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0\POAS 2020\POAS trimestre 3\POA para publicar\"/>
    </mc:Choice>
  </mc:AlternateContent>
  <bookViews>
    <workbookView xWindow="0" yWindow="0" windowWidth="28800" windowHeight="11235" firstSheet="1" activeTab="2"/>
  </bookViews>
  <sheets>
    <sheet name="LISTAS" sheetId="1" state="hidden" r:id="rId1"/>
    <sheet name="Marco General" sheetId="2" r:id="rId2"/>
    <sheet name="Act. Estratégicas" sheetId="3" r:id="rId3"/>
    <sheet name="PRG-EJC POA" sheetId="4" r:id="rId4"/>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52511"/>
  <fileRecoveryPr repairLoad="1"/>
</workbook>
</file>

<file path=xl/calcChain.xml><?xml version="1.0" encoding="utf-8"?>
<calcChain xmlns="http://schemas.openxmlformats.org/spreadsheetml/2006/main">
  <c r="AI38" i="3" l="1"/>
  <c r="AI39" i="3"/>
  <c r="AI31" i="3"/>
  <c r="AI32" i="3"/>
  <c r="AI33" i="3"/>
  <c r="AI34" i="3"/>
  <c r="AI35" i="3"/>
  <c r="AI36" i="3"/>
  <c r="AI37" i="3"/>
  <c r="AI127" i="3"/>
  <c r="AI128" i="3"/>
  <c r="AI125" i="3"/>
  <c r="AI126" i="3"/>
  <c r="AI111" i="3"/>
  <c r="AI112" i="3"/>
  <c r="AI113" i="3"/>
  <c r="AI114" i="3"/>
  <c r="AI96" i="3"/>
  <c r="AI97" i="3"/>
  <c r="AI98" i="3"/>
  <c r="AI99" i="3"/>
  <c r="AI76" i="3"/>
  <c r="AI77" i="3"/>
  <c r="AI78" i="3"/>
  <c r="AI79" i="3"/>
  <c r="AI80" i="3"/>
  <c r="AI81" i="3"/>
  <c r="AI82" i="3"/>
  <c r="AI83" i="3"/>
  <c r="AI84" i="3"/>
  <c r="AI73" i="3"/>
  <c r="AI74" i="3"/>
  <c r="AI75" i="3"/>
  <c r="AI72" i="3"/>
  <c r="H8" i="4"/>
  <c r="F5" i="4"/>
  <c r="G5" i="4"/>
  <c r="H5" i="4"/>
  <c r="G4" i="4"/>
  <c r="H3" i="4"/>
  <c r="AH8" i="3"/>
  <c r="AU17" i="3"/>
  <c r="AT29" i="3"/>
  <c r="AT28" i="3"/>
  <c r="AT17" i="3"/>
  <c r="AT18" i="3"/>
  <c r="AT16" i="3"/>
  <c r="AT15" i="3"/>
  <c r="AD8" i="3"/>
  <c r="G3" i="4"/>
  <c r="AL8" i="3"/>
  <c r="AP8" i="3"/>
  <c r="H4" i="4"/>
  <c r="AM8" i="3"/>
  <c r="I5" i="4"/>
  <c r="I4" i="4"/>
  <c r="AU8" i="3"/>
  <c r="AU74" i="3"/>
  <c r="AU72" i="3"/>
  <c r="AU57" i="3"/>
  <c r="AT57" i="3"/>
  <c r="AU56" i="3"/>
  <c r="AV54" i="3"/>
  <c r="AV55" i="3"/>
  <c r="AU54" i="3"/>
  <c r="AT54" i="3"/>
  <c r="AU37" i="3"/>
  <c r="AU38" i="3"/>
  <c r="AU39" i="3"/>
  <c r="AU40" i="3"/>
  <c r="AU41" i="3"/>
  <c r="AU42" i="3"/>
  <c r="AU43" i="3"/>
  <c r="AU44" i="3"/>
  <c r="AU45" i="3"/>
  <c r="AU34" i="3"/>
  <c r="AU35" i="3"/>
  <c r="AU36" i="3"/>
  <c r="AU32" i="3"/>
  <c r="AU33" i="3"/>
  <c r="AU31" i="3"/>
  <c r="AU29" i="3"/>
  <c r="AU28" i="3"/>
  <c r="AV17" i="3"/>
  <c r="AV18" i="3"/>
  <c r="AV19" i="3"/>
  <c r="AV20" i="3"/>
  <c r="AU16" i="3"/>
  <c r="AU18" i="3"/>
  <c r="AU19" i="3"/>
  <c r="AU20" i="3"/>
  <c r="AV16" i="3"/>
  <c r="G8" i="4"/>
  <c r="AI129" i="3"/>
  <c r="AT73" i="3"/>
  <c r="AU73" i="3"/>
  <c r="AH58" i="3"/>
  <c r="AI56" i="3"/>
  <c r="AI54" i="3"/>
  <c r="AH54" i="3"/>
  <c r="AH53" i="3"/>
  <c r="AT30" i="3"/>
  <c r="I9" i="4"/>
  <c r="H9" i="4"/>
  <c r="G9" i="4"/>
  <c r="E5" i="4"/>
  <c r="E9" i="4"/>
  <c r="F4" i="4"/>
  <c r="E4" i="4"/>
  <c r="E8" i="4"/>
  <c r="F3" i="4"/>
  <c r="E3" i="4"/>
  <c r="BN158" i="3"/>
  <c r="BH158" i="3"/>
  <c r="BE158" i="3"/>
  <c r="AU158" i="3"/>
  <c r="BB158" i="3"/>
  <c r="BK158" i="3"/>
  <c r="AT158" i="3"/>
  <c r="AQ158" i="3"/>
  <c r="AI158" i="3"/>
  <c r="AA158" i="3"/>
  <c r="S158" i="3"/>
  <c r="BM157" i="3"/>
  <c r="BN157" i="3"/>
  <c r="BH157" i="3"/>
  <c r="BE157" i="3"/>
  <c r="AT157" i="3"/>
  <c r="AQ157" i="3"/>
  <c r="AP157" i="3"/>
  <c r="AI157" i="3"/>
  <c r="AH157" i="3"/>
  <c r="AA157" i="3"/>
  <c r="Z157" i="3"/>
  <c r="S157" i="3"/>
  <c r="R157" i="3"/>
  <c r="BN156" i="3"/>
  <c r="BM156" i="3"/>
  <c r="BH156" i="3"/>
  <c r="BE156" i="3"/>
  <c r="AT156" i="3"/>
  <c r="AP156" i="3"/>
  <c r="AQ156" i="3"/>
  <c r="AH156" i="3"/>
  <c r="AI156" i="3"/>
  <c r="Z156" i="3"/>
  <c r="AA156" i="3"/>
  <c r="R156" i="3"/>
  <c r="AU156" i="3"/>
  <c r="BM155" i="3"/>
  <c r="BN155" i="3"/>
  <c r="BH155" i="3"/>
  <c r="BE155" i="3"/>
  <c r="AU155" i="3"/>
  <c r="BB155" i="3"/>
  <c r="BK155" i="3"/>
  <c r="AT155" i="3"/>
  <c r="AQ155" i="3"/>
  <c r="AP155" i="3"/>
  <c r="AI155" i="3"/>
  <c r="AH155" i="3"/>
  <c r="AA155" i="3"/>
  <c r="Z155" i="3"/>
  <c r="S155" i="3"/>
  <c r="R155" i="3"/>
  <c r="BN154" i="3"/>
  <c r="BM154" i="3"/>
  <c r="BH154" i="3"/>
  <c r="BE154" i="3"/>
  <c r="AT154" i="3"/>
  <c r="AP154" i="3"/>
  <c r="AQ154" i="3"/>
  <c r="AH154" i="3"/>
  <c r="AI154" i="3"/>
  <c r="Z154" i="3"/>
  <c r="AA154" i="3"/>
  <c r="R154" i="3"/>
  <c r="BM153" i="3"/>
  <c r="BN153" i="3"/>
  <c r="BH153" i="3"/>
  <c r="BE153" i="3"/>
  <c r="AT153" i="3"/>
  <c r="AP153" i="3"/>
  <c r="AQ153" i="3"/>
  <c r="AH153" i="3"/>
  <c r="AI153" i="3"/>
  <c r="Z153" i="3"/>
  <c r="AA153" i="3"/>
  <c r="R153" i="3"/>
  <c r="AU153" i="3"/>
  <c r="BM152" i="3"/>
  <c r="BN152" i="3"/>
  <c r="BH152" i="3"/>
  <c r="BE152" i="3"/>
  <c r="AT152" i="3"/>
  <c r="AP152" i="3"/>
  <c r="AQ152" i="3"/>
  <c r="AH152" i="3"/>
  <c r="AI152" i="3"/>
  <c r="Z152" i="3"/>
  <c r="AA152" i="3"/>
  <c r="R152" i="3"/>
  <c r="B149" i="3"/>
  <c r="B148" i="3"/>
  <c r="BN145" i="3"/>
  <c r="BH145" i="3"/>
  <c r="BE145" i="3"/>
  <c r="AU145" i="3"/>
  <c r="BB145" i="3"/>
  <c r="BK145" i="3"/>
  <c r="AT145" i="3"/>
  <c r="AQ145" i="3"/>
  <c r="AI145" i="3"/>
  <c r="AA145" i="3"/>
  <c r="S145" i="3"/>
  <c r="BM144" i="3"/>
  <c r="BN144" i="3"/>
  <c r="BH144" i="3"/>
  <c r="BE144" i="3"/>
  <c r="AT144" i="3"/>
  <c r="AP144" i="3"/>
  <c r="AQ144" i="3"/>
  <c r="AH144" i="3"/>
  <c r="AI144" i="3"/>
  <c r="Z144" i="3"/>
  <c r="AA144" i="3"/>
  <c r="R144" i="3"/>
  <c r="S144" i="3"/>
  <c r="BM143" i="3"/>
  <c r="BN143" i="3"/>
  <c r="BH143" i="3"/>
  <c r="BE143" i="3"/>
  <c r="AT143" i="3"/>
  <c r="AP143" i="3"/>
  <c r="AQ143" i="3"/>
  <c r="AH143" i="3"/>
  <c r="AI143" i="3"/>
  <c r="Z143" i="3"/>
  <c r="AA143" i="3"/>
  <c r="R143" i="3"/>
  <c r="BM142" i="3"/>
  <c r="BN142" i="3"/>
  <c r="BH142" i="3"/>
  <c r="BE142" i="3"/>
  <c r="AT142" i="3"/>
  <c r="AQ142" i="3"/>
  <c r="AP142" i="3"/>
  <c r="AH142" i="3"/>
  <c r="AI142" i="3"/>
  <c r="Z142" i="3"/>
  <c r="AA142" i="3"/>
  <c r="R142" i="3"/>
  <c r="BN141" i="3"/>
  <c r="BM141" i="3"/>
  <c r="BH141" i="3"/>
  <c r="BE141" i="3"/>
  <c r="AT141" i="3"/>
  <c r="AP141" i="3"/>
  <c r="AQ141" i="3"/>
  <c r="AH141" i="3"/>
  <c r="AI141" i="3"/>
  <c r="Z141" i="3"/>
  <c r="AA141" i="3"/>
  <c r="R141" i="3"/>
  <c r="BM140" i="3"/>
  <c r="BN140" i="3"/>
  <c r="BH140" i="3"/>
  <c r="BE140" i="3"/>
  <c r="AT140" i="3"/>
  <c r="AP140" i="3"/>
  <c r="AQ140" i="3"/>
  <c r="AH140" i="3"/>
  <c r="AI140" i="3"/>
  <c r="Z140" i="3"/>
  <c r="AA140" i="3"/>
  <c r="S140" i="3"/>
  <c r="R140" i="3"/>
  <c r="BM139" i="3"/>
  <c r="BN139" i="3"/>
  <c r="BH139" i="3"/>
  <c r="BE139" i="3"/>
  <c r="AT139" i="3"/>
  <c r="AP139" i="3"/>
  <c r="AQ139" i="3"/>
  <c r="AH139" i="3"/>
  <c r="AI139" i="3"/>
  <c r="Z139" i="3"/>
  <c r="AA139" i="3"/>
  <c r="R139" i="3"/>
  <c r="B136" i="3"/>
  <c r="B135" i="3"/>
  <c r="BN131" i="3"/>
  <c r="BH131" i="3"/>
  <c r="BE131" i="3"/>
  <c r="AU131" i="3"/>
  <c r="BB131" i="3"/>
  <c r="BK131" i="3"/>
  <c r="AT131" i="3"/>
  <c r="AQ131" i="3"/>
  <c r="AI131" i="3"/>
  <c r="AA131" i="3"/>
  <c r="S131" i="3"/>
  <c r="BM130" i="3"/>
  <c r="BN130" i="3"/>
  <c r="BH130" i="3"/>
  <c r="BE130" i="3"/>
  <c r="AT130" i="3"/>
  <c r="AP130" i="3"/>
  <c r="AQ130" i="3"/>
  <c r="AH130" i="3"/>
  <c r="AI130" i="3"/>
  <c r="Z130" i="3"/>
  <c r="AA130" i="3"/>
  <c r="R130" i="3"/>
  <c r="S130" i="3"/>
  <c r="AU128" i="3"/>
  <c r="AT128" i="3"/>
  <c r="AG128" i="3"/>
  <c r="BM127" i="3"/>
  <c r="BN127" i="3"/>
  <c r="BH127" i="3"/>
  <c r="BE127" i="3"/>
  <c r="AT127" i="3"/>
  <c r="AP127" i="3"/>
  <c r="AQ127" i="3"/>
  <c r="AG127" i="3"/>
  <c r="AH127" i="3"/>
  <c r="Z127" i="3"/>
  <c r="AA127" i="3"/>
  <c r="R127" i="3"/>
  <c r="AU127" i="3"/>
  <c r="BB127" i="3"/>
  <c r="BK127" i="3"/>
  <c r="BM126" i="3"/>
  <c r="BN126" i="3"/>
  <c r="BH126" i="3"/>
  <c r="BE126" i="3"/>
  <c r="AT126" i="3"/>
  <c r="AP126" i="3"/>
  <c r="AQ126" i="3"/>
  <c r="AH126" i="3"/>
  <c r="Z126" i="3"/>
  <c r="AA126" i="3"/>
  <c r="R126" i="3"/>
  <c r="BM125" i="3"/>
  <c r="BN125" i="3"/>
  <c r="BH125" i="3"/>
  <c r="BE125" i="3"/>
  <c r="AT125" i="3"/>
  <c r="AP125" i="3"/>
  <c r="AQ125" i="3"/>
  <c r="AH125" i="3"/>
  <c r="Z125" i="3"/>
  <c r="AA125" i="3"/>
  <c r="R125" i="3"/>
  <c r="AU125" i="3"/>
  <c r="BM124" i="3"/>
  <c r="BN124" i="3"/>
  <c r="BH124" i="3"/>
  <c r="BE124" i="3"/>
  <c r="AT124" i="3"/>
  <c r="AP124" i="3"/>
  <c r="AQ124" i="3"/>
  <c r="AH124" i="3"/>
  <c r="AI124" i="3"/>
  <c r="Z124" i="3"/>
  <c r="AA124" i="3"/>
  <c r="R124" i="3"/>
  <c r="AU124" i="3"/>
  <c r="BB124" i="3"/>
  <c r="BK124" i="3"/>
  <c r="BM123" i="3"/>
  <c r="BN123" i="3"/>
  <c r="BH123" i="3"/>
  <c r="BE123" i="3"/>
  <c r="AT123" i="3"/>
  <c r="AP123" i="3"/>
  <c r="AQ123" i="3"/>
  <c r="AH123" i="3"/>
  <c r="AI123" i="3"/>
  <c r="Z123" i="3"/>
  <c r="AA123" i="3"/>
  <c r="R123" i="3"/>
  <c r="B120" i="3"/>
  <c r="B119" i="3"/>
  <c r="BN115" i="3"/>
  <c r="BH115" i="3"/>
  <c r="BE115" i="3"/>
  <c r="AU115" i="3"/>
  <c r="AT115" i="3"/>
  <c r="AQ115" i="3"/>
  <c r="AI115" i="3"/>
  <c r="AA115" i="3"/>
  <c r="S115" i="3"/>
  <c r="BM114" i="3"/>
  <c r="BN114" i="3"/>
  <c r="BH114" i="3"/>
  <c r="BE114" i="3"/>
  <c r="AT114" i="3"/>
  <c r="AP114" i="3"/>
  <c r="AQ114" i="3"/>
  <c r="AH114" i="3"/>
  <c r="Z114" i="3"/>
  <c r="AA114" i="3"/>
  <c r="R114" i="3"/>
  <c r="BM113" i="3"/>
  <c r="BN113" i="3"/>
  <c r="BH113" i="3"/>
  <c r="BE113" i="3"/>
  <c r="AT113" i="3"/>
  <c r="AQ113" i="3"/>
  <c r="AP113" i="3"/>
  <c r="AH113" i="3"/>
  <c r="Z113" i="3"/>
  <c r="AA113" i="3"/>
  <c r="R113" i="3"/>
  <c r="BM112" i="3"/>
  <c r="BN112" i="3"/>
  <c r="BH112" i="3"/>
  <c r="BE112" i="3"/>
  <c r="AT112" i="3"/>
  <c r="AP112" i="3"/>
  <c r="AQ112" i="3"/>
  <c r="AH112" i="3"/>
  <c r="Z112" i="3"/>
  <c r="AA112" i="3"/>
  <c r="R112" i="3"/>
  <c r="BM111" i="3"/>
  <c r="BN111" i="3"/>
  <c r="BH111" i="3"/>
  <c r="BE111" i="3"/>
  <c r="AT111" i="3"/>
  <c r="AP111" i="3"/>
  <c r="AQ111" i="3"/>
  <c r="AH111" i="3"/>
  <c r="Z111" i="3"/>
  <c r="AA111" i="3"/>
  <c r="S111" i="3"/>
  <c r="R111" i="3"/>
  <c r="BM110" i="3"/>
  <c r="BN110" i="3"/>
  <c r="BH110" i="3"/>
  <c r="BE110" i="3"/>
  <c r="AT110" i="3"/>
  <c r="AT8" i="3"/>
  <c r="I3" i="4"/>
  <c r="AP110" i="3"/>
  <c r="AQ110" i="3"/>
  <c r="AH110" i="3"/>
  <c r="AI110" i="3"/>
  <c r="Z110" i="3"/>
  <c r="AA110" i="3"/>
  <c r="R110" i="3"/>
  <c r="BM109" i="3"/>
  <c r="BN109" i="3"/>
  <c r="BH109" i="3"/>
  <c r="BE109" i="3"/>
  <c r="AT109" i="3"/>
  <c r="AP109" i="3"/>
  <c r="AQ109" i="3"/>
  <c r="AH109" i="3"/>
  <c r="AI109" i="3"/>
  <c r="Z109" i="3"/>
  <c r="AA109" i="3"/>
  <c r="R109" i="3"/>
  <c r="B106" i="3"/>
  <c r="B105" i="3"/>
  <c r="BN101" i="3"/>
  <c r="BH101" i="3"/>
  <c r="BE101" i="3"/>
  <c r="AU101" i="3"/>
  <c r="AT101" i="3"/>
  <c r="AQ101" i="3"/>
  <c r="AI101" i="3"/>
  <c r="AA101" i="3"/>
  <c r="S101" i="3"/>
  <c r="BM100" i="3"/>
  <c r="BN100" i="3"/>
  <c r="BH100" i="3"/>
  <c r="BE100" i="3"/>
  <c r="AT100" i="3"/>
  <c r="AP100" i="3"/>
  <c r="AQ100" i="3"/>
  <c r="AI100" i="3"/>
  <c r="AH100" i="3"/>
  <c r="Z100" i="3"/>
  <c r="R100" i="3"/>
  <c r="S100" i="3"/>
  <c r="BM98" i="3"/>
  <c r="BN98" i="3"/>
  <c r="BH98" i="3"/>
  <c r="BE98" i="3"/>
  <c r="AT98" i="3"/>
  <c r="AP98" i="3"/>
  <c r="AQ98" i="3"/>
  <c r="AH98" i="3"/>
  <c r="Z98" i="3"/>
  <c r="AA98" i="3"/>
  <c r="R98" i="3"/>
  <c r="S98" i="3"/>
  <c r="BM97" i="3"/>
  <c r="BN97" i="3"/>
  <c r="BH97" i="3"/>
  <c r="BE97" i="3"/>
  <c r="AT97" i="3"/>
  <c r="AP97" i="3"/>
  <c r="AQ97" i="3"/>
  <c r="AH97" i="3"/>
  <c r="Z97" i="3"/>
  <c r="AA97" i="3"/>
  <c r="R97" i="3"/>
  <c r="S97" i="3"/>
  <c r="BM96" i="3"/>
  <c r="BN96" i="3"/>
  <c r="BH96" i="3"/>
  <c r="BE96" i="3"/>
  <c r="AT96" i="3"/>
  <c r="AP96" i="3"/>
  <c r="AQ96" i="3"/>
  <c r="AH96" i="3"/>
  <c r="Z96" i="3"/>
  <c r="AA96" i="3"/>
  <c r="R96" i="3"/>
  <c r="BM95" i="3"/>
  <c r="BN95" i="3"/>
  <c r="BH95" i="3"/>
  <c r="BE95" i="3"/>
  <c r="AT95" i="3"/>
  <c r="AQ95" i="3"/>
  <c r="AP95" i="3"/>
  <c r="AH95" i="3"/>
  <c r="AI95" i="3"/>
  <c r="Z95" i="3"/>
  <c r="AA95" i="3"/>
  <c r="R95" i="3"/>
  <c r="BM94" i="3"/>
  <c r="BN94" i="3"/>
  <c r="BH94" i="3"/>
  <c r="BE94" i="3"/>
  <c r="AT94" i="3"/>
  <c r="AP94" i="3"/>
  <c r="AQ94" i="3"/>
  <c r="AH94" i="3"/>
  <c r="AI94" i="3"/>
  <c r="Z94" i="3"/>
  <c r="AA94" i="3"/>
  <c r="R94" i="3"/>
  <c r="B91" i="3"/>
  <c r="B90" i="3"/>
  <c r="BJ86" i="3"/>
  <c r="BK86" i="3"/>
  <c r="BH86" i="3"/>
  <c r="BE86" i="3"/>
  <c r="BF86" i="3"/>
  <c r="BD86" i="3"/>
  <c r="BB86" i="3"/>
  <c r="AU86" i="3"/>
  <c r="AT86" i="3"/>
  <c r="BN86" i="3"/>
  <c r="AQ86" i="3"/>
  <c r="AI86" i="3"/>
  <c r="AA86" i="3"/>
  <c r="S86" i="3"/>
  <c r="AT84" i="3"/>
  <c r="AP84" i="3"/>
  <c r="AQ84" i="3"/>
  <c r="AH84" i="3"/>
  <c r="BJ83" i="3"/>
  <c r="BK83" i="3"/>
  <c r="BH83" i="3"/>
  <c r="BD83" i="3"/>
  <c r="BE83" i="3"/>
  <c r="BB83" i="3"/>
  <c r="AT83" i="3"/>
  <c r="AP83" i="3"/>
  <c r="AQ83" i="3"/>
  <c r="AH83" i="3"/>
  <c r="AA83" i="3"/>
  <c r="Z83" i="3"/>
  <c r="R83" i="3"/>
  <c r="BF83" i="3"/>
  <c r="AT82" i="3"/>
  <c r="AQ82" i="3"/>
  <c r="AP82" i="3"/>
  <c r="AH82" i="3"/>
  <c r="AU82" i="3"/>
  <c r="AV82" i="3"/>
  <c r="AT81" i="3"/>
  <c r="AP81" i="3"/>
  <c r="AQ81" i="3"/>
  <c r="AH81" i="3"/>
  <c r="AU80" i="3"/>
  <c r="AV80" i="3"/>
  <c r="AT80" i="3"/>
  <c r="AQ80" i="3"/>
  <c r="AP80" i="3"/>
  <c r="AH80" i="3"/>
  <c r="AT79" i="3"/>
  <c r="AP79" i="3"/>
  <c r="AQ79" i="3"/>
  <c r="AH79" i="3"/>
  <c r="AU79" i="3"/>
  <c r="AV79" i="3"/>
  <c r="AT78" i="3"/>
  <c r="AP78" i="3"/>
  <c r="AU78" i="3"/>
  <c r="AV78" i="3"/>
  <c r="AH78" i="3"/>
  <c r="AT77" i="3"/>
  <c r="AP77" i="3"/>
  <c r="AQ77" i="3"/>
  <c r="AH77" i="3"/>
  <c r="BH76" i="3"/>
  <c r="AT76" i="3"/>
  <c r="AP76" i="3"/>
  <c r="AQ76" i="3"/>
  <c r="AH76" i="3"/>
  <c r="BJ75" i="3"/>
  <c r="BK75" i="3"/>
  <c r="BH75" i="3"/>
  <c r="BD75" i="3"/>
  <c r="BE75" i="3"/>
  <c r="BF75" i="3"/>
  <c r="BB75" i="3"/>
  <c r="AT75" i="3"/>
  <c r="AP75" i="3"/>
  <c r="AQ75" i="3"/>
  <c r="AH75" i="3"/>
  <c r="Z75" i="3"/>
  <c r="AA75" i="3"/>
  <c r="R75" i="3"/>
  <c r="BM74" i="3"/>
  <c r="BN74" i="3"/>
  <c r="BJ74" i="3"/>
  <c r="BK74" i="3"/>
  <c r="BH74" i="3"/>
  <c r="BD74" i="3"/>
  <c r="BE74" i="3"/>
  <c r="BB74" i="3"/>
  <c r="AT74" i="3"/>
  <c r="AP74" i="3"/>
  <c r="AQ74" i="3"/>
  <c r="AH74" i="3"/>
  <c r="Z74" i="3"/>
  <c r="AA74" i="3"/>
  <c r="R74" i="3"/>
  <c r="BJ73" i="3"/>
  <c r="BK73" i="3"/>
  <c r="BH73" i="3"/>
  <c r="BF73" i="3"/>
  <c r="BD73" i="3"/>
  <c r="BE73" i="3"/>
  <c r="BB73" i="3"/>
  <c r="AQ73" i="3"/>
  <c r="AP73" i="3"/>
  <c r="AH73" i="3"/>
  <c r="AA73" i="3"/>
  <c r="Z73" i="3"/>
  <c r="R73" i="3"/>
  <c r="BM72" i="3"/>
  <c r="BK72" i="3"/>
  <c r="BJ72" i="3"/>
  <c r="BH72" i="3"/>
  <c r="BE72" i="3"/>
  <c r="BF72" i="3"/>
  <c r="BD72" i="3"/>
  <c r="BB72" i="3"/>
  <c r="AT72" i="3"/>
  <c r="AP72" i="3"/>
  <c r="AQ72" i="3"/>
  <c r="AH72" i="3"/>
  <c r="Z72" i="3"/>
  <c r="AA72" i="3"/>
  <c r="S72" i="3"/>
  <c r="R72" i="3"/>
  <c r="BL71" i="3"/>
  <c r="BJ71" i="3"/>
  <c r="BK71" i="3"/>
  <c r="BH71" i="3"/>
  <c r="BD71" i="3"/>
  <c r="BE71" i="3"/>
  <c r="BF71" i="3"/>
  <c r="BB71" i="3"/>
  <c r="AT71" i="3"/>
  <c r="AP71" i="3"/>
  <c r="AQ71" i="3"/>
  <c r="AH71" i="3"/>
  <c r="AI71" i="3"/>
  <c r="Z71" i="3"/>
  <c r="AA71" i="3"/>
  <c r="R71" i="3"/>
  <c r="B68" i="3"/>
  <c r="B67" i="3"/>
  <c r="BJ63" i="3"/>
  <c r="BK63" i="3"/>
  <c r="BH63" i="3"/>
  <c r="BD63" i="3"/>
  <c r="BE63" i="3"/>
  <c r="BF63" i="3"/>
  <c r="BB63" i="3"/>
  <c r="AU63" i="3"/>
  <c r="AV63" i="3"/>
  <c r="AT63" i="3"/>
  <c r="BN63" i="3"/>
  <c r="AQ63" i="3"/>
  <c r="AI63" i="3"/>
  <c r="AA63" i="3"/>
  <c r="S63" i="3"/>
  <c r="BH61" i="3"/>
  <c r="AT61" i="3"/>
  <c r="AQ61" i="3"/>
  <c r="AP61" i="3"/>
  <c r="AH61" i="3"/>
  <c r="AU61" i="3"/>
  <c r="BH60" i="3"/>
  <c r="AT60" i="3"/>
  <c r="AP60" i="3"/>
  <c r="AQ60" i="3"/>
  <c r="AH60" i="3"/>
  <c r="AU60" i="3"/>
  <c r="AV60" i="3"/>
  <c r="BJ59" i="3"/>
  <c r="BK59" i="3"/>
  <c r="BH59" i="3"/>
  <c r="BD59" i="3"/>
  <c r="BB59" i="3"/>
  <c r="AT59" i="3"/>
  <c r="AP59" i="3"/>
  <c r="AQ59" i="3"/>
  <c r="AH59" i="3"/>
  <c r="AI59" i="3"/>
  <c r="AA59" i="3"/>
  <c r="Z59" i="3"/>
  <c r="R59" i="3"/>
  <c r="BJ58" i="3"/>
  <c r="BK58" i="3"/>
  <c r="BH58" i="3"/>
  <c r="BD58" i="3"/>
  <c r="BB58" i="3"/>
  <c r="AT58" i="3"/>
  <c r="AQ58" i="3"/>
  <c r="AP58" i="3"/>
  <c r="Z58" i="3"/>
  <c r="AA58" i="3"/>
  <c r="R58" i="3"/>
  <c r="S58" i="3"/>
  <c r="BJ57" i="3"/>
  <c r="BK57" i="3"/>
  <c r="BH57" i="3"/>
  <c r="BD57" i="3"/>
  <c r="BE57" i="3"/>
  <c r="BB57" i="3"/>
  <c r="AP57" i="3"/>
  <c r="AQ57" i="3"/>
  <c r="AH57" i="3"/>
  <c r="AI57" i="3"/>
  <c r="Z57" i="3"/>
  <c r="AA57" i="3"/>
  <c r="R57" i="3"/>
  <c r="BF57" i="3"/>
  <c r="BJ56" i="3"/>
  <c r="BK56" i="3"/>
  <c r="BH56" i="3"/>
  <c r="BF56" i="3"/>
  <c r="BD56" i="3"/>
  <c r="BE56" i="3"/>
  <c r="BB56" i="3"/>
  <c r="AT56" i="3"/>
  <c r="AP56" i="3"/>
  <c r="AQ56" i="3"/>
  <c r="AH56" i="3"/>
  <c r="Z56" i="3"/>
  <c r="AA56" i="3"/>
  <c r="R56" i="3"/>
  <c r="BJ55" i="3"/>
  <c r="BK55" i="3"/>
  <c r="BH55" i="3"/>
  <c r="BD55" i="3"/>
  <c r="BE55" i="3"/>
  <c r="BF55" i="3"/>
  <c r="BB55" i="3"/>
  <c r="AT55" i="3"/>
  <c r="AP55" i="3"/>
  <c r="AQ55" i="3"/>
  <c r="AH55" i="3"/>
  <c r="AI55" i="3"/>
  <c r="Z55" i="3"/>
  <c r="AA55" i="3"/>
  <c r="R55" i="3"/>
  <c r="BJ53" i="3"/>
  <c r="BK53" i="3"/>
  <c r="BL53" i="3"/>
  <c r="BH53" i="3"/>
  <c r="BD53" i="3"/>
  <c r="BE53" i="3"/>
  <c r="BB53" i="3"/>
  <c r="AT53" i="3"/>
  <c r="AQ53" i="3"/>
  <c r="AP53" i="3"/>
  <c r="AI53" i="3"/>
  <c r="AA53" i="3"/>
  <c r="Z53" i="3"/>
  <c r="R53" i="3"/>
  <c r="B50" i="3"/>
  <c r="B49" i="3"/>
  <c r="BJ45" i="3"/>
  <c r="BK45" i="3"/>
  <c r="BH45" i="3"/>
  <c r="BD45" i="3"/>
  <c r="BE45" i="3"/>
  <c r="BF45" i="3"/>
  <c r="BB45" i="3"/>
  <c r="AV45" i="3"/>
  <c r="AT45" i="3"/>
  <c r="BN45" i="3"/>
  <c r="AQ45" i="3"/>
  <c r="AI45" i="3"/>
  <c r="AA45" i="3"/>
  <c r="S45" i="3"/>
  <c r="BJ44" i="3"/>
  <c r="BK44" i="3"/>
  <c r="BH44" i="3"/>
  <c r="BD44" i="3"/>
  <c r="BB44" i="3"/>
  <c r="AT44" i="3"/>
  <c r="AQ44" i="3"/>
  <c r="AP44" i="3"/>
  <c r="AV43" i="3"/>
  <c r="AQ43" i="3"/>
  <c r="AP43" i="3"/>
  <c r="AP42" i="3"/>
  <c r="AV42" i="3"/>
  <c r="AP41" i="3"/>
  <c r="AQ41" i="3"/>
  <c r="AH41" i="3"/>
  <c r="AI41" i="3"/>
  <c r="AP40" i="3"/>
  <c r="AQ40" i="3"/>
  <c r="AH40" i="3"/>
  <c r="AI40" i="3"/>
  <c r="AT39" i="3"/>
  <c r="AP39" i="3"/>
  <c r="AQ39" i="3"/>
  <c r="AH39" i="3"/>
  <c r="AT38" i="3"/>
  <c r="AQ38" i="3"/>
  <c r="AP38" i="3"/>
  <c r="AH38" i="3"/>
  <c r="AT37" i="3"/>
  <c r="AP37" i="3"/>
  <c r="AQ37" i="3"/>
  <c r="AH37" i="3"/>
  <c r="AT36" i="3"/>
  <c r="AQ36" i="3"/>
  <c r="AP36" i="3"/>
  <c r="AH36" i="3"/>
  <c r="AT35" i="3"/>
  <c r="AP35" i="3"/>
  <c r="AQ35" i="3"/>
  <c r="AH35" i="3"/>
  <c r="AT34" i="3"/>
  <c r="AQ34" i="3"/>
  <c r="AP34" i="3"/>
  <c r="AH34" i="3"/>
  <c r="AT33" i="3"/>
  <c r="AQ33" i="3"/>
  <c r="AP33" i="3"/>
  <c r="AH33" i="3"/>
  <c r="BJ32" i="3"/>
  <c r="BK32" i="3"/>
  <c r="BH32" i="3"/>
  <c r="BD32" i="3"/>
  <c r="BB32" i="3"/>
  <c r="AT32" i="3"/>
  <c r="AQ32" i="3"/>
  <c r="AP32" i="3"/>
  <c r="AH32" i="3"/>
  <c r="AA32" i="3"/>
  <c r="Z32" i="3"/>
  <c r="R32" i="3"/>
  <c r="BJ31" i="3"/>
  <c r="BK31" i="3"/>
  <c r="BH31" i="3"/>
  <c r="BD31" i="3"/>
  <c r="BB31" i="3"/>
  <c r="AV31" i="3"/>
  <c r="AT31" i="3"/>
  <c r="AP31" i="3"/>
  <c r="AQ31" i="3"/>
  <c r="AH31" i="3"/>
  <c r="Z31" i="3"/>
  <c r="AA31" i="3"/>
  <c r="R31" i="3"/>
  <c r="S31" i="3"/>
  <c r="BM30" i="3"/>
  <c r="BN30" i="3"/>
  <c r="BK30" i="3"/>
  <c r="BJ30" i="3"/>
  <c r="BH30" i="3"/>
  <c r="BF30" i="3"/>
  <c r="BE30" i="3"/>
  <c r="BD30" i="3"/>
  <c r="BB30" i="3"/>
  <c r="AP30" i="3"/>
  <c r="AH30" i="3"/>
  <c r="AI30" i="3"/>
  <c r="Z30" i="3"/>
  <c r="AA30" i="3"/>
  <c r="R30" i="3"/>
  <c r="S30" i="3"/>
  <c r="BM29" i="3"/>
  <c r="BK29" i="3"/>
  <c r="BJ29" i="3"/>
  <c r="BH29" i="3"/>
  <c r="BE29" i="3"/>
  <c r="BD29" i="3"/>
  <c r="BB29" i="3"/>
  <c r="AV29" i="3"/>
  <c r="AQ29" i="3"/>
  <c r="AP29" i="3"/>
  <c r="AH29" i="3"/>
  <c r="AI29" i="3"/>
  <c r="Z29" i="3"/>
  <c r="AA29" i="3"/>
  <c r="R29" i="3"/>
  <c r="S29" i="3"/>
  <c r="BJ28" i="3"/>
  <c r="BK28" i="3"/>
  <c r="BL28" i="3"/>
  <c r="BH28" i="3"/>
  <c r="BE28" i="3"/>
  <c r="BF28" i="3"/>
  <c r="BD28" i="3"/>
  <c r="BB28" i="3"/>
  <c r="AP28" i="3"/>
  <c r="AH28" i="3"/>
  <c r="AI28" i="3"/>
  <c r="AA28" i="3"/>
  <c r="Z28" i="3"/>
  <c r="R28" i="3"/>
  <c r="S28" i="3"/>
  <c r="B25" i="3"/>
  <c r="B24" i="3"/>
  <c r="BK20" i="3"/>
  <c r="BJ20" i="3"/>
  <c r="BH20" i="3"/>
  <c r="BD20" i="3"/>
  <c r="BE20" i="3"/>
  <c r="BF20" i="3"/>
  <c r="BB20" i="3"/>
  <c r="AT20" i="3"/>
  <c r="BN20" i="3"/>
  <c r="AQ20" i="3"/>
  <c r="AI20" i="3"/>
  <c r="AA20" i="3"/>
  <c r="S20" i="3"/>
  <c r="BK19" i="3"/>
  <c r="BJ19" i="3"/>
  <c r="BH19" i="3"/>
  <c r="BD19" i="3"/>
  <c r="BM19" i="3"/>
  <c r="BN19" i="3"/>
  <c r="BB19" i="3"/>
  <c r="AT19" i="3"/>
  <c r="AQ19" i="3"/>
  <c r="AP19" i="3"/>
  <c r="AH19" i="3"/>
  <c r="AI19" i="3"/>
  <c r="AA19" i="3"/>
  <c r="Z19" i="3"/>
  <c r="R19" i="3"/>
  <c r="BK18" i="3"/>
  <c r="BJ18" i="3"/>
  <c r="BH18" i="3"/>
  <c r="BD18" i="3"/>
  <c r="BM18" i="3"/>
  <c r="BN18" i="3"/>
  <c r="BB18" i="3"/>
  <c r="AQ18" i="3"/>
  <c r="AP18" i="3"/>
  <c r="AH18" i="3"/>
  <c r="AI18" i="3"/>
  <c r="AA18" i="3"/>
  <c r="Z18" i="3"/>
  <c r="R18" i="3"/>
  <c r="AI17" i="3"/>
  <c r="AH17" i="3"/>
  <c r="AP16" i="3"/>
  <c r="AQ16" i="3"/>
  <c r="AH16" i="3"/>
  <c r="AI16" i="3"/>
  <c r="BJ15" i="3"/>
  <c r="BK15" i="3"/>
  <c r="BL15" i="3"/>
  <c r="BH15" i="3"/>
  <c r="BD15" i="3"/>
  <c r="BB15" i="3"/>
  <c r="AU15" i="3"/>
  <c r="AV15" i="3"/>
  <c r="AP15" i="3"/>
  <c r="AQ15" i="3"/>
  <c r="AI15" i="3"/>
  <c r="AH15" i="3"/>
  <c r="Z15" i="3"/>
  <c r="AA15" i="3"/>
  <c r="S15" i="3"/>
  <c r="R15" i="3"/>
  <c r="B12" i="3"/>
  <c r="B11" i="3"/>
  <c r="E6" i="3"/>
  <c r="E5" i="3"/>
  <c r="D3" i="3"/>
  <c r="D2" i="3"/>
  <c r="D1" i="3"/>
  <c r="G68" i="2"/>
  <c r="B68" i="2"/>
  <c r="A50" i="2"/>
  <c r="A49" i="2"/>
  <c r="A47" i="2"/>
  <c r="A46" i="2"/>
  <c r="A44" i="2"/>
  <c r="A43" i="2"/>
  <c r="A40" i="2"/>
  <c r="A39" i="2"/>
  <c r="A37" i="2"/>
  <c r="A36" i="2"/>
  <c r="A34" i="2"/>
  <c r="A33" i="2"/>
  <c r="A30" i="2"/>
  <c r="A29" i="2"/>
  <c r="A27" i="2"/>
  <c r="A26" i="2"/>
  <c r="A24" i="2"/>
  <c r="A23" i="2"/>
  <c r="F18" i="2"/>
  <c r="B41" i="2"/>
  <c r="A42" i="2"/>
  <c r="F17" i="2"/>
  <c r="B31" i="2"/>
  <c r="A38" i="2"/>
  <c r="F16" i="2"/>
  <c r="B21" i="2"/>
  <c r="G8" i="2"/>
  <c r="I8" i="4"/>
  <c r="I52" i="2"/>
  <c r="H7" i="4"/>
  <c r="G7" i="4"/>
  <c r="I7" i="4"/>
  <c r="F7" i="4"/>
  <c r="E7" i="4"/>
  <c r="AQ30" i="3"/>
  <c r="AU30" i="3"/>
  <c r="AV30" i="3"/>
  <c r="AQ28" i="3"/>
  <c r="AV28" i="3"/>
  <c r="AV153" i="3"/>
  <c r="BB153" i="3"/>
  <c r="BK153" i="3"/>
  <c r="BE18" i="3"/>
  <c r="BF18" i="3"/>
  <c r="BE19" i="3"/>
  <c r="BF19" i="3"/>
  <c r="BN72" i="3"/>
  <c r="AU130" i="3"/>
  <c r="AU144" i="3"/>
  <c r="BM15" i="3"/>
  <c r="BN15" i="3"/>
  <c r="S18" i="3"/>
  <c r="S19" i="3"/>
  <c r="AV37" i="3"/>
  <c r="AQ42" i="3"/>
  <c r="AV44" i="3"/>
  <c r="BM53" i="3"/>
  <c r="BN53" i="3"/>
  <c r="AU59" i="3"/>
  <c r="AV59" i="3"/>
  <c r="BM59" i="3"/>
  <c r="BN59" i="3"/>
  <c r="AV61" i="3"/>
  <c r="BM71" i="3"/>
  <c r="BN71" i="3"/>
  <c r="AV72" i="3"/>
  <c r="AV73" i="3"/>
  <c r="BF74" i="3"/>
  <c r="AU75" i="3"/>
  <c r="AV75" i="3"/>
  <c r="AQ78" i="3"/>
  <c r="AU81" i="3"/>
  <c r="AV81" i="3"/>
  <c r="AU109" i="3"/>
  <c r="AV109" i="3"/>
  <c r="AU123" i="3"/>
  <c r="S125" i="3"/>
  <c r="S153" i="3"/>
  <c r="F8" i="4"/>
  <c r="BM55" i="3"/>
  <c r="BN55" i="3"/>
  <c r="BE15" i="3"/>
  <c r="BF15" i="3"/>
  <c r="BM28" i="3"/>
  <c r="BM31" i="3"/>
  <c r="BN31" i="3"/>
  <c r="AV32" i="3"/>
  <c r="BM32" i="3"/>
  <c r="BN32" i="3"/>
  <c r="AV33" i="3"/>
  <c r="AV38" i="3"/>
  <c r="AV39" i="3"/>
  <c r="AU53" i="3"/>
  <c r="AV53" i="3"/>
  <c r="BF53" i="3"/>
  <c r="BM57" i="3"/>
  <c r="BN57" i="3"/>
  <c r="BM58" i="3"/>
  <c r="BN58" i="3"/>
  <c r="AU71" i="3"/>
  <c r="AV71" i="3"/>
  <c r="S73" i="3"/>
  <c r="BM73" i="3"/>
  <c r="BN73" i="3"/>
  <c r="BM75" i="3"/>
  <c r="BN75" i="3"/>
  <c r="AU96" i="3"/>
  <c r="AV96" i="3"/>
  <c r="AU111" i="3"/>
  <c r="AU114" i="3"/>
  <c r="BB114" i="3"/>
  <c r="BK114" i="3"/>
  <c r="AV127" i="3"/>
  <c r="AU140" i="3"/>
  <c r="AU154" i="3"/>
  <c r="AV41" i="3"/>
  <c r="BM56" i="3"/>
  <c r="BN56" i="3"/>
  <c r="AU76" i="3"/>
  <c r="AV76" i="3"/>
  <c r="AU77" i="3"/>
  <c r="AV77" i="3"/>
  <c r="AU95" i="3"/>
  <c r="S96" i="3"/>
  <c r="AU113" i="3"/>
  <c r="AU139" i="3"/>
  <c r="BB139" i="3"/>
  <c r="BK139" i="3"/>
  <c r="AU142" i="3"/>
  <c r="AV142" i="3"/>
  <c r="AU152" i="3"/>
  <c r="BB152" i="3"/>
  <c r="BK152" i="3"/>
  <c r="AU157" i="3"/>
  <c r="AV158" i="3"/>
  <c r="BM44" i="3"/>
  <c r="BN44" i="3"/>
  <c r="BE44" i="3"/>
  <c r="BF44" i="3"/>
  <c r="A32" i="2"/>
  <c r="A35" i="2"/>
  <c r="BN28" i="3"/>
  <c r="AV34" i="3"/>
  <c r="AV35" i="3"/>
  <c r="AV36" i="3"/>
  <c r="A25" i="2"/>
  <c r="A28" i="2"/>
  <c r="A45" i="2"/>
  <c r="A48" i="2"/>
  <c r="AV40" i="3"/>
  <c r="A22" i="2"/>
  <c r="BF29" i="3"/>
  <c r="BN29" i="3"/>
  <c r="AU55" i="3"/>
  <c r="AV56" i="3"/>
  <c r="AV57" i="3"/>
  <c r="AV74" i="3"/>
  <c r="AU112" i="3"/>
  <c r="S112" i="3"/>
  <c r="AV144" i="3"/>
  <c r="BB144" i="3"/>
  <c r="BK144" i="3"/>
  <c r="BB156" i="3"/>
  <c r="BK156" i="3"/>
  <c r="AV156" i="3"/>
  <c r="BM83" i="3"/>
  <c r="BN83" i="3"/>
  <c r="AV86" i="3"/>
  <c r="AV114" i="3"/>
  <c r="AV124" i="3"/>
  <c r="AV125" i="3"/>
  <c r="BB125" i="3"/>
  <c r="BK125" i="3"/>
  <c r="AU126" i="3"/>
  <c r="S126" i="3"/>
  <c r="AV111" i="3"/>
  <c r="BB111" i="3"/>
  <c r="BK111" i="3"/>
  <c r="BE31" i="3"/>
  <c r="BF31" i="3"/>
  <c r="S32" i="3"/>
  <c r="BE32" i="3"/>
  <c r="BF32" i="3"/>
  <c r="S53" i="3"/>
  <c r="AU58" i="3"/>
  <c r="AV58" i="3"/>
  <c r="BE58" i="3"/>
  <c r="BF58" i="3"/>
  <c r="S59" i="3"/>
  <c r="BE59" i="3"/>
  <c r="BF59" i="3"/>
  <c r="AI60" i="3"/>
  <c r="AI61" i="3"/>
  <c r="AU94" i="3"/>
  <c r="S94" i="3"/>
  <c r="AU98" i="3"/>
  <c r="AV101" i="3"/>
  <c r="BB101" i="3"/>
  <c r="BK101" i="3"/>
  <c r="BB154" i="3"/>
  <c r="BK154" i="3"/>
  <c r="AV154" i="3"/>
  <c r="AU83" i="3"/>
  <c r="AV83" i="3"/>
  <c r="S83" i="3"/>
  <c r="S55" i="3"/>
  <c r="S56" i="3"/>
  <c r="S57" i="3"/>
  <c r="S71" i="3"/>
  <c r="S74" i="3"/>
  <c r="S75" i="3"/>
  <c r="AU84" i="3"/>
  <c r="AV84" i="3"/>
  <c r="BB96" i="3"/>
  <c r="BK96" i="3"/>
  <c r="AU97" i="3"/>
  <c r="AA100" i="3"/>
  <c r="AU100" i="3"/>
  <c r="BB109" i="3"/>
  <c r="BK109" i="3"/>
  <c r="AU110" i="3"/>
  <c r="AV115" i="3"/>
  <c r="BB115" i="3"/>
  <c r="BK115" i="3"/>
  <c r="AV128" i="3"/>
  <c r="AV130" i="3"/>
  <c r="BB130" i="3"/>
  <c r="BK130" i="3"/>
  <c r="AV139" i="3"/>
  <c r="AV140" i="3"/>
  <c r="BB140" i="3"/>
  <c r="BK140" i="3"/>
  <c r="AU141" i="3"/>
  <c r="S141" i="3"/>
  <c r="BB142" i="3"/>
  <c r="BK142" i="3"/>
  <c r="AU143" i="3"/>
  <c r="AV152" i="3"/>
  <c r="AV157" i="3"/>
  <c r="BB157" i="3"/>
  <c r="BK157" i="3"/>
  <c r="S95" i="3"/>
  <c r="S109" i="3"/>
  <c r="S113" i="3"/>
  <c r="S123" i="3"/>
  <c r="S127" i="3"/>
  <c r="AV131" i="3"/>
  <c r="S142" i="3"/>
  <c r="AV145" i="3"/>
  <c r="F9" i="4"/>
  <c r="S110" i="3"/>
  <c r="S114" i="3"/>
  <c r="S124" i="3"/>
  <c r="S139" i="3"/>
  <c r="S143" i="3"/>
  <c r="S152" i="3"/>
  <c r="AV155" i="3"/>
  <c r="S156" i="3"/>
  <c r="S154" i="3"/>
  <c r="AV95" i="3"/>
  <c r="BB95" i="3"/>
  <c r="BK95" i="3"/>
  <c r="AV123" i="3"/>
  <c r="BB123" i="3"/>
  <c r="BK123" i="3"/>
  <c r="AV113" i="3"/>
  <c r="BB113" i="3"/>
  <c r="BK113" i="3"/>
  <c r="BB141" i="3"/>
  <c r="BK141" i="3"/>
  <c r="AV141" i="3"/>
  <c r="BB110" i="3"/>
  <c r="BK110" i="3"/>
  <c r="AV110" i="3"/>
  <c r="AV97" i="3"/>
  <c r="BB97" i="3"/>
  <c r="BK97" i="3"/>
  <c r="BB126" i="3"/>
  <c r="BK126" i="3"/>
  <c r="AV126" i="3"/>
  <c r="BB94" i="3"/>
  <c r="BK94" i="3"/>
  <c r="AV94" i="3"/>
  <c r="BB112" i="3"/>
  <c r="BK112" i="3"/>
  <c r="AV112" i="3"/>
  <c r="AV98" i="3"/>
  <c r="BB98" i="3"/>
  <c r="BK98" i="3"/>
  <c r="BB143" i="3"/>
  <c r="BK143" i="3"/>
  <c r="AV143" i="3"/>
  <c r="BB100" i="3"/>
  <c r="BK100" i="3"/>
  <c r="AV100" i="3"/>
</calcChain>
</file>

<file path=xl/comments1.xml><?xml version="1.0" encoding="utf-8"?>
<comments xmlns="http://schemas.openxmlformats.org/spreadsheetml/2006/main">
  <authors>
    <author/>
  </authors>
  <commentList>
    <comment ref="F13" authorId="0" shapeId="0">
      <text>
        <r>
          <rPr>
            <sz val="11"/>
            <color theme="1"/>
            <rFont val="Arial"/>
            <family val="2"/>
          </rPr>
          <t>Familia:
Fórmula que permite medir el avance en la entrega del producto</t>
        </r>
      </text>
    </comment>
    <comment ref="F26" authorId="0" shapeId="0">
      <text>
        <r>
          <rPr>
            <sz val="11"/>
            <color theme="1"/>
            <rFont val="Arial"/>
            <family val="2"/>
          </rPr>
          <t>Familia:
Fórmula que permite medir el avance en la entrega del producto</t>
        </r>
      </text>
    </comment>
    <comment ref="F51" authorId="0" shapeId="0">
      <text>
        <r>
          <rPr>
            <sz val="11"/>
            <color theme="1"/>
            <rFont val="Arial"/>
            <family val="2"/>
          </rPr>
          <t>Familia:
Fórmula que permite medir el avance en la entrega del producto</t>
        </r>
      </text>
    </comment>
    <comment ref="F69" authorId="0" shapeId="0">
      <text>
        <r>
          <rPr>
            <sz val="11"/>
            <color theme="1"/>
            <rFont val="Arial"/>
            <family val="2"/>
          </rPr>
          <t>Familia:
Fórmula que permite medir el avance en la entrega del producto</t>
        </r>
      </text>
    </comment>
    <comment ref="F92" authorId="0" shapeId="0">
      <text>
        <r>
          <rPr>
            <sz val="11"/>
            <color theme="1"/>
            <rFont val="Arial"/>
            <family val="2"/>
          </rPr>
          <t>Familia:
Fórmula que permite medir el avance en la entrega del producto</t>
        </r>
      </text>
    </comment>
    <comment ref="F107" authorId="0" shapeId="0">
      <text>
        <r>
          <rPr>
            <sz val="11"/>
            <color theme="1"/>
            <rFont val="Arial"/>
            <family val="2"/>
          </rPr>
          <t>Familia:
Fórmula que permite medir el avance en la entrega del producto</t>
        </r>
      </text>
    </comment>
    <comment ref="F121" authorId="0" shapeId="0">
      <text>
        <r>
          <rPr>
            <sz val="11"/>
            <color theme="1"/>
            <rFont val="Arial"/>
            <family val="2"/>
          </rPr>
          <t>Familia:
Fórmula que permite medir el avance en la entrega del producto</t>
        </r>
      </text>
    </comment>
    <comment ref="F137" authorId="0" shapeId="0">
      <text>
        <r>
          <rPr>
            <sz val="11"/>
            <color theme="1"/>
            <rFont val="Arial"/>
            <family val="2"/>
          </rPr>
          <t>Familia:
Fórmula que permite medir el avance en la entrega del producto</t>
        </r>
      </text>
    </comment>
    <comment ref="F150" authorId="0" shapeId="0">
      <text>
        <r>
          <rPr>
            <sz val="11"/>
            <color theme="1"/>
            <rFont val="Arial"/>
            <family val="2"/>
          </rPr>
          <t>Familia:
Fórmula que permite medir el avance en la entrega del producto</t>
        </r>
      </text>
    </comment>
    <comment ref="C160" authorId="0"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<sst xmlns="http://schemas.openxmlformats.org/spreadsheetml/2006/main" count="1720" uniqueCount="534">
  <si>
    <t>Dependencias</t>
  </si>
  <si>
    <t>Proyectos de Inversión</t>
  </si>
  <si>
    <t>Objetivos Estratégicos</t>
  </si>
  <si>
    <t>CLASIFICADOR MIPG (Dimensiones)</t>
  </si>
  <si>
    <t>CLASIFICADOR MIPG (Políticas de Gestión y Desempeño)</t>
  </si>
  <si>
    <t>&lt;Por favor seleccione su área&gt;</t>
  </si>
  <si>
    <t>&lt;Por favor seleccione el proyecto de inversión asociado a la dependencia&gt;</t>
  </si>
  <si>
    <t>&lt;Por favor seleccione los objetivos estratégicos asociados a la dependencia</t>
  </si>
  <si>
    <t>&lt;Por favor seleccione la dimensión de MIPG asociada a la actividad&gt;</t>
  </si>
  <si>
    <t>&lt;Por favor seleccione la política de gestión y desempeño de MIPG asociada a la actividad&gt;</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</si>
  <si>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</si>
  <si>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</si>
  <si>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</si>
  <si>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1. Talento humano</t>
  </si>
  <si>
    <t>Planeación Institucional</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</si>
  <si>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</si>
  <si>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</si>
  <si>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</si>
  <si>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2. Direccionamiento Estratégico y Planeación</t>
  </si>
  <si>
    <t>Gestión presupuestal y eficiencia del gasto público</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</si>
  <si>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</si>
  <si>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</si>
  <si>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</si>
  <si>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3. Gestión con Valores para Resultados</t>
  </si>
  <si>
    <t>Gestión Estratégica del Talento humano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</si>
  <si>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</si>
  <si>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</si>
  <si>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</si>
  <si>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4. Evaluación de resultados</t>
  </si>
  <si>
    <t>Integridad</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</si>
  <si>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</si>
  <si>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</si>
  <si>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</si>
  <si>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5. Información y Comunicación</t>
  </si>
  <si>
    <t>Transparencia, acceso a la información pública y lucha contra la corrupción</t>
  </si>
  <si>
    <t>Oficina Asesora Jurídica</t>
  </si>
  <si>
    <t>Proyecto de Inversión 7597 - Fortalecimiento de la gestión del Instituto Distrital de Patrimonio de Bogotá</t>
  </si>
  <si>
    <t>Proyecto 7597 - Fortalecer la capacidad administrativa para el desarrollo de la gestión institucional</t>
  </si>
  <si>
    <t>6. Gestión del conocimiento</t>
  </si>
  <si>
    <t>Fortalecimiento organizacional y simplificación de procesos</t>
  </si>
  <si>
    <t>7. Control Interno</t>
  </si>
  <si>
    <t>Servicio al ciudadano</t>
  </si>
  <si>
    <t>Participación ciudadana en la gestión pública</t>
  </si>
  <si>
    <t>Procesos</t>
  </si>
  <si>
    <t>Racionalización de trámites</t>
  </si>
  <si>
    <t>&lt;Por favor seleccione el proceso asociado a la dependencia&gt;</t>
  </si>
  <si>
    <t>Gestión documental</t>
  </si>
  <si>
    <t>Direccionamiento Estratégico</t>
  </si>
  <si>
    <t>Gobierno digital</t>
  </si>
  <si>
    <t>Fortalecimiento del Sistema Integrado de Gestión</t>
  </si>
  <si>
    <t>Seguridad digital</t>
  </si>
  <si>
    <t>Comunicación Estratégica</t>
  </si>
  <si>
    <t>Defensa jurídica</t>
  </si>
  <si>
    <t>Atención a la Ciudadanía</t>
  </si>
  <si>
    <t>Gestión del conocimiento y la innovación</t>
  </si>
  <si>
    <t>Protección e Intervención del Patrimonio Cultural</t>
  </si>
  <si>
    <t>Control interno</t>
  </si>
  <si>
    <t>Divulgación y Apropiación del Patrimonio cultural</t>
  </si>
  <si>
    <t>Seguimiento y evaluación del desempeño institucional</t>
  </si>
  <si>
    <t>Gestión Territorial del Patrimonio Cultural</t>
  </si>
  <si>
    <t>Gestión de la Información Estadística</t>
  </si>
  <si>
    <t>Gestión del Talento Humano</t>
  </si>
  <si>
    <t>Gestión Ambiental (Componente)</t>
  </si>
  <si>
    <t>Gestión Financiera</t>
  </si>
  <si>
    <t>Contro Interno</t>
  </si>
  <si>
    <t>Gestión de Sistemas de Información y Tecnología</t>
  </si>
  <si>
    <t>Gestión Jurídica</t>
  </si>
  <si>
    <t>Gestión Documental</t>
  </si>
  <si>
    <t>Administración de Bienes e Infraestructura</t>
  </si>
  <si>
    <t>Gestión Contractual</t>
  </si>
  <si>
    <t>Control Interno Disciplinario</t>
  </si>
  <si>
    <t>Seguimiento y Evaluación</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</si>
  <si>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</si>
  <si>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</si>
  <si>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</si>
  <si>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</si>
  <si>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</si>
  <si>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</si>
  <si>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</si>
  <si>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</si>
  <si>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</si>
  <si>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</si>
  <si>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</si>
  <si>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</si>
  <si>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</si>
  <si>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</si>
  <si>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</si>
  <si>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</si>
  <si>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</si>
  <si>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</si>
  <si>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</si>
  <si>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</si>
  <si>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</si>
  <si>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</si>
  <si>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</si>
  <si>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</si>
  <si>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</si>
  <si>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</si>
  <si>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</si>
  <si>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</si>
  <si>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</si>
  <si>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</si>
  <si>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</si>
  <si>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</si>
  <si>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</si>
  <si>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</si>
  <si>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</si>
  <si>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</si>
  <si>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</si>
  <si>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</si>
  <si>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</si>
  <si>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</si>
  <si>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</si>
  <si>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</si>
  <si>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</si>
  <si>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</si>
  <si>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</si>
  <si>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</si>
  <si>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</si>
  <si>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</si>
  <si>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</si>
  <si>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</si>
  <si>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</si>
  <si>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</si>
  <si>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</si>
  <si>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</si>
  <si>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</si>
  <si>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</si>
  <si>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</si>
  <si>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</si>
  <si>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</si>
  <si>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</si>
  <si>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</si>
  <si>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</si>
  <si>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</si>
  <si>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</si>
  <si>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</si>
  <si>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</si>
  <si>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</si>
  <si>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</si>
  <si>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</si>
  <si>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</si>
  <si>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</si>
  <si>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INSTITUTO DISTRITAL DE PATRIMONIO CULTURAL</t>
  </si>
  <si>
    <t>PROCESO DE DIRECCIONAMIENTO ESTRATEGICO</t>
  </si>
  <si>
    <t>PLAN OPERATIVO ANUAL POR DEPENDENCIAS</t>
  </si>
  <si>
    <t>1. VIGENCIA PLAN:</t>
  </si>
  <si>
    <t>2. DEPENDENCIA RESPONSABLE:</t>
  </si>
  <si>
    <t>3. FUNCIONES DE LA DEPENDENCIA</t>
  </si>
  <si>
    <t>4. PROCESOS ASOCIADOS</t>
  </si>
  <si>
    <t>5. PROYECTOS DE INVERSIÓN ASOCIADOS</t>
  </si>
  <si>
    <t>6. OBJETIVOS PROYECTO DE INVERSIÓN</t>
  </si>
  <si>
    <t>7. OBJETIVOS ESTRATÉGICOS / 8. ESTRATEGIAS / 9. PRODUCTOS MGA</t>
  </si>
  <si>
    <t>10. RECURSOS REQUERIDOS</t>
  </si>
  <si>
    <t>Presupuestales</t>
  </si>
  <si>
    <t>Humanos</t>
  </si>
  <si>
    <t>Físicos</t>
  </si>
  <si>
    <t>Tecnológicos</t>
  </si>
  <si>
    <t>P1</t>
  </si>
  <si>
    <t>40 profesionales</t>
  </si>
  <si>
    <t>Equipo y software</t>
  </si>
  <si>
    <t>P2</t>
  </si>
  <si>
    <t>6 profesionales</t>
  </si>
  <si>
    <t>Equipos y software específico</t>
  </si>
  <si>
    <t>4 profesionales</t>
  </si>
  <si>
    <t xml:space="preserve">Equipos de oficina </t>
  </si>
  <si>
    <t>7 profesionales</t>
  </si>
  <si>
    <t>2 profesionales</t>
  </si>
  <si>
    <t>16 profesionales</t>
  </si>
  <si>
    <t>1 profesional</t>
  </si>
  <si>
    <t>9. INDICADOR DE EFICACIA (Fórmula)</t>
  </si>
  <si>
    <t>Sumatoria de las actividades ejecutadas / Sumatoria de las actividades programadas en el año * 100%</t>
  </si>
  <si>
    <t>10. RANGOS</t>
  </si>
  <si>
    <t>De 0 a 69 Deficiente</t>
  </si>
  <si>
    <t>11. RESULTADO
(Cálculo del Indicador)</t>
  </si>
  <si>
    <t xml:space="preserve">de 70 a 89 Aceptable </t>
  </si>
  <si>
    <t>de 90 a 100 Óptimo</t>
  </si>
  <si>
    <t>FECHA</t>
  </si>
  <si>
    <t>PROMOCIÓN DE LA PARTICIPACIÓN CIUDADANA</t>
  </si>
  <si>
    <t>SI/NO</t>
  </si>
  <si>
    <t>MEDIO DE VERIFICACIÓN</t>
  </si>
  <si>
    <t>El plan fue presentado a consideración de la ciudadanía, usuarios y partes interesadas.</t>
  </si>
  <si>
    <t>El plan presentado tuvo ajustes de acuerdo con las consideraciones de  la ciudadanía, usuarios y partes interesadas</t>
  </si>
  <si>
    <t>Nombre:</t>
  </si>
  <si>
    <t>Cargo:</t>
  </si>
  <si>
    <t>Responsable de la Dependencia</t>
  </si>
  <si>
    <t>Responsable consolidación del plan</t>
  </si>
  <si>
    <t>DEPENDENCIA RESPONSABLE:</t>
  </si>
  <si>
    <t>VIGENCIA PLAN OPERATIVO:</t>
  </si>
  <si>
    <t>OBJETIVO ESTRATÉGICO</t>
  </si>
  <si>
    <t>ESTRATEGIA</t>
  </si>
  <si>
    <t>PRODUCTO MGA</t>
  </si>
  <si>
    <t>No.</t>
  </si>
  <si>
    <t>ACTIVIDAD</t>
  </si>
  <si>
    <t>PRODUCTO</t>
  </si>
  <si>
    <t>INDICADOR</t>
  </si>
  <si>
    <t>PROCESO ASOCIADO</t>
  </si>
  <si>
    <t>DIMENSIÓN MIPG</t>
  </si>
  <si>
    <t>POLÍTICA DE GESTIÓN Y DESEMPEÑO - MIPG</t>
  </si>
  <si>
    <t>EQUIPO RESPONSABLE</t>
  </si>
  <si>
    <t>RESPONSABLE (Nombre)</t>
  </si>
  <si>
    <t>FECHA EJECUCIÓN</t>
  </si>
  <si>
    <t>PRIMER TRIMESTRE</t>
  </si>
  <si>
    <t>SEGUNDO TRIMESTRE</t>
  </si>
  <si>
    <t>TERCER TRIMESTRE</t>
  </si>
  <si>
    <t>CUARTO TRIMESTRE</t>
  </si>
  <si>
    <t>ACUMULADO</t>
  </si>
  <si>
    <t xml:space="preserve">(Describa la evidencia en cumplimiento de la meta y su ubicación) </t>
  </si>
  <si>
    <t>Programa de Recorridos</t>
  </si>
  <si>
    <t>Inicial</t>
  </si>
  <si>
    <t>Final</t>
  </si>
  <si>
    <t>Prog.</t>
  </si>
  <si>
    <t>Ene</t>
  </si>
  <si>
    <t>Feb</t>
  </si>
  <si>
    <t>Mar</t>
  </si>
  <si>
    <t>Ejec.</t>
  </si>
  <si>
    <t>Eficacia</t>
  </si>
  <si>
    <t>Avance Cualitativo</t>
  </si>
  <si>
    <t>Observaciones Oficina Asesora de Planeación</t>
  </si>
  <si>
    <t>Abr</t>
  </si>
  <si>
    <t>May</t>
  </si>
  <si>
    <t>Jun</t>
  </si>
  <si>
    <t>Jul</t>
  </si>
  <si>
    <t>Ago</t>
  </si>
  <si>
    <t>Sep</t>
  </si>
  <si>
    <t>Oct</t>
  </si>
  <si>
    <t>Nov</t>
  </si>
  <si>
    <t>Dic</t>
  </si>
  <si>
    <t>Eficacia de la Actividad</t>
  </si>
  <si>
    <t>Eval. ACI</t>
  </si>
  <si>
    <t>%</t>
  </si>
  <si>
    <t>Observaciones Control Interno</t>
  </si>
  <si>
    <t>Eficacia ACI</t>
  </si>
  <si>
    <t xml:space="preserve">Desarrollo de recorridos interpretativos, taller y participativos </t>
  </si>
  <si>
    <t xml:space="preserve">Guiones 
Listas de asistencia 
Documento de caracterización y priorización geográfica de la población 
Acta Trabajo con comunidades - construcción de ruta - reuniones, talleres etc.
Materia didactico  </t>
  </si>
  <si>
    <t xml:space="preserve"># de recorridos ejecutados / # de recorridos programados </t>
  </si>
  <si>
    <t>Recorridos patrimoniales</t>
  </si>
  <si>
    <t xml:space="preserve">Juan Sebastian Pinto </t>
  </si>
  <si>
    <t>Grabación del recorrido. Guiones</t>
  </si>
  <si>
    <t xml:space="preserve"> Formular el documento proyecto , el plan de trabajo y cronograma de interpretación del patrimonio</t>
  </si>
  <si>
    <t xml:space="preserve">Documento proyecto y Documento brochure
Plan de trabajo y cronograma
</t>
  </si>
  <si>
    <t xml:space="preserve"> Un documento formulado</t>
  </si>
  <si>
    <t>Recorridos patrimoniales/ Comunicaciones</t>
  </si>
  <si>
    <t>Documento</t>
  </si>
  <si>
    <t>Desarrollo de laboratorio de  interpretación del patrimonio</t>
  </si>
  <si>
    <t xml:space="preserve">Lista de asistencia y memoria 
Plan de mejora </t>
  </si>
  <si>
    <t xml:space="preserve">9 Sesiones </t>
  </si>
  <si>
    <t>Para poder llevar a cabo las sesiones del Laboratorio de Interpretación se llevó a cabo la elaboración del Programa del Laboratorio de Interpretación del Patrimonio. Igualmente, se lanzó el formato de inscripciones y la estrategia de comunicaciones para que las personas se inscribieran.</t>
  </si>
  <si>
    <t>NO UTILIZAR ESTA FILA, POR FAVOR NO LA ELIMINE. SI REQUIERE INSERTAR MÁS FILAS COPIE UNA FILA E INSERTA CUANTAS VECES REQUIERA.</t>
  </si>
  <si>
    <t>Museo de Bogotá</t>
  </si>
  <si>
    <t>Garantizar la representación de las localidades de la ciudad en los proyectos del Museo de Bogotá</t>
  </si>
  <si>
    <t>Guión museográfico con participación social Museo de la Ciudad Autoconstruida (Ciudad Bolívar) y programas radiales en emisora comunitaria (Ciudad Bolívar y Los Mártires)</t>
  </si>
  <si>
    <t># localidades representadas/ # localidades programadas</t>
  </si>
  <si>
    <t>Andrés Fernando Suárez</t>
  </si>
  <si>
    <t>Participación ciudadana para el guión museográfico del Museo de la Ciudad Autoconstruida- Localidad Ciudad Bolívar</t>
  </si>
  <si>
    <t>Propiciar la participación ciudadana mediante el otorgamiento de estimulos para proyectos museológicos</t>
  </si>
  <si>
    <t>Becas otorgadas</t>
  </si>
  <si>
    <t>#becas otorgradas/#becas programadas</t>
  </si>
  <si>
    <t>Se  presentaron 60 propuestas para proyectos museográficos y 29 propuestas para fortalecimiento digital. Los ganadores fueron en total 19.
Proyectos Museográficos: 10
Fortalecimiento de la Dimensión Digital de los Museos: 9                                Categoría Intervención Tecnológica: 4                                                                           Categoría Redes Colaborativas: 5                                                                                              No se asignó un estimulo en la categoría Intervención Tecnológica porque la propuesta que seguía en el listado no alcanzó el puntaje mínimo de elegibilidad luego de la evaluación de los jurados. Se proyectó un número menor de estímulos otorgados teniendo en cuenta el número de propuestas evaluadas luego de la selección de propuestas rechazadas y no subsanadas</t>
  </si>
  <si>
    <t>Resoluciones de ganadores de las becas de fortalecimiento de la dimensión digital de los museos y proyectos museográficos para vivir juntos</t>
  </si>
  <si>
    <t>Garantizar la distribución de contenidos temáticos en entornos digitales de uso público</t>
  </si>
  <si>
    <t>Contenidos temáticos distribuidos</t>
  </si>
  <si>
    <t>#contendios temáticos distribuidos/ #número de contenidos temáticos programados</t>
  </si>
  <si>
    <t xml:space="preserve">Se elaboraron los  40 temas y se publicaron a través de los links para consultar ingresar a: https://drive.google.com/drive/u/3/folders/1kPUUDDVGb0pJ0GhbX9PGWdlhj6yFN3Y9 </t>
  </si>
  <si>
    <t>Listado de los links con los contenidos públicos</t>
  </si>
  <si>
    <t>Registrar las piezas de la colección del Museo de Bogotá como dominio público en Colecciones Colombianas</t>
  </si>
  <si>
    <t xml:space="preserve"> Plan de trabajo de registro de colección 
Registros de dominio público</t>
  </si>
  <si>
    <t>#piezas de la colección del Museo de  Bogotá con registro de dominio público/#piezas de la colección con registro programado</t>
  </si>
  <si>
    <t>El plan de trabajo del proyecto digital está formulado y se ha avanzado en la definición y la caracterización de las cuatro causas y sus actividades con enfoque territorial</t>
  </si>
  <si>
    <t>Registro de dominio público expedido por Colecciones Colombianas</t>
  </si>
  <si>
    <t>Formular el plan de trabajo del proyecto digital</t>
  </si>
  <si>
    <t xml:space="preserve">Plan de trabajo proyecto digital </t>
  </si>
  <si>
    <t>Un documento formulado</t>
  </si>
  <si>
    <t>El proyecto radial ha definido sus dos temáticas para las series de los programas radiales: habitabilidad de calle (guión formulado) y medio ambiente (Bogotá como ser vivo)</t>
  </si>
  <si>
    <t>Documento formulado</t>
  </si>
  <si>
    <t>Definición de temas proyecto radial</t>
  </si>
  <si>
    <t>documento  proyecto radial</t>
  </si>
  <si>
    <t>un documento formulado</t>
  </si>
  <si>
    <t>No se pudo producir ninguno de los capítulos de las series radiales debido a que aún no se ha seleccionado proponente para la ESAL y sin éste trámite no es posible contratar la emisora comunitaria</t>
  </si>
  <si>
    <t>Producción de los capítulos del proyecto radial</t>
  </si>
  <si>
    <t>capitulos</t>
  </si>
  <si>
    <t># de capítulos producidos</t>
  </si>
  <si>
    <t>Grabaciones de los capítulos</t>
  </si>
  <si>
    <t>Emisión de los capítulos del poryecto radial</t>
  </si>
  <si>
    <t xml:space="preserve">emisiones de capitulos </t>
  </si>
  <si>
    <t xml:space="preserve"># de capítulos emitidos </t>
  </si>
  <si>
    <t>No se tenia proyectado avance para este periodo</t>
  </si>
  <si>
    <t>acta suscrita</t>
  </si>
  <si>
    <t>Evaluación del proyecto radial</t>
  </si>
  <si>
    <t>acta de consejo de redacción</t>
  </si>
  <si>
    <t xml:space="preserve">Un informe de evaluación </t>
  </si>
  <si>
    <t>Definir un  guion museográfico del Museo de la Ciudad Autoconstruida con participación socia</t>
  </si>
  <si>
    <t xml:space="preserve">registro Diálogo ciudadano 
Construcción del guión, selección y elaboración de piezas (colección exposición permanente) 
Documento final - guión museográfico
</t>
  </si>
  <si>
    <t xml:space="preserve">Avance plan de trabajo cosntrucción de Guion </t>
  </si>
  <si>
    <t>Apertura exposición temporal</t>
  </si>
  <si>
    <t xml:space="preserve">exposición temporal
Museografia </t>
  </si>
  <si>
    <t>Una exposición</t>
  </si>
  <si>
    <t>Otorgar estímulos del Museo</t>
  </si>
  <si>
    <t xml:space="preserve">Convocatoria
Evaluación
Resolución ganadores
Productos finales por becarios/as
</t>
  </si>
  <si>
    <t>20 estímulos para museos</t>
  </si>
  <si>
    <t>Resolución de apertura</t>
  </si>
  <si>
    <t>PRODUCTO ESPERADO</t>
  </si>
  <si>
    <t>Publicaciones</t>
  </si>
  <si>
    <t xml:space="preserve">Crear a través de  resolución el sello editorial,  formalizar el comité editorial </t>
  </si>
  <si>
    <t xml:space="preserve">Resolución del sello editorial
 </t>
  </si>
  <si>
    <t xml:space="preserve">un comité editorial formalizado </t>
  </si>
  <si>
    <t>Ximena Bernal</t>
  </si>
  <si>
    <t>Se ha trabajado en diferentes versiones del documento de creación del sello editorial, el cual incluye: las características del sello, las orientaciones conceptuales, la formalización del comité editorial y las acciones que adelanta el programa de publicaciones en calidad de editor.  De forma paralela, se trabajó en la edición y actualización de la política de publicaciones para que su formulación tenga coherencia con la del sello editorial.  El documento fue aprobado y se encuentra en proceso de firmas.</t>
  </si>
  <si>
    <t>Resolución, catálogo</t>
  </si>
  <si>
    <t>Reorganizar el catálogo de publicaciones en la página web</t>
  </si>
  <si>
    <t>Catalogo de publicaciones</t>
  </si>
  <si>
    <t xml:space="preserve">Un catalogo de publicaciones </t>
  </si>
  <si>
    <t xml:space="preserve">Se presentó una propuesta de reorganización del catálogo desde la coordinación de publicaciones. El catálogo editorial se presenta en la página web del IDPC a través de categorías que lo organizan. A partir del ejercicio de la creación del sello editorial, se propuso una reconfiguración de las categorías actuales.  
En general esta nueva organización del catálogo busca:
-Por una parte, hacer más amable la relación de los lectores e interesados con la totalidad de la producción editorial, y no simplemente contar con unos libros en  la web sin ningún tipo de orden.
-Que las categorías comprendan temáticas transversales a cualquier tipo de patrimonio permitiendo una mirada integradora sobre este, siendo además coherentes con las características del sello editorial.
-Que recojan la producción editorial del IDPC hasta hoy, pero que a su vez, nos planteen retos para la nueva producción editorial.
La propuesta contempla pasar de 7 categorías a 6, así: NOMBRES Y LEGADOS , LUGARES Y PAISAJES DEL TIEMPO, GUÍAS, ATLAS Y REPERTORIOS PARA EXPLORAR, PROYECTOS Y ACCIONES  PARA TRANSFORMAR, EXPRESIONES VITALES Y EMOTIVAS
MUSEO DE BOGOTÁ: MEMORIAS DE LO TEMPORAL. La propuesta fue presentada en comité editorial y se está a la espera de retro alimentación para su aprobación. </t>
  </si>
  <si>
    <t>Adjudicación de la licitación de publicaciones</t>
  </si>
  <si>
    <t>Contrato suscrito</t>
  </si>
  <si>
    <t>Un contrato suscrito</t>
  </si>
  <si>
    <t>El proceso de licitación fue abierto públicamente en la plataforma de SECOP bajo el número: IDPC-LP-003-2020. Se espera que se adjudique la tercera semana de octubre.</t>
  </si>
  <si>
    <t>Contrato</t>
  </si>
  <si>
    <t>Desarrollo del proceso de las publicaciones del sello editorial</t>
  </si>
  <si>
    <t xml:space="preserve">Cronograma de trabajo 
</t>
  </si>
  <si>
    <t xml:space="preserve">Avance de cronograma de publicación </t>
  </si>
  <si>
    <t>Documentos ?????</t>
  </si>
  <si>
    <t>Elaboración de prólogo y presentación de las publicaciones</t>
  </si>
  <si>
    <t>5 documento editados</t>
  </si>
  <si>
    <t>El desarrollo de esta actividad depende de la adjudicación del proceso de impresos. Por lo tanto, no hay avances en este punto.</t>
  </si>
  <si>
    <t>Documentos editados</t>
  </si>
  <si>
    <t>Impresión de las publicaciones</t>
  </si>
  <si>
    <t>6 publicaciones impresas</t>
  </si>
  <si>
    <t>Lanzamiento / activación de las publicaciones</t>
  </si>
  <si>
    <t>Evento de lanzamiento</t>
  </si>
  <si>
    <t>6 eventos de lanzamientos</t>
  </si>
  <si>
    <t>Registro fotográfico, grabacion o imágenes de la actividad</t>
  </si>
  <si>
    <t>Centro de Documentación</t>
  </si>
  <si>
    <t>Elaboración del documento diagnóstico Centro de documentación</t>
  </si>
  <si>
    <t>documento</t>
  </si>
  <si>
    <t>Centro de documentación</t>
  </si>
  <si>
    <t>Paola Gaitán</t>
  </si>
  <si>
    <t>Actividades de posicionamiento del centro de documentación</t>
  </si>
  <si>
    <t xml:space="preserve">Registro fotográfico, grabacion o imágenes de la actividad
Informe catalogo en linea </t>
  </si>
  <si>
    <t xml:space="preserve">2 actividades de posicionamiento </t>
  </si>
  <si>
    <t>Se ha avanzado en la estructuración de las acciones de activación y se tiene programada una sesión de trabajo con el área de comunicaciones</t>
  </si>
  <si>
    <t>Fomento</t>
  </si>
  <si>
    <t>Evaluación de propuestas de estímulos * Becas I CONVOCATORIA 2020-I</t>
  </si>
  <si>
    <t>Evaluaciones de propuestas</t>
  </si>
  <si>
    <t>11 evaluaciones</t>
  </si>
  <si>
    <t>Camila Medina</t>
  </si>
  <si>
    <t>El jurado designado por la Entidad, llevó a cabo la evaluación de las propuestas habilitadas de las siguientes convocatorias: Beca de investigación sobre el comercio tradicional en sectores barriales de Bogotá (1); Beca documentación y catalogación del fondo fotográfico Daniel Rodríguez - Segunda parte (1); Beca de investigación histórica sobre un barrio de Bogotá (1); Beca Patrimonios Locales: salvaguardia del Patrimonio Cultural Inmaterial de Bogotá (1); Beca de apropiación social del patrimonio cultural de Bogotá a través de dispositivos pedagógicos en el museo de Bogotá (1); Beca para la visibilización y apropiación del patrimonio cultural inmaterial de grupos étnicos presentes en Bogotá (Categorías población Rrom, Raizal, indígena, Negra, Afrosdescediente y Palenquera) (5); Beca para la visibilización de los saberes y prácticas de mujeres portadoras de Patrimonio Cultural Inmaterial en Bogotá (1), en el marco del Programa Distrital de Estímulos 2020.</t>
  </si>
  <si>
    <t>Actas de evaluación</t>
  </si>
  <si>
    <t>Publicación resolución de ganadores Becas I CONVOCATORIA 2020-I</t>
  </si>
  <si>
    <t>resoluciones</t>
  </si>
  <si>
    <t>11 resoluciones de ganadores</t>
  </si>
  <si>
    <t>Resoluciones</t>
  </si>
  <si>
    <t>Seguimiento a proyectos ganadores becas I CONVOCATORIA 2020-I</t>
  </si>
  <si>
    <t>documento de seguimiento</t>
  </si>
  <si>
    <t>33 documentos</t>
  </si>
  <si>
    <t>Actas y documentos de seguimiento</t>
  </si>
  <si>
    <t>Evaluación de propuestas de estímulos * Beca de activación de procesos de memoria y patrimonio en Bogotá</t>
  </si>
  <si>
    <t>4 evaluaciones</t>
  </si>
  <si>
    <t>Publicación resolución de ganadores Beca de activación de procesos de memoria y patrimonio en Bogotá</t>
  </si>
  <si>
    <t>4 resoluciones</t>
  </si>
  <si>
    <t>Seguimiento a proyectos ganadores Beca de activación de procesos de memoria y patrimonio en Bogotá</t>
  </si>
  <si>
    <t>12 documentos</t>
  </si>
  <si>
    <t>Evaluación de propuestas premios (fotografía y dibujaton)</t>
  </si>
  <si>
    <t>6 evaluaciones</t>
  </si>
  <si>
    <t>Publicación de resolución de ganadores de premios</t>
  </si>
  <si>
    <t>6 resoluciones</t>
  </si>
  <si>
    <t>Evaluación de propuestas grupo 1 CONVOCATORIA 2020-II</t>
  </si>
  <si>
    <t>30 evaluaciones</t>
  </si>
  <si>
    <t>Resoluciones de ganadores grupo 1 CONVOCATORIA 2020-II</t>
  </si>
  <si>
    <t>30 resoluciones</t>
  </si>
  <si>
    <t>Entregas de los poryectos ganadores grupo 1 CONVOCATORIA 2020-II</t>
  </si>
  <si>
    <t>documentos de avance</t>
  </si>
  <si>
    <t>60 documentos</t>
  </si>
  <si>
    <t>Documentos</t>
  </si>
  <si>
    <t>Evaluación de propuestas premios Tiendas con memoria y agenciamiento social del patrimonio</t>
  </si>
  <si>
    <t>16 evaluaciones</t>
  </si>
  <si>
    <t>Resolución de ganadores premios Tiendas con memoria y agenciamiento social del patrimonio</t>
  </si>
  <si>
    <t>16 resoluciones</t>
  </si>
  <si>
    <t>Seguimientos apoyos concertados</t>
  </si>
  <si>
    <t>4 documentos de seguimiento</t>
  </si>
  <si>
    <t>Declaratorias</t>
  </si>
  <si>
    <t>implementación del plan de divulgación de declaratorias del patrimonio cultural</t>
  </si>
  <si>
    <t xml:space="preserve">Documento plan de divulgación
Contenidos  y actividades de divulgación </t>
  </si>
  <si>
    <t xml:space="preserve">Avance al plan de divulgación de declaratoria </t>
  </si>
  <si>
    <t>Catalina Cavelier</t>
  </si>
  <si>
    <t>Documento de comunicación</t>
  </si>
  <si>
    <t>Suscripción de convenios para el desarrollo de los procesos de declaratorias</t>
  </si>
  <si>
    <t>convenios suscritos</t>
  </si>
  <si>
    <t>2 convenios</t>
  </si>
  <si>
    <t>Convenios suscritos</t>
  </si>
  <si>
    <t>Formulación del documento de identificación y documentación de la manifestación aprobado en IDPC</t>
  </si>
  <si>
    <t xml:space="preserve">un documento por declaratoria </t>
  </si>
  <si>
    <t>2 documentos</t>
  </si>
  <si>
    <t>Formulación de planes de trabajo 2021</t>
  </si>
  <si>
    <t>planes de trabajo</t>
  </si>
  <si>
    <t>2 planes de trabajo</t>
  </si>
  <si>
    <t>No se realizaron avances en lo referentes a esta actividad; los planes de trabajo se construirán en más adelante en el proceso.</t>
  </si>
  <si>
    <t>Planes de trabjo</t>
  </si>
  <si>
    <t>Formulación del documento de revisión y análisis de propuestas y casos potenciales para declaratoria</t>
  </si>
  <si>
    <t>documento formulado</t>
  </si>
  <si>
    <t>- Se desarrolló una metodología y herramienta de análisis para adelantar la aproximación a los casos que serán evaluado a la luz de posibles procesos de declaratoria de PCI. 
- Se adelantó un proceso de revisión documental para analizar el sistema de plazas de mercado de Bogotá a la luz de un eventual proceso de declaratoria a través de su inclusión en la Lista Representativa de Patrimonio Cultural Inmaterial del ámbito distrital.</t>
  </si>
  <si>
    <t>Inventarios</t>
  </si>
  <si>
    <t>Definir plan de divulgación para el posicionamiento del significado y apropiación social del inventario PCI</t>
  </si>
  <si>
    <t>Documento plan de divulgación
para el posicionamiento del significado y apropiación social del inventario PCI</t>
  </si>
  <si>
    <t>Blanca Gómez</t>
  </si>
  <si>
    <t>Documento de divulgación</t>
  </si>
  <si>
    <t>Formulación de un documento de síntesis diagnóstica</t>
  </si>
  <si>
    <t xml:space="preserve">Documento de síntesis </t>
  </si>
  <si>
    <t>Un documento</t>
  </si>
  <si>
    <t>documento de sintexis</t>
  </si>
  <si>
    <t xml:space="preserve">Formular documento de propuesta metodológica para el abordaje del inventario de PCI de Bogotá </t>
  </si>
  <si>
    <t>Documento metodológico</t>
  </si>
  <si>
    <t>documento metodológico</t>
  </si>
  <si>
    <t>Realizar Jornadas de socialización de los documentos definidos (Sintesis diagnostica y metodologia para el inventario PCI</t>
  </si>
  <si>
    <t xml:space="preserve">Listas de asistencias 
Presentación de las socializaciones </t>
  </si>
  <si>
    <t>2 jornadas</t>
  </si>
  <si>
    <t>registro fotográfico, grabación</t>
  </si>
  <si>
    <t>Formulación de un documento síntesis sobre marco normativo</t>
  </si>
  <si>
    <t>Documento de marco normativo</t>
  </si>
  <si>
    <t xml:space="preserve"> Un documento normativo</t>
  </si>
  <si>
    <t xml:space="preserve">Se avanzó en la identificación y compilación de normativa referente a los Inventarios de PCI. Se aclara que el documento de análisis de marco normativo está programado para el mes de diciembre. </t>
  </si>
  <si>
    <t>Programa de formación</t>
  </si>
  <si>
    <t>Suscribir acuerdo con SED</t>
  </si>
  <si>
    <t>acuerdo</t>
  </si>
  <si>
    <t xml:space="preserve"> Un acuerdo</t>
  </si>
  <si>
    <t>Formación</t>
  </si>
  <si>
    <t>Fabio López</t>
  </si>
  <si>
    <t>acuerdo suscrito</t>
  </si>
  <si>
    <t>Desarrollo de actividades de grupos focales</t>
  </si>
  <si>
    <t xml:space="preserve">Actas de reunión selección grupo focal  
plan de trabajo con grupos focales 
Lista asistencia </t>
  </si>
  <si>
    <t xml:space="preserve"># de Actividades con grupos focales ejecutados/# Actividades con  grupos focales programados </t>
  </si>
  <si>
    <t>registros de los grupos focales</t>
  </si>
  <si>
    <t xml:space="preserve">Documento avance en la formulación de Metodología y herramientas para implementación de primera infancia y media vocacional </t>
  </si>
  <si>
    <t xml:space="preserve">Documento medtodologia </t>
  </si>
  <si>
    <t xml:space="preserve">Se recibió el lineamiento de educación Inicial de la Secretaría de Educación del Distrito, SED. Se socializó la intención de trabajar de manera conjunta con Nidos, y el PIIA del Ministerio de Cultura, es espera proyectar las sesiones de trabajo para octubre.  </t>
  </si>
  <si>
    <t xml:space="preserve">Realizar la gestión interinsttucional para generar la matriz del banco de aliados para el proyecto de formación en patrimonio </t>
  </si>
  <si>
    <t>matriz de banco de aliados</t>
  </si>
  <si>
    <t>una matriz formulada</t>
  </si>
  <si>
    <t>Matriz de aliados</t>
  </si>
  <si>
    <t>Ejecución de los proyectos de aula</t>
  </si>
  <si>
    <t xml:space="preserve">Proyectos formulados
Presentaciones </t>
  </si>
  <si>
    <t xml:space="preserve"># de actividades de aula ejecutado /# de actividades  de aula programado </t>
  </si>
  <si>
    <t>Se mantienen activos a 30 de sep de 2020  25 Docentes de colegios públicos- IED / 20 Docentes de Colegios privados/ 1 Formador de la fundación Proyecto de vida / 4 Madres/Padres de familias que educan en Casa FEC. Dado que hay varios docentes por proyecto, contamos con 8 proyectos de las IED y 5 proyectos de las privadas para un total de 13 proyectos de aula adelantados hasta la fecha.</t>
  </si>
  <si>
    <t>Proyectos de aula</t>
  </si>
  <si>
    <t>Ejecución de las actividades de circulación</t>
  </si>
  <si>
    <t xml:space="preserve">Plan de trabajo 
Registro soporte </t>
  </si>
  <si>
    <t># de actividades de circulación ejecutados/# de actividades de circulación programados</t>
  </si>
  <si>
    <t xml:space="preserve">En las siguientes instituciones educativas IED: Agustín Nieto Caballero, Aguas Claras, Alexander Fleming, Ciudad de Montreal, La Palestina, Pablo de Tarso, Porfirio Barba Jacob, José Felix Restrepo, Juan Francisco Berbeo, Simón Rodríguez, Diego Montaña Cuellar, Gustavo Restrepo, Gran Colombia. Se realizaron actividades de circulación de tipo, clases virtuales, recorrido de ciudad, trabajo en guía o bitácora. 
En las instituciones Privadas:  6 recorridos con Familias que educan en casa (FEC), Escuela Pedagógica Experimental (EPE), Colegio Ariel David (CAD) 
Dado el proceso de virtualización por confinamiento de Covid 19, estas actividades se promueven como acciones de circulación que permiten el desarrollo de las actividades trabajadas con nuestro equipo de mediadores en conjunto con los docentes de cada institución. </t>
  </si>
  <si>
    <t>Registro fotogr[afico, listados de asistencia, grabación</t>
  </si>
  <si>
    <t xml:space="preserve">Desarrollo de diplomado de docentes </t>
  </si>
  <si>
    <t xml:space="preserve">Plan de trabajo 
Listados de asistencia 
</t>
  </si>
  <si>
    <t xml:space="preserve"># de actividades ejecutadas /# de actividades programadas </t>
  </si>
  <si>
    <t xml:space="preserve">Se continua con el acompañamiento a los docentes de las entidades privadas y públicas y las Familias que educan en casa, realizando en las sesiones de tutoría, a cargo de los mediadores de Civinautas; en estos espacios se realiza la fundamentación en temas, como la propuesta pedagógica del programa, la conceptualización sobre el patrimonio cultural, y los temas asociados al proyecto de aula, construidos de manera colaborativa entre los formadores, mediadores y los NNAJ. 
El 26 de agosto se realizó el segundo encuentro de formación a formadores. La asistencia y presencialidad de los participantes es fluctuante. a la fecha tenemos 50 participantes del proceso, entre docentes, padres madres o mediadores de las diferentes instituciones públicas y privadas. </t>
  </si>
  <si>
    <t>Registro de las tutorias, listados de asistentes</t>
  </si>
  <si>
    <t>Revisión y actualización del proyecto de formación a formadores</t>
  </si>
  <si>
    <t>2 nuevas temáticas del diplomado para docentes
desarrollo de 1 actividad de formación a formadores
formulación de la residencia de sabedores y maestros</t>
  </si>
  <si>
    <t>Comunicaciones</t>
  </si>
  <si>
    <t xml:space="preserve">Comprar de equipos y servicios de comunicaciones para el fortalecimiento de infraestrutura tecnólogica y de comunicaciones de la entidad </t>
  </si>
  <si>
    <t>Equipos de comunicaciones contratados</t>
  </si>
  <si>
    <t xml:space="preserve">Total presupuesto ejecutado /Presupuesto asignado </t>
  </si>
  <si>
    <t xml:space="preserve">Cominicaciones </t>
  </si>
  <si>
    <t>Maria Paula Martinez</t>
  </si>
  <si>
    <t>Se avanzó con los documentos precontractuales del proceso a celebrarse</t>
  </si>
  <si>
    <t xml:space="preserve">Suscribir  y ejecutar el convenio para la creación de contenidos comunicativos con diversos formatos con medios comunitarios y colectivos locales </t>
  </si>
  <si>
    <t xml:space="preserve">Convenio/contrato suscrito 
Contenidos en diversos formatos alrededor del patrimonio cultural
Personas entrenadas y que participaron en el uso de herramientas de comunicación producto del convenio)  </t>
  </si>
  <si>
    <t xml:space="preserve">1 convenio suscrito </t>
  </si>
  <si>
    <t xml:space="preserve">Avance en la descripción de los requisitos técnicos para el convenio
</t>
  </si>
  <si>
    <t>Formular y ejecutar Plan Operativo de comunicaciones</t>
  </si>
  <si>
    <t>Plan Operativo de comunicaciones</t>
  </si>
  <si>
    <t xml:space="preserve">Avance plan de comunicaciones </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</si>
  <si>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</si>
  <si>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</si>
  <si>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</si>
  <si>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</si>
  <si>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</si>
  <si>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</si>
  <si>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</si>
  <si>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</si>
  <si>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</si>
  <si>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</si>
  <si>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</si>
  <si>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t>En el mes de agosto se realizaron en total</t>
    </r>
    <r>
      <rPr>
        <b/>
        <sz val="10"/>
        <rFont val="Calibri"/>
        <family val="2"/>
      </rPr>
      <t xml:space="preserve"> 12 recorridos patrimoniales interpretativos</t>
    </r>
    <r>
      <rPr>
        <sz val="10"/>
        <rFont val="Calibri"/>
        <family val="2"/>
      </rPr>
      <t xml:space="preserve"> correspondientes a la programación realizada del IDPC (3 recorridos)  y recorridos programados con el DADEP (8 recorridos), y un recorrido piloto el 30 de agosto. Igualmente, en el mes del patrimonio (septiembre) se programaron 12 recorridos de los cuales se realizaron 11. 
En cuanto a los </t>
    </r>
    <r>
      <rPr>
        <b/>
        <sz val="10"/>
        <rFont val="Calibri"/>
        <family val="2"/>
      </rPr>
      <t>recorridos participativos</t>
    </r>
    <r>
      <rPr>
        <sz val="10"/>
        <rFont val="Calibri"/>
        <family val="2"/>
      </rPr>
      <t xml:space="preserve"> se realizaron los siguientes documentos: 
1. Documento Estructura componente de exploración
2. Cronograma de actividades
3. Estructura del guion interpretativo
4. Contenidos
5. Evaluación
Adicionalmente, se realizó el contacto con comunidad LGTBI para desarrollar los encuentros participativos en clave de la construcción de los recorridos participativos programados. </t>
    </r>
  </si>
  <si>
    <r>
      <t xml:space="preserve">Se realizó el </t>
    </r>
    <r>
      <rPr>
        <b/>
        <sz val="10"/>
        <rFont val="Calibri"/>
        <family val="2"/>
      </rPr>
      <t xml:space="preserve">documento del Laboratorio de Interpretación del Patrimonio </t>
    </r>
    <r>
      <rPr>
        <sz val="10"/>
        <rFont val="Calibri"/>
        <family val="2"/>
      </rPr>
      <t>que se llevará a cabo en el mes de octubre, este documento contiene: Documento principal, justificación, objetivos, alcance, etc. Programa del Laboratorio y Cronograma.</t>
    </r>
  </si>
  <si>
    <t xml:space="preserve">Se observa evidencia suficiente de la ejecución de la actividad </t>
  </si>
  <si>
    <t xml:space="preserve">Se observa evidencia de la ejecución de la actividad, se debe hacer seguimiento para asegurar el cumplimiento de la ejecución de los laboratorios </t>
  </si>
  <si>
    <t xml:space="preserve">No hay observaciones </t>
  </si>
  <si>
    <t xml:space="preserve">Se observa evidencia de la ejecución de la actividad, no hay observaciones </t>
  </si>
  <si>
    <t xml:space="preserve">Se debe priorizar las actividades para asegurar el cumplimiento de la programación definida para el cuarto trimestre y recuperar el porcentaje definido para el tercer trimestre </t>
  </si>
  <si>
    <t>Se realizaron dos (2) sesiones de la Mesa Local de Memoria como espacio de participación social que involucra a las organizaciones culturales de la localidad de Ciudad Bolívar en el desarrollo de contenidos para el guión curatorial y recursos expositivos para el guión museográfico. Se realizó la revisión de fuentes primarias y secundarias, entrevistas con expertos, relacionamiento institucional y avances en el guión curatorial</t>
  </si>
  <si>
    <t xml:space="preserve">Se debe revisar el registro del avance cuantitativos, ya que no es consistente con el avance cualitativo </t>
  </si>
  <si>
    <t xml:space="preserve">Sin observaciones </t>
  </si>
  <si>
    <t xml:space="preserve">Se debe priorizar ya que el cumplimiento de la actividad queda concentrada en el ultimo trimestre </t>
  </si>
  <si>
    <t xml:space="preserve">Se debe adelantar la gestión de ajuste de la programación de la actividad para antes del cierre del cuarto trimestre </t>
  </si>
  <si>
    <t xml:space="preserve">Se debe priorizar y de ser necesario reprogramar </t>
  </si>
  <si>
    <t xml:space="preserve">Se debe revisar el reporte cuantitativo versus el reporte cualitativo ya que no es consistente </t>
  </si>
  <si>
    <t xml:space="preserve">sin observaciones </t>
  </si>
  <si>
    <t>Se debe registrar los avances del plan de comunicaciones con el fin de tener un marco de referencia objetivo para la evaluación del porcentaje  de avance reportado</t>
  </si>
  <si>
    <t>Se debe revisar la programación de la actividad teniendo en cuenta que en el tablero de control se definió 20 becas para fortalecimiento de la dimensión digital de los museos y el reporte de este mes supero ampliamente el porcentaje programado.</t>
  </si>
  <si>
    <t xml:space="preserve">Se debe priorizar la actividad en el cuarto trimestre para garantizar su cumplimiento </t>
  </si>
  <si>
    <t xml:space="preserve">Se debe revisar la programación ya que no es consistente con los productos proyectados de entrega que son 33, si se requiere ajuste se debe tramitar antes del cierre el cuarto trimestre </t>
  </si>
  <si>
    <t xml:space="preserve">sin Observaciones </t>
  </si>
  <si>
    <t xml:space="preserve">Se debe priorizar las actividad de suscribir el convenio con el teatro l a candelaria para asegurar el cumplimiento de l actividad al cierre de la vigencia </t>
  </si>
  <si>
    <t xml:space="preserve">Se debe reprogramar y ajustar la actividad de acuerdo con los comentarios registrados en el avance cualitativo </t>
  </si>
  <si>
    <t xml:space="preserve">se debe hacer seguimiento teniendo en cuenta que la meta esta concentrada en 100%  en el cuarto trimestre </t>
  </si>
  <si>
    <t xml:space="preserve">Se debe revisar la planeación de la actividades y entregables con el fin de identificar si no hay algún error en la proyección de la actividad </t>
  </si>
  <si>
    <t>El reporte cualitativo no es consistente con el reporte y actividad ejecutada
Sin embargo, respecto al avance del registro de piezas se observa cumplimiento y evidencia de la actividad</t>
  </si>
  <si>
    <r>
      <rPr>
        <b/>
        <sz val="10"/>
        <rFont val="Calibri"/>
        <family val="2"/>
      </rPr>
      <t>Beca del programa de estímulos del IDPC "Proyectos museográficos para vivir juntos":</t>
    </r>
    <r>
      <rPr>
        <sz val="10"/>
        <rFont val="Calibri"/>
        <family val="2"/>
      </rPr>
      <t xml:space="preserve"> Se recibieron 60 proyectos de 18 localidades de Bogotá,  44 fueron habilitados para evaluación . Se cumplieron las etapas de inscripción, verificación de propuestas, subsanación, evaluación de propuestas y deliberación. Se proyectó el Acta de recomendación de ganadores
</t>
    </r>
    <r>
      <rPr>
        <b/>
        <sz val="10"/>
        <rFont val="Calibri"/>
        <family val="2"/>
      </rPr>
      <t>Beca del programa de estímulos del IDPC "Fortalecimiento de la dimensión digital de los Museos"</t>
    </r>
    <r>
      <rPr>
        <sz val="10"/>
        <rFont val="Calibri"/>
        <family val="2"/>
      </rPr>
      <t>. Se recibieron 29 proyectos,  10 fueron habilitados para evaluación de jurados. Se cumplieron las etapas de inscripción, verificación de propuestas, subsanación, evaluación de propuestas y deliberación. Se proyectó el Acta de recomendación de ganadores</t>
    </r>
  </si>
  <si>
    <t xml:space="preserve">De acuerdo al plan de publicaciones aprobado para 2020, se está avanzando en el desarrollo del proceso editorial de cada título así: 1) Ricaurte, Carrizosa y Prieto: El libro y el mapa que lo acompaña, se encuentran totalmente editados y diseñados. Se está en proceso de insertar el último ajuste y los prólogos y presentaciones. A su vez, ya se cuenta con la licencia de publicación del título firmada por parte de la Universidad San Buenaventura de Cali y el IDPC. 2 y 3) La vida privada de los parques y jardines públicos. Bogotá: 1886-1938 y Guía para recorrer los parques y jardines públicos. Bogotá. 1886-1938:  El libro y la guía se encuentran diseñados y revisados por la editora y la autora.  El ilustrador ha hecho entrega de las ilustraciones de plantas que irán a manera de sticker en el libro y la diseñadora se encuentra insertando estas imágenes.  Ya se contactó a los prologuistas y se está en espera de entrega de sus textos y de la presentación por parte del IDPC para insertarlos en las artes finales. 4 y 5) Del barrio La Providencia al Jorge Eliécer Gaitán:  El libro y la historieta fueron diseñados y revisados por la editora.  Fueron regresados a ajustes de diseño y se solicitó al equipo de autores, la entrega de unos mapas en versión editable.  Ya se contactó a los prologuistas del libro y se está a la espera de recibir estos textos para insertarlos.  Con los ajustes, se procederá a compartir el PDF a los autores para su revisión 6) Un Herbario del Bronx: vida y memoria entre las ruinas: Los textos se encuentran en corrección de estilo y las fotos del herbario fueron tomadas de nuevo por parte del fotógrafo del equipo de comunicaciones.  Se está a la espera de tener textos limpios y fotos para proceder al diseño. 7) Habitar Bogotá: se pactaron los términos de la licencia de impresión de este título que acompañará una exposición del Museo de Bogotá. Las artes finales de la publicación se recibirán a mediados de octubre.  8) Bogotálogo 3.0: Se recibieron los textos por parte del autor que comprenden palabras nuevas y revisión de palabras de las ediciones anteriores, las cuales fueron ajustadas, editadas y en algunos casos modificadas y ampliadas.  A su vez, se recibieron los números de registro de las fotos que serán buscadas en alta para ser parte de la publicación.  </t>
  </si>
  <si>
    <t>Se han adelantado sesiones de trabajo con la profesional del Centro de Documentación con el fin de establecer el documentos diagnóstico. Se produjo una presentación de diagnóstico y proyección inicial</t>
  </si>
  <si>
    <t>Se elaboraron las actas de las reuniones llevadas a cabo con los ganadores, en la cuales se dieron los lineamientos para la ejecución de los proyectos. Dichos documentos corresponden a  primer corte de documentos de seguimiento.</t>
  </si>
  <si>
    <t>Dada situación presentada con la plataforma de la Secretaría de Distrital de Hacienda, el presente producto se presentará en el mes de octubre</t>
  </si>
  <si>
    <t>Se proyecto y remitió a la OAJ la resolución de ganadores de la beca, sin embargo, dada la situación presentada con la Secretaría Distrital de Hacienda, el presente producto se presentará en el mes de octubre. 
 Se solicita el ajuste del indicador, toda vez que no son 4 resoluciones, es 1 que amparan los 4 estímulos otorgados.</t>
  </si>
  <si>
    <t>El presente producto se presentará en el mes de octubre.</t>
  </si>
  <si>
    <t>El jurado designado por la Entidad, llevó a cabo la evaluación de las propuestas habilitadas del Premio de Fotografía, en el marco del Programa Distrital de Estímulos 2020.</t>
  </si>
  <si>
    <t>Dada la situación presentada con la Secretaría Distrital de Hacienda, el presente producto se presentará en el mes de octubre. 
 Se solicita el ajuste del indicador, toda vez que no son 6 resoluciones, son 2 que amparan los 6 estímulos otorgados.</t>
  </si>
  <si>
    <t>Se elaboraron las actas de las reuniones llevadas a cabo con los ganadores, en la cuales se dieron los lineamientos para la ejecución de los proyectos. Dichos documentos corresponden a primer corte de documentos de seguimiento.</t>
  </si>
  <si>
    <t>El Equipo de Fomento proyecto y publicó los tres (3) actos administrativos correspondientes a las becas que fueron evaluadas por los jurados designados por la Entidad.</t>
  </si>
  <si>
    <t>Se tiene programa una sola entrega de los proyectos ganadores y el producto será reportado en el mes de noviembre.</t>
  </si>
  <si>
    <t>De acuerdo al cronograma, el producto se reportará en el mes de octubre</t>
  </si>
  <si>
    <t>Se revisaron los informes de gestión y financiero remitidos por la Fundación TRENZA, para revisión, observaciones y subsanaciones; para trámite del ultimo desembolso.</t>
  </si>
  <si>
    <t xml:space="preserve">"Se elaboró una propuesta referente al plan de divulgación y se adelantaron  reuniones con profesionales del equipo de comunicaciones de la entidad para articular planes de trabajo en torno a esta acción y ajustar el documento señalado. Adicional a ello se desarrollaron dos actividades de divulgación orientadas a generar reflexiones y debates en torno a las plazas de mercado y sus valores patrimoniales en perspectiva de patrimonio integral. Dichas actividades se enmarcan en el proceso de análisis del sistema de plazas de mercado de la ciudad como caso potencial para adelantar un eventual proceso de declaratoria a través de su inclusión en la Lista Representativa de PCI del ámbito distrital. En articulación con los equipos de participación y comunicaciones, se desarrollaron los siguientes conversatorios virtuales a través de la herramienta Facebok live: 
1. Conversatorio ""Hierbas, aromas y saberes"" en torno a la plaza de mercado Samper Mendoza, realizado el día 5 de septiembre. 
2. Conversatorio ""Vivir en concordia, diálogo sobre una plaza de mercado en transformación"" en torno a la plaza de mercado de La Concordia, realizado el día 22 de septiembre. "
</t>
  </si>
  <si>
    <t xml:space="preserve">Se adelantó un proceso de concertación con el Cabildo  Muisca de Bosa tras lo cual se  celebró el convenio orientado a “aunar esfuerzos técnicos, administrativos y logísticos para la identificación, documentación y reconocimiento de manifestaciones del patrimonio cultural inmaterial de la comunidad indígena Muisca de Bosa, en articulación con la implementación del Plan de vida “Palabra que protege y cuida la semilla”, vinculado al proceso de declaratoria del Festival del Sol y la Luna a través de su  inclusión en la Lista Representativa de Patrimonio Cultural Inmaterial del ámbito distrital. 
 Se inició el proceso administrativo para la celebración de un convenio que permita aunar esfuerzos en torno al desarrollo del proceso de declaratoria de metodología de creación colectiva del Teatro La Candelaria. </t>
  </si>
  <si>
    <t>Se inició el proceso de acompañamiento técnico y trabajo conjunto con el grupo del Teatro La Candelaria con miras al desarrollo de un documento de identificación de la metodología de creación colectiva como manifestación cultural para su declaratoria a través de su inclusión en la Lista Representativa de Patrimonio Cultural Inmaterial del ámbito distrital. En este sentido, se adelantaron ocho sesiones virtuales de trabajo y una presencial, en el marco de las cuales se se continuó la reflexión sobre la historia y orígenes de la metodología de creación colectiva del Teatro La Candelaria y se desarrolló una propuesta metodológica por parte del IDPC.</t>
  </si>
  <si>
    <t xml:space="preserve">Se elaboró un documento con la propuesta preliminar de acciones de divulgación y comunicación para la meta de Inventario de PCI. Se adelantaron dos reuniones con profesionales del Grupo de comunicaciones, con el fin de articular planes de trabajo y definir un cronograma tentativo para el desarrollo de las acciones definidas. Se elaboró propuesta de un conversatorio sobre músicas y patrimonio cultural inmaterial de la ciudad. Este ya fue aprobado por el Director y la Subdirectora y se ejecutará el 18 y 19 de noviembre. </t>
  </si>
  <si>
    <r>
      <t xml:space="preserve">Se avanzó en la revisión de documentos así: 
</t>
    </r>
    <r>
      <rPr>
        <b/>
        <sz val="10"/>
        <rFont val="Calibri"/>
        <family val="2"/>
        <scheme val="major"/>
      </rPr>
      <t>Prácticas, redes y procesos de intercambio económico en torno a la alimentación, plazas de mercado y abastecimiento alimentario de la ciudad:</t>
    </r>
    <r>
      <rPr>
        <sz val="10"/>
        <color theme="1"/>
        <rFont val="Calibri"/>
        <family val="2"/>
        <scheme val="major"/>
      </rPr>
      <t xml:space="preserve"> dentro del proceso de consulta e indagación relacionada con el sistema de plazas de mercado de Bogotá, y las manifestaciones culturales asociadas a estos escenarios en clave de soberanía alimentaria, economía y otros saberes asociados, se han consultado 43 documentos entre estudios de caso, debates conceptuales y programas institucionales, en los cuales se observa especial énfasis en los ámbitos  de  la Medicina tradicional, saberes asociados al conocimiento de la naturaleza y el universo, al hábitat y cocinas. 
</t>
    </r>
    <r>
      <rPr>
        <b/>
        <sz val="10"/>
        <rFont val="Calibri"/>
        <family val="2"/>
        <scheme val="major"/>
      </rPr>
      <t>Revisión de resultados de becas de investigación del PDE del IDPC:</t>
    </r>
    <r>
      <rPr>
        <sz val="10"/>
        <color theme="1"/>
        <rFont val="Calibri"/>
        <family val="2"/>
        <scheme val="major"/>
      </rPr>
      <t xml:space="preserve">  el proceso de revisión inició con la identificación de los resultados de las becas de investigación que desde el Programa Distrital de Estímulos se han desarrollado en el IDPC. En esta revisión se identificaron investigaciones desde el año 2008. A la fecha se han revisado 26 documentos, que se han seleccionado teniendo en cuenta su aporte al inventario del PCI de la ciudad y la posibilidad de acceder a ellos. 
</t>
    </r>
    <r>
      <rPr>
        <b/>
        <sz val="10"/>
        <rFont val="Calibri"/>
        <family val="2"/>
        <scheme val="major"/>
      </rPr>
      <t>Antecedentes de Inventario mueble e inmueble:</t>
    </r>
    <r>
      <rPr>
        <sz val="10"/>
        <color theme="1"/>
        <rFont val="Calibri"/>
        <family val="2"/>
        <scheme val="major"/>
      </rPr>
      <t xml:space="preserve"> se ha avanzado en la revisión del documento preliminar del PEMP del Centro Histórico de Bogotá, y se llevó a cabo reunión con  las personas encargadadas de valoración de bienes muebles y SISBIC (Subdirección de Intervención y Subdirección de gestión territorial), con el fin de conocer los avances de inventario mueble e inmueble, así como la herramienta de registro del mismo. Se solicitó acceso al SISBIC con el fin de que desde el Proyecto/Meta de Inventario de PCI se pueda adelantar la consulta de primera mano.  
</t>
    </r>
    <r>
      <rPr>
        <b/>
        <sz val="10"/>
        <rFont val="Calibri"/>
        <family val="2"/>
        <scheme val="major"/>
      </rPr>
      <t xml:space="preserve">Investigaciones académicas: </t>
    </r>
    <r>
      <rPr>
        <sz val="10"/>
        <color theme="1"/>
        <rFont val="Calibri"/>
        <family val="2"/>
        <scheme val="major"/>
      </rPr>
      <t xml:space="preserve">Se identificaron 80 fuentes, entre resultados de investigación, propuestas metodológicas y estados del arte, los cuales se encuentran en proceso de revisión y análisis.   
Actualmente se cuenta con una base de datos de  250 documentos identificados, y a partir de las reseñas analíticas elaboradas, se está construyendo el documento de antecedentes. Se espera contar con el primer borrador para socialización y aprobación a final del mes de octubre. </t>
    </r>
  </si>
  <si>
    <t xml:space="preserve">No se realizaron avances en lo referente a esta actividad. El desarrollo de la propuesta metodológica preliminar está programada para el mes de noviembre, no obstante se ha avanzado en la propuesta de 7 núcleos de observación, los cuales han sido socializados en diversos espacios y se está fortaleciendo la conceptualización de los mismos.  </t>
  </si>
  <si>
    <t>No se tenían acciones programadas para este periodo</t>
  </si>
  <si>
    <t>En primera instancia se propuso hacer un convenio entre SCRD y SED, pero no se avanza en este sentido, dada la complejidad y el corto tiempo para concretarla. adicionalmente la directora de Prescolar y Básica Primaria, se retiró y debemos iniciar conversaciones con la nueva encargada. 
Se recibe copia del convenio entre SED e IDARTES, para revisar acciones semejantes que incorporen en el convenio marco. 
Luego de la última reunión con Jurídica y el equipo de Relacionamiento Interinstitucional - ERI, se aclara la alternativa de realizar un Convenios Marco dado que es una entidad pública.</t>
  </si>
  <si>
    <t xml:space="preserve">Como parte de la Unidad Técnica de Apoyo, UTA, se asistió a las sesiones requeridas y se crearon tres mesas de trabajo en las que participa la SED. (Mesa Educación Inicial - Mesa Básica Primaria y Secundaria - Mesa Media), a partir de estas mesas se busca proceder de manera conjunta con las demás entidades que implementan acciones con primera infancia y con media vocacional, con el fin de adelantar las acciones de los grupos focales. Con el Programa Nidos se proyectaron sesiones de trabajo para conocer la experiencia con primera infancia para la formulación del grupo focal, el cual se puede trabajar en los centros NIDOS, de IDARTES. 
Se sostuvo una reunión con el encargado de Media en la SED, presentando el programa y presentando las líneas de acción para trabajar conjuntamente con los programas de la SED. 
Dentro de los colegios ya vinculados, identificamos población potencial para los grupos focales, a saber: Colegio de Formación Integral Mundo Nuevo de Kennedy con Primera infancia y media vocacional / Aneeka Microshool de Chapinero con Primera infancia / Colegio Ariel David de Usme con media vocacional / Agustín Nieto Caballero de Los Mártires con media vocacional </t>
  </si>
  <si>
    <t xml:space="preserve">Realización de la base de datos base, para la generación del banco de aliados por estrategias que sea el punto de partida para las convocatorias con las entidades privadas o mixtas. 
Se realizaron las reuniones con los equipos de Jurídica, Equipo de Relacionamiento Interinstitucional - ERI, Para definir la figura legal que por ley se puede o no llevar a cabo para la realización de Convenios. Se definió que con las entidades públicas como universidades por ejemplo, se puede realizar un convenio marco, pero con las entidades privadas o ESALes se debe hacer un convenio que salga a convocatoria publica. 
Realizar la revisión normativa general y específica para implementación de la estrategia de alianzas. 
Se avanza en la formulación del documento, instructivo como hoja de ruta de las alianzas, propuesta de planeación para su estructuración, caracterización de los aliados e identificación de los propósitos a desarrollar de manera conjunta. 
Se inicial la proyección de los insumos técnicos para aportar a las propuestas de las alianzas a formalizar.
Participación de las mesas sectoriales y demás espacios que contribuyan al desarrollo del programa, en clave de las alianzas estratégicas o líneas que considere la coordinación se deban completar.
Se realizaron las reuniones con Ministerio de Cultura y Escuela Taller, con el fin de definir los alcances de la alianza y se reportó a Dirección la intención del Ministerio de incluir recursos a la implementación de talleres escuela, dado que dicho presupuesto no esta destinado ni apunta a nuestras metas. 
Se prepara una reunión con la Universidad pedagógica con el fin de establecer los pormenores de una alianza Marco que beneficie los procesos de formulación de la línea de primera infancia. </t>
  </si>
  <si>
    <t>A la fecha se ha realizado el documento FUNDAMENTACIÓN DE LOS DIPLOMADOS/CURSOS DE FORMACIÓN EN PATRIMONIO CULTURAL PARA EL CICLO DE EDUCACIÓN INTEGRAL PARA LA VIDA EN BOGOTÁ 2021
como base para la proyección de las líneas de formación de diplomado, revisando las posibles modalidades y plataformas que permitan modelos virtuales, mixtos o</t>
  </si>
  <si>
    <t>Estructuración de los contenidos y metodología para la formulación de la política de comunicaciones que se ejecutará a través del plan de comunicaciones.</t>
  </si>
  <si>
    <r>
      <t xml:space="preserve">El Equipo de Fomento proyecto y publicó los siete (7) actos administrativos correspondientes a las becas que fueron evaluadas por los jurados designados por la Entidad. 
</t>
    </r>
    <r>
      <rPr>
        <b/>
        <sz val="10"/>
        <rFont val="Arial"/>
        <family val="2"/>
      </rPr>
      <t>Observación: Se solicitará el ajuste del indicador, toda vez que no son 11 resoluciones, son 7 que amparan los 11 estímulos otorgados.</t>
    </r>
  </si>
  <si>
    <t xml:space="preserve">Se debe incorporar en la s evidencias el documento con la propuesta , el cronograma y los documentos que soporten la aprobación realizada por los directivos que se menciona en el avance cualitativo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</si>
</sst>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
    <numFmt numFmtId="165" formatCode="[$-F800]dddd\,\ mmmm\ dd\,\ yyyy"/>
    <numFmt numFmtId="166" formatCode="_-* #,##0.00\ _€_-;\-* #,##0.00\ _€_-;_-* \-?\ _€_-;_-@"/>
    <numFmt numFmtId="167" formatCode="_-* #,##0\ _€_-;\-* #,##0\ _€_-;_-* \-?\ _€_-;_-@"/>
    <numFmt numFmtId="168" formatCode="d/m/yyyy"/>
    <numFmt numFmtId="169" formatCode="0.0%"/>
    <numFmt numFmtId="170" formatCode="0.0"/>
  </numFmts>
  <fonts count="50" x14ac:knownFonts="1">
    <font>
      <sz val="11"/>
      <color theme="1"/>
      <name val="Arial"/>
    </font>
    <font>
      <sz val="9"/>
      <color theme="1"/>
      <name val="Arial"/>
      <family val="2"/>
    </font>
    <font>
      <sz val="7"/>
      <color theme="0"/>
      <name val="Calibri"/>
      <family val="2"/>
    </font>
    <font>
      <sz val="10"/>
      <color theme="1"/>
      <name val="Calibri"/>
      <family val="2"/>
    </font>
    <font>
      <sz val="11"/>
      <name val="Arial"/>
      <family val="2"/>
    </font>
    <font>
      <b/>
      <sz val="14"/>
      <color theme="1"/>
      <name val="Calibri"/>
      <family val="2"/>
    </font>
    <font>
      <sz val="12"/>
      <color theme="1"/>
      <name val="Calibri"/>
      <family val="2"/>
    </font>
    <font>
      <sz val="11"/>
      <color theme="1"/>
      <name val="Calibri"/>
      <family val="2"/>
    </font>
    <font>
      <b/>
      <sz val="10"/>
      <color theme="1"/>
      <name val="Calibri"/>
      <family val="2"/>
    </font>
    <font>
      <b/>
      <sz val="12"/>
      <color theme="1"/>
      <name val="Calibri"/>
      <family val="2"/>
    </font>
    <font>
      <b/>
      <sz val="16"/>
      <color theme="1"/>
      <name val="Calibri"/>
      <family val="2"/>
    </font>
    <font>
      <sz val="9"/>
      <color theme="1"/>
      <name val="Calibri"/>
      <family val="2"/>
    </font>
    <font>
      <b/>
      <sz val="8"/>
      <color theme="1"/>
      <name val="Calibri"/>
      <family val="2"/>
    </font>
    <font>
      <sz val="8"/>
      <color theme="1"/>
      <name val="Calibri"/>
      <family val="2"/>
    </font>
    <font>
      <b/>
      <i/>
      <sz val="10"/>
      <color theme="1"/>
      <name val="Calibri"/>
      <family val="2"/>
    </font>
    <font>
      <b/>
      <sz val="26"/>
      <color theme="1"/>
      <name val="Calibri"/>
      <family val="2"/>
    </font>
    <font>
      <b/>
      <sz val="7"/>
      <color theme="0"/>
      <name val="Calibri"/>
      <family val="2"/>
    </font>
    <font>
      <b/>
      <sz val="10"/>
      <color rgb="FF3F3F3F"/>
      <name val="Calibri"/>
      <family val="2"/>
    </font>
    <font>
      <sz val="10"/>
      <color rgb="FF3F3F3F"/>
      <name val="Calibri"/>
      <family val="2"/>
    </font>
    <font>
      <sz val="14"/>
      <color theme="1"/>
      <name val="Calibri"/>
      <family val="2"/>
    </font>
    <font>
      <sz val="12"/>
      <color rgb="FF3F3F3F"/>
      <name val="Calibri"/>
      <family val="2"/>
    </font>
    <font>
      <b/>
      <sz val="12"/>
      <color rgb="FF3F3F3F"/>
      <name val="Calibri"/>
      <family val="2"/>
    </font>
    <font>
      <sz val="11"/>
      <color rgb="FF3F3F3F"/>
      <name val="Calibri"/>
      <family val="2"/>
    </font>
    <font>
      <b/>
      <sz val="16"/>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sz val="8"/>
      <color rgb="FF3F3F3F"/>
      <name val="Calibri"/>
      <family val="2"/>
    </font>
    <font>
      <sz val="9"/>
      <color rgb="FF3F3F3F"/>
      <name val="Calibri"/>
      <family val="2"/>
    </font>
    <font>
      <b/>
      <sz val="9"/>
      <color rgb="FF7F7F7F"/>
      <name val="Calibri"/>
      <family val="2"/>
    </font>
    <font>
      <sz val="10"/>
      <color rgb="FFFF0000"/>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0"/>
      <color rgb="FF3F3F3F"/>
      <name val="Calibri"/>
      <family val="2"/>
    </font>
    <font>
      <b/>
      <sz val="10"/>
      <name val="Calibri"/>
      <family val="2"/>
    </font>
    <font>
      <sz val="10"/>
      <name val="Calibri"/>
      <family val="2"/>
    </font>
    <font>
      <sz val="10"/>
      <color rgb="FF404040"/>
      <name val="Calibri"/>
      <family val="2"/>
    </font>
    <font>
      <sz val="10"/>
      <color rgb="FF3F3F3F"/>
      <name val="Calibri"/>
      <family val="2"/>
      <scheme val="major"/>
    </font>
    <font>
      <b/>
      <sz val="10"/>
      <name val="Calibri"/>
      <family val="2"/>
      <scheme val="major"/>
    </font>
    <font>
      <sz val="10"/>
      <color theme="1"/>
      <name val="Calibri"/>
      <family val="2"/>
      <scheme val="major"/>
    </font>
    <font>
      <sz val="11"/>
      <color theme="1"/>
      <name val="Arial"/>
      <family val="2"/>
    </font>
    <font>
      <b/>
      <sz val="10"/>
      <color theme="1" tint="0.249977111117893"/>
      <name val="Calibri"/>
      <family val="2"/>
      <scheme val="minor"/>
    </font>
    <font>
      <b/>
      <sz val="10"/>
      <name val="Arial"/>
      <family val="2"/>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F2F2F2"/>
        <bgColor rgb="FFF2F2F2"/>
      </patternFill>
    </fill>
    <fill>
      <patternFill patternType="solid">
        <fgColor rgb="FFBFBFBF"/>
        <bgColor rgb="FFBFBFBF"/>
      </patternFill>
    </fill>
    <fill>
      <patternFill patternType="solid">
        <fgColor rgb="FFD8D8D8"/>
        <bgColor rgb="FFD8D8D8"/>
      </patternFill>
    </fill>
    <fill>
      <patternFill patternType="solid">
        <fgColor rgb="FFFFFF00"/>
        <bgColor rgb="FFFFFF00"/>
      </patternFill>
    </fill>
    <fill>
      <patternFill patternType="solid">
        <fgColor rgb="FFC2D69B"/>
        <bgColor rgb="FFC2D69B"/>
      </patternFill>
    </fill>
  </fills>
  <borders count="23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3F3F3F"/>
      </top>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thin">
        <color rgb="FF595959"/>
      </right>
      <top style="medium">
        <color rgb="FF595959"/>
      </top>
      <bottom style="medium">
        <color rgb="FF595959"/>
      </bottom>
      <diagonal/>
    </border>
    <border>
      <left style="thin">
        <color rgb="FF595959"/>
      </left>
      <right style="medium">
        <color rgb="FF595959"/>
      </right>
      <top style="medium">
        <color rgb="FF595959"/>
      </top>
      <bottom style="medium">
        <color rgb="FF595959"/>
      </bottom>
      <diagonal/>
    </border>
    <border>
      <left style="medium">
        <color rgb="FF3F3F3F"/>
      </left>
      <right/>
      <top/>
      <bottom/>
      <diagonal/>
    </border>
    <border>
      <left/>
      <right/>
      <top style="medium">
        <color rgb="FF595959"/>
      </top>
      <bottom style="medium">
        <color rgb="FF595959"/>
      </bottom>
      <diagonal/>
    </border>
    <border>
      <left style="medium">
        <color rgb="FF595959"/>
      </left>
      <right/>
      <top style="medium">
        <color rgb="FF595959"/>
      </top>
      <bottom style="medium">
        <color rgb="FF595959"/>
      </bottom>
      <diagonal/>
    </border>
    <border>
      <left style="thin">
        <color rgb="FF595959"/>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style="medium">
        <color rgb="FF595959"/>
      </top>
      <bottom style="hair">
        <color rgb="FF595959"/>
      </bottom>
      <diagonal/>
    </border>
    <border>
      <left/>
      <right style="thin">
        <color rgb="FF595959"/>
      </right>
      <top style="medium">
        <color rgb="FF595959"/>
      </top>
      <bottom style="hair">
        <color rgb="FF595959"/>
      </bottom>
      <diagonal/>
    </border>
    <border>
      <left style="thin">
        <color rgb="FF595959"/>
      </left>
      <right/>
      <top style="medium">
        <color rgb="FF595959"/>
      </top>
      <bottom style="hair">
        <color rgb="FF595959"/>
      </bottom>
      <diagonal/>
    </border>
    <border>
      <left/>
      <right style="medium">
        <color rgb="FF595959"/>
      </right>
      <top style="medium">
        <color rgb="FF595959"/>
      </top>
      <bottom style="hair">
        <color rgb="FF595959"/>
      </bottom>
      <diagonal/>
    </border>
    <border>
      <left style="medium">
        <color rgb="FF595959"/>
      </left>
      <right/>
      <top/>
      <bottom/>
      <diagonal/>
    </border>
    <border>
      <left/>
      <right style="medium">
        <color rgb="FF595959"/>
      </right>
      <top/>
      <bottom/>
      <diagonal/>
    </border>
    <border>
      <left style="medium">
        <color rgb="FF595959"/>
      </left>
      <right/>
      <top style="hair">
        <color rgb="FF595959"/>
      </top>
      <bottom style="hair">
        <color rgb="FF595959"/>
      </bottom>
      <diagonal/>
    </border>
    <border>
      <left/>
      <right style="thin">
        <color rgb="FF595959"/>
      </right>
      <top style="hair">
        <color rgb="FF595959"/>
      </top>
      <bottom style="hair">
        <color rgb="FF595959"/>
      </bottom>
      <diagonal/>
    </border>
    <border>
      <left style="thin">
        <color rgb="FF595959"/>
      </left>
      <right/>
      <top style="hair">
        <color rgb="FF595959"/>
      </top>
      <bottom style="hair">
        <color rgb="FF595959"/>
      </bottom>
      <diagonal/>
    </border>
    <border>
      <left/>
      <right style="medium">
        <color rgb="FF595959"/>
      </right>
      <top style="hair">
        <color rgb="FF595959"/>
      </top>
      <bottom style="hair">
        <color rgb="FF595959"/>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top style="hair">
        <color rgb="FF595959"/>
      </top>
      <bottom style="medium">
        <color rgb="FF595959"/>
      </bottom>
      <diagonal/>
    </border>
    <border>
      <left/>
      <right style="thin">
        <color rgb="FF595959"/>
      </right>
      <top style="hair">
        <color rgb="FF595959"/>
      </top>
      <bottom style="medium">
        <color rgb="FF595959"/>
      </bottom>
      <diagonal/>
    </border>
    <border>
      <left style="thin">
        <color rgb="FF595959"/>
      </left>
      <right/>
      <top style="hair">
        <color rgb="FF595959"/>
      </top>
      <bottom style="medium">
        <color rgb="FF595959"/>
      </bottom>
      <diagonal/>
    </border>
    <border>
      <left/>
      <right style="medium">
        <color rgb="FF595959"/>
      </right>
      <top style="hair">
        <color rgb="FF595959"/>
      </top>
      <bottom style="medium">
        <color rgb="FF595959"/>
      </bottom>
      <diagonal/>
    </border>
    <border>
      <left/>
      <right/>
      <top/>
      <bottom style="medium">
        <color rgb="FF3F3F3F"/>
      </bottom>
      <diagonal/>
    </border>
    <border>
      <left style="medium">
        <color rgb="FF000000"/>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medium">
        <color rgb="FF3F3F3F"/>
      </bottom>
      <diagonal/>
    </border>
    <border>
      <left style="medium">
        <color rgb="FF3F3F3F"/>
      </left>
      <right/>
      <top style="medium">
        <color rgb="FF3F3F3F"/>
      </top>
      <bottom style="hair">
        <color rgb="FF3F3F3F"/>
      </bottom>
      <diagonal/>
    </border>
    <border>
      <left/>
      <right/>
      <top style="medium">
        <color rgb="FF3F3F3F"/>
      </top>
      <bottom style="hair">
        <color rgb="FF3F3F3F"/>
      </bottom>
      <diagonal/>
    </border>
    <border>
      <left/>
      <right style="thin">
        <color rgb="FF3F3F3F"/>
      </right>
      <top style="medium">
        <color rgb="FF3F3F3F"/>
      </top>
      <bottom style="hair">
        <color rgb="FF3F3F3F"/>
      </bottom>
      <diagonal/>
    </border>
    <border>
      <left style="thin">
        <color rgb="FF3F3F3F"/>
      </left>
      <right/>
      <top style="medium">
        <color rgb="FF3F3F3F"/>
      </top>
      <bottom style="hair">
        <color rgb="FF3F3F3F"/>
      </bottom>
      <diagonal/>
    </border>
    <border>
      <left/>
      <right style="medium">
        <color rgb="FF3F3F3F"/>
      </right>
      <top style="medium">
        <color rgb="FF3F3F3F"/>
      </top>
      <bottom style="hair">
        <color rgb="FF3F3F3F"/>
      </bottom>
      <diagonal/>
    </border>
    <border>
      <left style="medium">
        <color rgb="FF3F3F3F"/>
      </left>
      <right/>
      <top style="hair">
        <color rgb="FF3F3F3F"/>
      </top>
      <bottom style="hair">
        <color rgb="FF3F3F3F"/>
      </bottom>
      <diagonal/>
    </border>
    <border>
      <left/>
      <right/>
      <top style="hair">
        <color rgb="FF3F3F3F"/>
      </top>
      <bottom style="hair">
        <color rgb="FF3F3F3F"/>
      </bottom>
      <diagonal/>
    </border>
    <border>
      <left/>
      <right style="thin">
        <color rgb="FF3F3F3F"/>
      </right>
      <top style="hair">
        <color rgb="FF3F3F3F"/>
      </top>
      <bottom style="hair">
        <color rgb="FF3F3F3F"/>
      </bottom>
      <diagonal/>
    </border>
    <border>
      <left style="thin">
        <color rgb="FF3F3F3F"/>
      </left>
      <right/>
      <top style="hair">
        <color rgb="FF3F3F3F"/>
      </top>
      <bottom style="hair">
        <color rgb="FF3F3F3F"/>
      </bottom>
      <diagonal/>
    </border>
    <border>
      <left/>
      <right style="medium">
        <color rgb="FF3F3F3F"/>
      </right>
      <top style="hair">
        <color rgb="FF3F3F3F"/>
      </top>
      <bottom style="hair">
        <color rgb="FF3F3F3F"/>
      </bottom>
      <diagonal/>
    </border>
    <border>
      <left style="medium">
        <color rgb="FF3F3F3F"/>
      </left>
      <right/>
      <top style="hair">
        <color rgb="FF3F3F3F"/>
      </top>
      <bottom style="medium">
        <color rgb="FF3F3F3F"/>
      </bottom>
      <diagonal/>
    </border>
    <border>
      <left/>
      <right/>
      <top style="hair">
        <color rgb="FF3F3F3F"/>
      </top>
      <bottom style="medium">
        <color rgb="FF3F3F3F"/>
      </bottom>
      <diagonal/>
    </border>
    <border>
      <left/>
      <right style="thin">
        <color rgb="FF3F3F3F"/>
      </right>
      <top style="hair">
        <color rgb="FF3F3F3F"/>
      </top>
      <bottom style="medium">
        <color rgb="FF3F3F3F"/>
      </bottom>
      <diagonal/>
    </border>
    <border>
      <left style="thin">
        <color rgb="FF3F3F3F"/>
      </left>
      <right/>
      <top style="hair">
        <color rgb="FF3F3F3F"/>
      </top>
      <bottom style="medium">
        <color rgb="FF3F3F3F"/>
      </bottom>
      <diagonal/>
    </border>
    <border>
      <left/>
      <right style="medium">
        <color rgb="FF3F3F3F"/>
      </right>
      <top style="hair">
        <color rgb="FF3F3F3F"/>
      </top>
      <bottom style="medium">
        <color rgb="FF3F3F3F"/>
      </bottom>
      <diagonal/>
    </border>
    <border>
      <left/>
      <right/>
      <top style="medium">
        <color rgb="FF595959"/>
      </top>
      <bottom style="medium">
        <color rgb="FF595959"/>
      </bottom>
      <diagonal/>
    </border>
    <border>
      <left style="medium">
        <color rgb="FF595959"/>
      </left>
      <right/>
      <top style="medium">
        <color rgb="FF595959"/>
      </top>
      <bottom style="thin">
        <color rgb="FF595959"/>
      </bottom>
      <diagonal/>
    </border>
    <border>
      <left/>
      <right/>
      <top style="medium">
        <color rgb="FF595959"/>
      </top>
      <bottom style="thin">
        <color rgb="FF595959"/>
      </bottom>
      <diagonal/>
    </border>
    <border>
      <left/>
      <right style="medium">
        <color rgb="FF595959"/>
      </right>
      <top style="medium">
        <color rgb="FF595959"/>
      </top>
      <bottom style="thin">
        <color rgb="FF595959"/>
      </bottom>
      <diagonal/>
    </border>
    <border>
      <left style="medium">
        <color rgb="FF595959"/>
      </left>
      <right/>
      <top style="thin">
        <color rgb="FF595959"/>
      </top>
      <bottom style="thin">
        <color rgb="FF595959"/>
      </bottom>
      <diagonal/>
    </border>
    <border>
      <left/>
      <right/>
      <top style="thin">
        <color rgb="FF595959"/>
      </top>
      <bottom style="thin">
        <color rgb="FF595959"/>
      </bottom>
      <diagonal/>
    </border>
    <border>
      <left style="medium">
        <color rgb="FF595959"/>
      </left>
      <right style="hair">
        <color rgb="FF595959"/>
      </right>
      <top style="thin">
        <color rgb="FF595959"/>
      </top>
      <bottom style="thin">
        <color rgb="FF595959"/>
      </bottom>
      <diagonal/>
    </border>
    <border>
      <left style="hair">
        <color rgb="FF595959"/>
      </left>
      <right style="hair">
        <color rgb="FF595959"/>
      </right>
      <top style="thin">
        <color rgb="FF595959"/>
      </top>
      <bottom style="thin">
        <color rgb="FF595959"/>
      </bottom>
      <diagonal/>
    </border>
    <border>
      <left style="hair">
        <color rgb="FF595959"/>
      </left>
      <right style="medium">
        <color rgb="FF000000"/>
      </right>
      <top style="thin">
        <color rgb="FF595959"/>
      </top>
      <bottom style="thin">
        <color rgb="FF595959"/>
      </bottom>
      <diagonal/>
    </border>
    <border>
      <left style="medium">
        <color rgb="FF595959"/>
      </left>
      <right/>
      <top style="thin">
        <color rgb="FF595959"/>
      </top>
      <bottom style="hair">
        <color rgb="FF595959"/>
      </bottom>
      <diagonal/>
    </border>
    <border>
      <left style="hair">
        <color rgb="FF595959"/>
      </left>
      <right/>
      <top style="thin">
        <color rgb="FF595959"/>
      </top>
      <bottom style="hair">
        <color rgb="FF595959"/>
      </bottom>
      <diagonal/>
    </border>
    <border>
      <left/>
      <right/>
      <top style="thin">
        <color rgb="FF595959"/>
      </top>
      <bottom style="hair">
        <color rgb="FF595959"/>
      </bottom>
      <diagonal/>
    </border>
    <border>
      <left/>
      <right style="medium">
        <color rgb="FF595959"/>
      </right>
      <top style="thin">
        <color rgb="FF595959"/>
      </top>
      <bottom style="hair">
        <color rgb="FF595959"/>
      </bottom>
      <diagonal/>
    </border>
    <border>
      <left style="medium">
        <color rgb="FF595959"/>
      </left>
      <right style="hair">
        <color rgb="FF595959"/>
      </right>
      <top style="hair">
        <color rgb="FF595959"/>
      </top>
      <bottom style="hair">
        <color rgb="FF595959"/>
      </bottom>
      <diagonal/>
    </border>
    <border>
      <left style="hair">
        <color rgb="FF595959"/>
      </left>
      <right style="hair">
        <color rgb="FF595959"/>
      </right>
      <top style="hair">
        <color rgb="FF595959"/>
      </top>
      <bottom style="hair">
        <color rgb="FF595959"/>
      </bottom>
      <diagonal/>
    </border>
    <border>
      <left style="hair">
        <color rgb="FF595959"/>
      </left>
      <right style="medium">
        <color rgb="FF000000"/>
      </right>
      <top style="hair">
        <color rgb="FF595959"/>
      </top>
      <bottom style="hair">
        <color rgb="FF595959"/>
      </bottom>
      <diagonal/>
    </border>
    <border>
      <left style="hair">
        <color rgb="FF595959"/>
      </left>
      <right/>
      <top style="hair">
        <color rgb="FF595959"/>
      </top>
      <bottom style="hair">
        <color rgb="FF595959"/>
      </bottom>
      <diagonal/>
    </border>
    <border>
      <left/>
      <right/>
      <top style="hair">
        <color rgb="FF595959"/>
      </top>
      <bottom style="hair">
        <color rgb="FF595959"/>
      </bottom>
      <diagonal/>
    </border>
    <border>
      <left style="hair">
        <color rgb="FF595959"/>
      </left>
      <right/>
      <top style="hair">
        <color rgb="FF595959"/>
      </top>
      <bottom style="medium">
        <color rgb="FF595959"/>
      </bottom>
      <diagonal/>
    </border>
    <border>
      <left/>
      <right/>
      <top style="hair">
        <color rgb="FF595959"/>
      </top>
      <bottom style="medium">
        <color rgb="FF595959"/>
      </bottom>
      <diagonal/>
    </border>
    <border>
      <left style="medium">
        <color rgb="FF595959"/>
      </left>
      <right style="hair">
        <color rgb="FF595959"/>
      </right>
      <top style="hair">
        <color rgb="FF595959"/>
      </top>
      <bottom style="medium">
        <color rgb="FF595959"/>
      </bottom>
      <diagonal/>
    </border>
    <border>
      <left style="hair">
        <color rgb="FF595959"/>
      </left>
      <right style="hair">
        <color rgb="FF595959"/>
      </right>
      <top style="hair">
        <color rgb="FF595959"/>
      </top>
      <bottom style="medium">
        <color rgb="FF595959"/>
      </bottom>
      <diagonal/>
    </border>
    <border>
      <left style="hair">
        <color rgb="FF595959"/>
      </left>
      <right style="medium">
        <color rgb="FF000000"/>
      </right>
      <top style="hair">
        <color rgb="FF595959"/>
      </top>
      <bottom style="medium">
        <color rgb="FF595959"/>
      </bottom>
      <diagonal/>
    </border>
    <border>
      <left/>
      <right/>
      <top/>
      <bottom style="medium">
        <color rgb="FF3F3F3F"/>
      </bottom>
      <diagonal/>
    </border>
    <border>
      <left style="medium">
        <color rgb="FF3F3F3F"/>
      </left>
      <right/>
      <top style="medium">
        <color rgb="FF3F3F3F"/>
      </top>
      <bottom/>
      <diagonal/>
    </border>
    <border>
      <left/>
      <right/>
      <top style="medium">
        <color rgb="FF3F3F3F"/>
      </top>
      <bottom/>
      <diagonal/>
    </border>
    <border>
      <left/>
      <right/>
      <top style="medium">
        <color rgb="FF3F3F3F"/>
      </top>
      <bottom/>
      <diagonal/>
    </border>
    <border>
      <left style="thin">
        <color rgb="FF595959"/>
      </left>
      <right style="thin">
        <color rgb="FF595959"/>
      </right>
      <top style="medium">
        <color rgb="FF3F3F3F"/>
      </top>
      <bottom/>
      <diagonal/>
    </border>
    <border>
      <left/>
      <right style="dotted">
        <color rgb="FF000000"/>
      </right>
      <top style="medium">
        <color rgb="FF3F3F3F"/>
      </top>
      <bottom/>
      <diagonal/>
    </border>
    <border>
      <left style="thin">
        <color rgb="FF595959"/>
      </left>
      <right style="thin">
        <color rgb="FF595959"/>
      </right>
      <top style="medium">
        <color rgb="FF3F3F3F"/>
      </top>
      <bottom style="hair">
        <color rgb="FF595959"/>
      </bottom>
      <diagonal/>
    </border>
    <border>
      <left style="thin">
        <color rgb="FF595959"/>
      </left>
      <right style="medium">
        <color rgb="FF3F3F3F"/>
      </right>
      <top style="medium">
        <color rgb="FF3F3F3F"/>
      </top>
      <bottom/>
      <diagonal/>
    </border>
    <border>
      <left style="medium">
        <color rgb="FF3F3F3F"/>
      </left>
      <right/>
      <top/>
      <bottom/>
      <diagonal/>
    </border>
    <border>
      <left/>
      <right/>
      <top/>
      <bottom/>
      <diagonal/>
    </border>
    <border>
      <left style="thin">
        <color rgb="FF595959"/>
      </left>
      <right style="thin">
        <color rgb="FF595959"/>
      </right>
      <top/>
      <bottom/>
      <diagonal/>
    </border>
    <border>
      <left/>
      <right style="dotted">
        <color rgb="FF000000"/>
      </right>
      <top/>
      <bottom/>
      <diagonal/>
    </border>
    <border>
      <left style="thin">
        <color rgb="FF595959"/>
      </left>
      <right style="thin">
        <color rgb="FF595959"/>
      </right>
      <top style="hair">
        <color rgb="FF595959"/>
      </top>
      <bottom style="hair">
        <color rgb="FF595959"/>
      </bottom>
      <diagonal/>
    </border>
    <border>
      <left style="thin">
        <color rgb="FF595959"/>
      </left>
      <right style="medium">
        <color rgb="FF3F3F3F"/>
      </right>
      <top/>
      <bottom/>
      <diagonal/>
    </border>
    <border>
      <left style="medium">
        <color rgb="FF3F3F3F"/>
      </left>
      <right/>
      <top/>
      <bottom style="medium">
        <color rgb="FF3F3F3F"/>
      </bottom>
      <diagonal/>
    </border>
    <border>
      <left/>
      <right/>
      <top/>
      <bottom style="medium">
        <color rgb="FF3F3F3F"/>
      </bottom>
      <diagonal/>
    </border>
    <border>
      <left style="thin">
        <color rgb="FF595959"/>
      </left>
      <right style="thin">
        <color rgb="FF595959"/>
      </right>
      <top/>
      <bottom style="medium">
        <color rgb="FF3F3F3F"/>
      </bottom>
      <diagonal/>
    </border>
    <border>
      <left/>
      <right style="dotted">
        <color rgb="FF000000"/>
      </right>
      <top/>
      <bottom style="medium">
        <color rgb="FF3F3F3F"/>
      </bottom>
      <diagonal/>
    </border>
    <border>
      <left style="thin">
        <color rgb="FF595959"/>
      </left>
      <right style="thin">
        <color rgb="FF595959"/>
      </right>
      <top style="hair">
        <color rgb="FF595959"/>
      </top>
      <bottom style="medium">
        <color rgb="FF3F3F3F"/>
      </bottom>
      <diagonal/>
    </border>
    <border>
      <left style="thin">
        <color rgb="FF595959"/>
      </left>
      <right style="medium">
        <color rgb="FF3F3F3F"/>
      </right>
      <top/>
      <bottom style="medium">
        <color rgb="FF3F3F3F"/>
      </bottom>
      <diagonal/>
    </border>
    <border>
      <left style="medium">
        <color rgb="FF595959"/>
      </left>
      <right style="medium">
        <color rgb="FF595959"/>
      </right>
      <top style="medium">
        <color rgb="FF595959"/>
      </top>
      <bottom style="medium">
        <color rgb="FF595959"/>
      </bottom>
      <diagonal/>
    </border>
    <border>
      <left/>
      <right/>
      <top style="medium">
        <color rgb="FF595959"/>
      </top>
      <bottom style="hair">
        <color rgb="FF595959"/>
      </bottom>
      <diagonal/>
    </border>
    <border>
      <left style="thin">
        <color rgb="FF595959"/>
      </left>
      <right style="medium">
        <color rgb="FF595959"/>
      </right>
      <top style="medium">
        <color rgb="FF595959"/>
      </top>
      <bottom style="hair">
        <color rgb="FF595959"/>
      </bottom>
      <diagonal/>
    </border>
    <border>
      <left style="medium">
        <color rgb="FF595959"/>
      </left>
      <right style="thin">
        <color rgb="FF595959"/>
      </right>
      <top style="medium">
        <color rgb="FF595959"/>
      </top>
      <bottom/>
      <diagonal/>
    </border>
    <border>
      <left style="thin">
        <color rgb="FF595959"/>
      </left>
      <right style="thin">
        <color rgb="FF595959"/>
      </right>
      <top style="medium">
        <color rgb="FF595959"/>
      </top>
      <bottom/>
      <diagonal/>
    </border>
    <border>
      <left style="thin">
        <color rgb="FF595959"/>
      </left>
      <right style="medium">
        <color rgb="FF595959"/>
      </right>
      <top style="medium">
        <color rgb="FF595959"/>
      </top>
      <bottom/>
      <diagonal/>
    </border>
    <border>
      <left style="thin">
        <color rgb="FF595959"/>
      </left>
      <right style="medium">
        <color rgb="FF595959"/>
      </right>
      <top style="hair">
        <color rgb="FF595959"/>
      </top>
      <bottom style="hair">
        <color rgb="FF595959"/>
      </bottom>
      <diagonal/>
    </border>
    <border>
      <left style="medium">
        <color rgb="FF595959"/>
      </left>
      <right style="thin">
        <color rgb="FF595959"/>
      </right>
      <top/>
      <bottom/>
      <diagonal/>
    </border>
    <border>
      <left style="thin">
        <color rgb="FF595959"/>
      </left>
      <right style="medium">
        <color rgb="FF595959"/>
      </right>
      <top/>
      <bottom/>
      <diagonal/>
    </border>
    <border>
      <left style="medium">
        <color rgb="FF595959"/>
      </left>
      <right style="thin">
        <color rgb="FF595959"/>
      </right>
      <top/>
      <bottom style="hair">
        <color rgb="FF595959"/>
      </bottom>
      <diagonal/>
    </border>
    <border>
      <left style="thin">
        <color rgb="FF595959"/>
      </left>
      <right style="thin">
        <color rgb="FF595959"/>
      </right>
      <top/>
      <bottom style="hair">
        <color rgb="FF595959"/>
      </bottom>
      <diagonal/>
    </border>
    <border>
      <left style="thin">
        <color rgb="FF595959"/>
      </left>
      <right style="medium">
        <color rgb="FF595959"/>
      </right>
      <top/>
      <bottom style="hair">
        <color rgb="FF595959"/>
      </bottom>
      <diagonal/>
    </border>
    <border>
      <left style="medium">
        <color rgb="FF595959"/>
      </left>
      <right style="thin">
        <color rgb="FF595959"/>
      </right>
      <top style="hair">
        <color rgb="FF595959"/>
      </top>
      <bottom/>
      <diagonal/>
    </border>
    <border>
      <left style="thin">
        <color rgb="FF595959"/>
      </left>
      <right style="thin">
        <color rgb="FF595959"/>
      </right>
      <top style="hair">
        <color rgb="FF595959"/>
      </top>
      <bottom/>
      <diagonal/>
    </border>
    <border>
      <left style="thin">
        <color rgb="FF595959"/>
      </left>
      <right style="medium">
        <color rgb="FF595959"/>
      </right>
      <top style="hair">
        <color rgb="FF595959"/>
      </top>
      <bottom/>
      <diagonal/>
    </border>
    <border>
      <left style="thin">
        <color rgb="FF595959"/>
      </left>
      <right style="medium">
        <color rgb="FF595959"/>
      </right>
      <top style="hair">
        <color rgb="FF595959"/>
      </top>
      <bottom style="medium">
        <color rgb="FF595959"/>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right/>
      <top/>
      <bottom/>
      <diagonal/>
    </border>
    <border>
      <left/>
      <right/>
      <top/>
      <bottom/>
      <diagonal/>
    </border>
    <border>
      <left/>
      <right/>
      <top/>
      <bottom/>
      <diagonal/>
    </border>
    <border>
      <left/>
      <right style="thin">
        <color rgb="FF3F3F3F"/>
      </right>
      <top style="medium">
        <color rgb="FF3F3F3F"/>
      </top>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medium">
        <color rgb="FF3F3F3F"/>
      </right>
      <top style="medium">
        <color rgb="FF3F3F3F"/>
      </top>
      <bottom style="thin">
        <color rgb="FF000000"/>
      </bottom>
      <diagonal/>
    </border>
    <border>
      <left/>
      <right style="thin">
        <color rgb="FF3F3F3F"/>
      </right>
      <top/>
      <bottom/>
      <diagonal/>
    </border>
    <border>
      <left style="thin">
        <color rgb="FF3F3F3F"/>
      </left>
      <right/>
      <top style="thin">
        <color rgb="FF000000"/>
      </top>
      <bottom style="thin">
        <color rgb="FF000000"/>
      </bottom>
      <diagonal/>
    </border>
    <border>
      <left/>
      <right style="medium">
        <color rgb="FF3F3F3F"/>
      </right>
      <top style="thin">
        <color rgb="FF000000"/>
      </top>
      <bottom style="thin">
        <color rgb="FF000000"/>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top style="thin">
        <color rgb="FF3F3F3F"/>
      </top>
      <bottom style="medium">
        <color rgb="FF3F3F3F"/>
      </bottom>
      <diagonal/>
    </border>
    <border>
      <left/>
      <right style="medium">
        <color rgb="FF3F3F3F"/>
      </right>
      <top style="thin">
        <color rgb="FF3F3F3F"/>
      </top>
      <bottom style="medium">
        <color rgb="FF3F3F3F"/>
      </bottom>
      <diagonal/>
    </border>
    <border>
      <left/>
      <right/>
      <top style="hair">
        <color rgb="FF595959"/>
      </top>
      <bottom/>
      <diagonal/>
    </border>
    <border>
      <left style="medium">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style="medium">
        <color rgb="FF000000"/>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thin">
        <color rgb="FF000000"/>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3F3F3F"/>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3F3F3F"/>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medium">
        <color rgb="FF3F3F3F"/>
      </right>
      <top style="dotted">
        <color rgb="FF3F3F3F"/>
      </top>
      <bottom style="dotted">
        <color rgb="FF3F3F3F"/>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medium">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3F3F3F"/>
      </left>
      <right/>
      <top style="thin">
        <color rgb="FF000000"/>
      </top>
      <bottom style="dotted">
        <color rgb="FF3F3F3F"/>
      </bottom>
      <diagonal/>
    </border>
    <border>
      <left/>
      <right style="medium">
        <color rgb="FF3F3F3F"/>
      </right>
      <top style="thin">
        <color rgb="FF000000"/>
      </top>
      <bottom style="dotted">
        <color rgb="FF3F3F3F"/>
      </bottom>
      <diagonal/>
    </border>
    <border>
      <left style="medium">
        <color rgb="FF3F3F3F"/>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hair">
        <color rgb="FF3F3F3F"/>
      </right>
      <top/>
      <bottom style="dotted">
        <color rgb="FF3F3F3F"/>
      </bottom>
      <diagonal/>
    </border>
    <border>
      <left style="thin">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hair">
        <color rgb="FF3F3F3F"/>
      </left>
      <right style="thin">
        <color rgb="FF3F3F3F"/>
      </right>
      <top/>
      <bottom style="dotted">
        <color rgb="FF3F3F3F"/>
      </bottom>
      <diagonal/>
    </border>
    <border>
      <left/>
      <right style="medium">
        <color rgb="FF3F3F3F"/>
      </right>
      <top/>
      <bottom style="dotted">
        <color rgb="FF3F3F3F"/>
      </bottom>
      <diagonal/>
    </border>
    <border>
      <left style="thin">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top/>
      <bottom style="dotted">
        <color rgb="FF3F3F3F"/>
      </bottom>
      <diagonal/>
    </border>
    <border>
      <left style="hair">
        <color rgb="FF3F3F3F"/>
      </left>
      <right style="medium">
        <color rgb="FF3F3F3F"/>
      </right>
      <top/>
      <bottom style="dotted">
        <color rgb="FF3F3F3F"/>
      </bottom>
      <diagonal/>
    </border>
    <border>
      <left style="medium">
        <color rgb="FF3F3F3F"/>
      </left>
      <right style="hair">
        <color rgb="FF3F3F3F"/>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hair">
        <color rgb="FF3F3F3F"/>
      </right>
      <top/>
      <bottom/>
      <diagonal/>
    </border>
    <border>
      <left style="thin">
        <color rgb="FF3F3F3F"/>
      </left>
      <right style="hair">
        <color rgb="FF3F3F3F"/>
      </right>
      <top style="dotted">
        <color rgb="FF3F3F3F"/>
      </top>
      <bottom/>
      <diagonal/>
    </border>
    <border>
      <left style="hair">
        <color rgb="FF3F3F3F"/>
      </left>
      <right style="thin">
        <color rgb="FF3F3F3F"/>
      </right>
      <top style="dotted">
        <color rgb="FF3F3F3F"/>
      </top>
      <bottom/>
      <diagonal/>
    </border>
    <border>
      <left style="hair">
        <color rgb="FF3F3F3F"/>
      </left>
      <right style="thin">
        <color rgb="FF3F3F3F"/>
      </right>
      <top style="dotted">
        <color rgb="FF3F3F3F"/>
      </top>
      <bottom/>
      <diagonal/>
    </border>
    <border>
      <left/>
      <right style="medium">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hair">
        <color rgb="FF3F3F3F"/>
      </left>
      <right style="medium">
        <color rgb="FF3F3F3F"/>
      </right>
      <top style="dotted">
        <color rgb="FF3F3F3F"/>
      </top>
      <bottom/>
      <diagonal/>
    </border>
    <border>
      <left style="hair">
        <color rgb="FF3F3F3F"/>
      </left>
      <right/>
      <top/>
      <bottom/>
      <diagonal/>
    </border>
    <border>
      <left/>
      <right/>
      <top style="thin">
        <color rgb="FF000000"/>
      </top>
      <bottom/>
      <diagonal/>
    </border>
    <border>
      <left style="dotted">
        <color rgb="FF000000"/>
      </left>
      <right style="dotted">
        <color rgb="FF000000"/>
      </right>
      <top style="dotted">
        <color rgb="FF000000"/>
      </top>
      <bottom style="dotted">
        <color rgb="FF000000"/>
      </bottom>
      <diagonal/>
    </border>
    <border>
      <left/>
      <right style="thin">
        <color rgb="FF3F3F3F"/>
      </right>
      <top style="dotted">
        <color rgb="FF3F3F3F"/>
      </top>
      <bottom style="dotted">
        <color rgb="FF3F3F3F"/>
      </bottom>
      <diagonal/>
    </border>
  </borders>
  <cellStyleXfs count="2">
    <xf numFmtId="0" fontId="0" fillId="0" borderId="0"/>
    <xf numFmtId="9" fontId="47" fillId="0" borderId="0" applyFont="0" applyFill="0" applyBorder="0" applyAlignment="0" applyProtection="0"/>
  </cellStyleXfs>
  <cellXfs count="464">
    <xf numFmtId="0" fontId="0" fillId="0" borderId="0" xfId="0" applyFont="1" applyAlignment="1"/>
    <xf numFmtId="0" fontId="1" fillId="0" borderId="0" xfId="0" applyFont="1"/>
    <xf numFmtId="0" fontId="1" fillId="2" borderId="1" xfId="0" applyFont="1" applyFill="1" applyBorder="1"/>
    <xf numFmtId="0" fontId="2" fillId="3" borderId="1" xfId="0" applyFont="1" applyFill="1" applyBorder="1" applyAlignment="1">
      <alignment vertical="center"/>
    </xf>
    <xf numFmtId="0" fontId="6" fillId="3" borderId="1" xfId="0" applyFont="1" applyFill="1" applyBorder="1" applyAlignment="1">
      <alignment vertical="center"/>
    </xf>
    <xf numFmtId="0" fontId="7" fillId="0" borderId="0" xfId="0" applyFont="1" applyAlignment="1">
      <alignment vertical="center"/>
    </xf>
    <xf numFmtId="0" fontId="8" fillId="3" borderId="19" xfId="0" applyFont="1" applyFill="1" applyBorder="1" applyAlignment="1">
      <alignment horizontal="left" vertical="center"/>
    </xf>
    <xf numFmtId="0" fontId="8" fillId="3" borderId="19" xfId="0" applyFont="1" applyFill="1" applyBorder="1" applyAlignment="1">
      <alignment horizontal="center" vertical="center"/>
    </xf>
    <xf numFmtId="0" fontId="9" fillId="3" borderId="19" xfId="0" applyFont="1" applyFill="1" applyBorder="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9" fillId="3" borderId="1" xfId="0" applyFont="1" applyFill="1" applyBorder="1" applyAlignment="1">
      <alignment vertical="center"/>
    </xf>
    <xf numFmtId="0" fontId="10"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5" fillId="3" borderId="2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8" fillId="0" borderId="0" xfId="0" applyFont="1" applyAlignment="1">
      <alignment vertical="center"/>
    </xf>
    <xf numFmtId="0" fontId="8" fillId="0" borderId="49" xfId="0" applyFont="1" applyBorder="1" applyAlignment="1">
      <alignment vertical="center"/>
    </xf>
    <xf numFmtId="0" fontId="8" fillId="3" borderId="1" xfId="0" applyFont="1" applyFill="1" applyBorder="1" applyAlignment="1">
      <alignment vertical="center"/>
    </xf>
    <xf numFmtId="0" fontId="2" fillId="0" borderId="0" xfId="0" applyFont="1" applyAlignment="1">
      <alignment horizontal="left" vertical="center" wrapText="1"/>
    </xf>
    <xf numFmtId="0" fontId="12" fillId="4" borderId="75"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1" fillId="0" borderId="78" xfId="0" applyFont="1" applyBorder="1" applyAlignment="1">
      <alignment horizontal="left" vertical="center" wrapText="1"/>
    </xf>
    <xf numFmtId="164" fontId="13" fillId="0" borderId="82" xfId="0" applyNumberFormat="1" applyFont="1" applyBorder="1" applyAlignment="1">
      <alignment vertical="center" wrapText="1"/>
    </xf>
    <xf numFmtId="0" fontId="13" fillId="0" borderId="83" xfId="0" applyFont="1" applyBorder="1" applyAlignment="1">
      <alignment vertical="center" wrapText="1"/>
    </xf>
    <xf numFmtId="0" fontId="13" fillId="0" borderId="83" xfId="0" applyFont="1" applyBorder="1" applyAlignment="1">
      <alignment vertical="center"/>
    </xf>
    <xf numFmtId="0" fontId="13" fillId="0" borderId="84" xfId="0" applyFont="1" applyBorder="1" applyAlignment="1">
      <alignment vertical="center" wrapText="1"/>
    </xf>
    <xf numFmtId="0" fontId="11" fillId="0" borderId="38" xfId="0" applyFont="1" applyBorder="1" applyAlignment="1">
      <alignment horizontal="left" vertical="center" wrapText="1"/>
    </xf>
    <xf numFmtId="0" fontId="13" fillId="0" borderId="84" xfId="0" applyFont="1" applyBorder="1" applyAlignment="1">
      <alignment vertical="center"/>
    </xf>
    <xf numFmtId="0" fontId="11" fillId="0" borderId="45" xfId="0" applyFont="1" applyBorder="1" applyAlignment="1">
      <alignment horizontal="left" vertical="center" wrapText="1"/>
    </xf>
    <xf numFmtId="164" fontId="13" fillId="0" borderId="89" xfId="0" applyNumberFormat="1" applyFont="1" applyBorder="1" applyAlignment="1">
      <alignment vertical="center" wrapText="1"/>
    </xf>
    <xf numFmtId="0" fontId="13" fillId="0" borderId="90" xfId="0" applyFont="1" applyBorder="1" applyAlignment="1">
      <alignment vertical="center" wrapText="1"/>
    </xf>
    <xf numFmtId="0" fontId="13" fillId="0" borderId="90" xfId="0" applyFont="1" applyBorder="1" applyAlignment="1">
      <alignment vertical="center"/>
    </xf>
    <xf numFmtId="0" fontId="13" fillId="0" borderId="91" xfId="0" applyFont="1" applyBorder="1" applyAlignment="1">
      <alignment vertical="center"/>
    </xf>
    <xf numFmtId="0" fontId="8" fillId="3" borderId="92" xfId="0" applyFont="1" applyFill="1" applyBorder="1" applyAlignment="1">
      <alignment horizontal="center" vertical="center" wrapText="1"/>
    </xf>
    <xf numFmtId="0" fontId="14" fillId="3" borderId="92" xfId="0" applyFont="1" applyFill="1" applyBorder="1" applyAlignment="1">
      <alignment horizontal="center" vertical="center" wrapText="1"/>
    </xf>
    <xf numFmtId="0" fontId="3" fillId="0" borderId="98" xfId="0" applyFont="1" applyBorder="1" applyAlignment="1">
      <alignment vertical="center" wrapText="1"/>
    </xf>
    <xf numFmtId="0" fontId="3" fillId="0" borderId="104" xfId="0" applyFont="1" applyBorder="1" applyAlignment="1">
      <alignment vertical="center" wrapText="1"/>
    </xf>
    <xf numFmtId="0" fontId="3" fillId="0" borderId="110" xfId="0" applyFont="1" applyBorder="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center"/>
    </xf>
    <xf numFmtId="0" fontId="16" fillId="3" borderId="1" xfId="0" applyFont="1" applyFill="1" applyBorder="1" applyAlignment="1">
      <alignment vertical="center" wrapText="1"/>
    </xf>
    <xf numFmtId="0" fontId="17" fillId="5" borderId="112" xfId="0" applyFont="1" applyFill="1" applyBorder="1" applyAlignment="1">
      <alignment horizontal="center" vertical="center"/>
    </xf>
    <xf numFmtId="0" fontId="17" fillId="5" borderId="112" xfId="0" applyFont="1" applyFill="1" applyBorder="1" applyAlignment="1">
      <alignment horizontal="center" vertical="center" wrapText="1"/>
    </xf>
    <xf numFmtId="165" fontId="18" fillId="0" borderId="114" xfId="0" applyNumberFormat="1" applyFont="1" applyBorder="1" applyAlignment="1">
      <alignment vertical="center"/>
    </xf>
    <xf numFmtId="165" fontId="18" fillId="0" borderId="118" xfId="0" applyNumberFormat="1" applyFont="1" applyBorder="1" applyAlignment="1">
      <alignment vertical="center"/>
    </xf>
    <xf numFmtId="165" fontId="18" fillId="0" borderId="127" xfId="0" applyNumberFormat="1" applyFont="1" applyBorder="1" applyAlignment="1">
      <alignment vertical="center"/>
    </xf>
    <xf numFmtId="0" fontId="6" fillId="3"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Alignment="1">
      <alignment horizontal="center" vertical="center"/>
    </xf>
    <xf numFmtId="0" fontId="19" fillId="3" borderId="1" xfId="0" applyFont="1" applyFill="1" applyBorder="1" applyAlignment="1">
      <alignment horizontal="center" vertical="center"/>
    </xf>
    <xf numFmtId="0" fontId="1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20" fillId="3" borderId="1" xfId="0" applyFont="1" applyFill="1" applyBorder="1" applyAlignment="1">
      <alignment vertical="center"/>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0" borderId="0" xfId="0" applyFont="1" applyAlignment="1">
      <alignment horizontal="center" vertical="center" wrapText="1"/>
    </xf>
    <xf numFmtId="0" fontId="27" fillId="3" borderId="1" xfId="0" applyFont="1" applyFill="1" applyBorder="1" applyAlignment="1">
      <alignment horizontal="center" vertical="center" wrapText="1"/>
    </xf>
    <xf numFmtId="166" fontId="25" fillId="3" borderId="1" xfId="0" applyNumberFormat="1" applyFont="1" applyFill="1" applyBorder="1" applyAlignment="1">
      <alignment vertical="center" wrapText="1"/>
    </xf>
    <xf numFmtId="0" fontId="21" fillId="3" borderId="1" xfId="0" applyFont="1" applyFill="1" applyBorder="1" applyAlignment="1">
      <alignment vertical="center"/>
    </xf>
    <xf numFmtId="0" fontId="29"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167" fontId="27"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29" fillId="0" borderId="0" xfId="0" applyFont="1"/>
    <xf numFmtId="0" fontId="22" fillId="0" borderId="94" xfId="0" applyFont="1" applyBorder="1" applyAlignment="1">
      <alignment horizontal="center" vertical="center"/>
    </xf>
    <xf numFmtId="0" fontId="22" fillId="0" borderId="0" xfId="0" applyFont="1" applyAlignment="1">
      <alignment horizontal="center" vertical="center"/>
    </xf>
    <xf numFmtId="0" fontId="30" fillId="0" borderId="0" xfId="0" applyFont="1" applyAlignment="1">
      <alignment horizontal="center" vertical="center"/>
    </xf>
    <xf numFmtId="166" fontId="25" fillId="0" borderId="0" xfId="0" applyNumberFormat="1" applyFont="1" applyAlignment="1">
      <alignment vertical="center"/>
    </xf>
    <xf numFmtId="0" fontId="25" fillId="0" borderId="0" xfId="0" applyFont="1" applyAlignment="1">
      <alignment horizontal="center" vertical="center"/>
    </xf>
    <xf numFmtId="166" fontId="21" fillId="0" borderId="0" xfId="0" applyNumberFormat="1" applyFont="1" applyAlignment="1">
      <alignment vertical="center"/>
    </xf>
    <xf numFmtId="0" fontId="22" fillId="0" borderId="155" xfId="0" applyFont="1" applyBorder="1" applyAlignment="1">
      <alignment horizontal="center" vertical="center"/>
    </xf>
    <xf numFmtId="0" fontId="30" fillId="0" borderId="155" xfId="0" applyFont="1" applyBorder="1" applyAlignment="1">
      <alignment horizontal="center" vertical="center"/>
    </xf>
    <xf numFmtId="166" fontId="25" fillId="0" borderId="155" xfId="0" applyNumberFormat="1" applyFont="1" applyBorder="1" applyAlignment="1">
      <alignment vertical="center"/>
    </xf>
    <xf numFmtId="0" fontId="29" fillId="0" borderId="155" xfId="0" applyFont="1" applyBorder="1" applyAlignment="1">
      <alignment horizontal="center" vertical="center"/>
    </xf>
    <xf numFmtId="0" fontId="25" fillId="0" borderId="155" xfId="0" applyFont="1" applyBorder="1" applyAlignment="1">
      <alignment horizontal="center" vertical="center"/>
    </xf>
    <xf numFmtId="0" fontId="27" fillId="0" borderId="155" xfId="0" applyFont="1" applyBorder="1" applyAlignment="1">
      <alignment horizontal="center" vertical="center"/>
    </xf>
    <xf numFmtId="166" fontId="21" fillId="0" borderId="155" xfId="0" applyNumberFormat="1" applyFont="1" applyBorder="1" applyAlignment="1">
      <alignment vertical="center"/>
    </xf>
    <xf numFmtId="0" fontId="18"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xf>
    <xf numFmtId="0" fontId="17" fillId="0" borderId="0" xfId="0" applyFont="1" applyAlignment="1">
      <alignment vertical="center"/>
    </xf>
    <xf numFmtId="0" fontId="17" fillId="0" borderId="0" xfId="0" applyFont="1" applyAlignment="1">
      <alignment vertical="center" wrapText="1"/>
    </xf>
    <xf numFmtId="0" fontId="17" fillId="0" borderId="49" xfId="0" applyFont="1" applyBorder="1" applyAlignment="1">
      <alignment vertical="center" wrapText="1"/>
    </xf>
    <xf numFmtId="0" fontId="18" fillId="0" borderId="0" xfId="0" applyFont="1" applyAlignment="1">
      <alignment horizontal="center" vertical="center"/>
    </xf>
    <xf numFmtId="0" fontId="17" fillId="4" borderId="165" xfId="0" applyFont="1" applyFill="1" applyBorder="1" applyAlignment="1">
      <alignment vertical="center" wrapText="1"/>
    </xf>
    <xf numFmtId="0" fontId="17" fillId="4" borderId="166" xfId="0" applyFont="1" applyFill="1" applyBorder="1" applyAlignment="1">
      <alignment vertical="center" wrapText="1"/>
    </xf>
    <xf numFmtId="0" fontId="17" fillId="4" borderId="166" xfId="0" applyFont="1" applyFill="1" applyBorder="1" applyAlignment="1">
      <alignment horizontal="center" vertical="center" wrapText="1"/>
    </xf>
    <xf numFmtId="0" fontId="17" fillId="4" borderId="167" xfId="0" applyFont="1" applyFill="1" applyBorder="1" applyAlignment="1">
      <alignment vertical="center" wrapText="1"/>
    </xf>
    <xf numFmtId="0" fontId="17" fillId="0" borderId="0" xfId="0" applyFont="1" applyAlignment="1">
      <alignment horizontal="center" vertical="center"/>
    </xf>
    <xf numFmtId="0" fontId="17" fillId="4" borderId="173" xfId="0" applyFont="1" applyFill="1" applyBorder="1" applyAlignment="1">
      <alignment horizontal="center" vertical="center"/>
    </xf>
    <xf numFmtId="0" fontId="17" fillId="4" borderId="174" xfId="0" applyFont="1" applyFill="1" applyBorder="1" applyAlignment="1">
      <alignment horizontal="center" vertical="center" wrapText="1"/>
    </xf>
    <xf numFmtId="0" fontId="17" fillId="4" borderId="175" xfId="0" applyFont="1" applyFill="1" applyBorder="1" applyAlignment="1">
      <alignment horizontal="center" vertical="center" wrapText="1"/>
    </xf>
    <xf numFmtId="0" fontId="17" fillId="4" borderId="173" xfId="0" applyFont="1" applyFill="1" applyBorder="1" applyAlignment="1">
      <alignment horizontal="center" vertical="center" wrapText="1"/>
    </xf>
    <xf numFmtId="0" fontId="17" fillId="4" borderId="176" xfId="0" applyFont="1" applyFill="1" applyBorder="1" applyAlignment="1">
      <alignment horizontal="center" vertical="center" wrapText="1"/>
    </xf>
    <xf numFmtId="0" fontId="17" fillId="4" borderId="177" xfId="0" applyFont="1" applyFill="1" applyBorder="1" applyAlignment="1">
      <alignment horizontal="center" vertical="center" wrapText="1"/>
    </xf>
    <xf numFmtId="167" fontId="17" fillId="4" borderId="173" xfId="0" applyNumberFormat="1" applyFont="1" applyFill="1" applyBorder="1" applyAlignment="1">
      <alignment horizontal="center" vertical="center" wrapText="1"/>
    </xf>
    <xf numFmtId="167" fontId="17" fillId="4" borderId="176" xfId="0" applyNumberFormat="1" applyFont="1" applyFill="1" applyBorder="1" applyAlignment="1">
      <alignment horizontal="center" vertical="center" wrapText="1"/>
    </xf>
    <xf numFmtId="0" fontId="17" fillId="4" borderId="179" xfId="0" applyFont="1" applyFill="1" applyBorder="1" applyAlignment="1">
      <alignment horizontal="center" vertical="center" wrapText="1"/>
    </xf>
    <xf numFmtId="167" fontId="17" fillId="4" borderId="175" xfId="0" applyNumberFormat="1" applyFont="1" applyFill="1" applyBorder="1" applyAlignment="1">
      <alignment horizontal="center" vertical="center" wrapText="1"/>
    </xf>
    <xf numFmtId="167" fontId="17" fillId="4" borderId="180" xfId="0" applyNumberFormat="1" applyFont="1" applyFill="1" applyBorder="1" applyAlignment="1">
      <alignment horizontal="center" vertical="center" wrapText="1"/>
    </xf>
    <xf numFmtId="0" fontId="18" fillId="0" borderId="182" xfId="0" applyFont="1" applyBorder="1" applyAlignment="1">
      <alignment vertical="center"/>
    </xf>
    <xf numFmtId="0" fontId="18" fillId="0" borderId="183" xfId="0" applyFont="1" applyBorder="1" applyAlignment="1">
      <alignment horizontal="center" vertical="center" wrapText="1"/>
    </xf>
    <xf numFmtId="168" fontId="18" fillId="0" borderId="183" xfId="0" applyNumberFormat="1" applyFont="1" applyBorder="1" applyAlignment="1">
      <alignment horizontal="center" vertical="center"/>
    </xf>
    <xf numFmtId="168" fontId="18" fillId="0" borderId="182" xfId="0" applyNumberFormat="1" applyFont="1" applyBorder="1" applyAlignment="1">
      <alignment horizontal="center" vertical="center"/>
    </xf>
    <xf numFmtId="0" fontId="18" fillId="0" borderId="184" xfId="0" applyFont="1" applyBorder="1" applyAlignment="1">
      <alignment horizontal="center" vertical="center" wrapText="1"/>
    </xf>
    <xf numFmtId="169" fontId="18" fillId="0" borderId="183" xfId="0" applyNumberFormat="1" applyFont="1" applyBorder="1" applyAlignment="1">
      <alignment vertical="center" wrapText="1"/>
    </xf>
    <xf numFmtId="0" fontId="18" fillId="0" borderId="182" xfId="0" applyFont="1" applyBorder="1" applyAlignment="1">
      <alignment horizontal="left" vertical="center" wrapText="1"/>
    </xf>
    <xf numFmtId="0" fontId="18" fillId="2" borderId="185" xfId="0" applyFont="1" applyFill="1" applyBorder="1" applyAlignment="1">
      <alignment horizontal="left" vertical="center" wrapText="1"/>
    </xf>
    <xf numFmtId="0" fontId="22" fillId="0" borderId="0" xfId="0" applyFont="1" applyAlignment="1">
      <alignment vertical="center" wrapText="1"/>
    </xf>
    <xf numFmtId="0" fontId="18" fillId="0" borderId="183" xfId="0" applyFont="1" applyBorder="1" applyAlignment="1">
      <alignment horizontal="center" vertical="center" wrapText="1"/>
    </xf>
    <xf numFmtId="0" fontId="18" fillId="0" borderId="182" xfId="0" applyFont="1" applyBorder="1" applyAlignment="1">
      <alignment horizontal="left" vertical="center" wrapText="1"/>
    </xf>
    <xf numFmtId="0" fontId="18" fillId="0" borderId="185" xfId="0" applyFont="1" applyBorder="1" applyAlignment="1">
      <alignment horizontal="center" vertical="center" wrapText="1"/>
    </xf>
    <xf numFmtId="169" fontId="18" fillId="0" borderId="185" xfId="0" applyNumberFormat="1" applyFont="1" applyBorder="1" applyAlignment="1">
      <alignment horizontal="center" vertical="center" wrapText="1"/>
    </xf>
    <xf numFmtId="166" fontId="18" fillId="0" borderId="186" xfId="0" applyNumberFormat="1" applyFont="1" applyBorder="1" applyAlignment="1">
      <alignment horizontal="center" vertical="center" wrapText="1"/>
    </xf>
    <xf numFmtId="0" fontId="18" fillId="2" borderId="187" xfId="0" applyFont="1" applyFill="1" applyBorder="1" applyAlignment="1">
      <alignment horizontal="center" vertical="center" wrapText="1"/>
    </xf>
    <xf numFmtId="169" fontId="18" fillId="0" borderId="188" xfId="0" applyNumberFormat="1" applyFont="1" applyBorder="1" applyAlignment="1">
      <alignment vertical="center" wrapText="1"/>
    </xf>
    <xf numFmtId="0" fontId="18" fillId="2" borderId="189" xfId="0" applyFont="1" applyFill="1" applyBorder="1" applyAlignment="1">
      <alignment horizontal="center" vertical="center" wrapText="1"/>
    </xf>
    <xf numFmtId="0" fontId="18" fillId="2" borderId="190" xfId="0" applyFont="1" applyFill="1" applyBorder="1" applyAlignment="1">
      <alignment horizontal="center" vertical="center" wrapText="1"/>
    </xf>
    <xf numFmtId="0" fontId="18" fillId="2" borderId="191" xfId="0" applyFont="1" applyFill="1" applyBorder="1" applyAlignment="1">
      <alignment horizontal="center" vertical="center" wrapText="1"/>
    </xf>
    <xf numFmtId="0" fontId="18" fillId="2" borderId="192" xfId="0" applyFont="1" applyFill="1" applyBorder="1" applyAlignment="1">
      <alignment horizontal="center" vertical="center" wrapText="1"/>
    </xf>
    <xf numFmtId="170" fontId="18" fillId="0" borderId="190" xfId="0" applyNumberFormat="1" applyFont="1" applyBorder="1" applyAlignment="1">
      <alignment vertical="center" wrapText="1"/>
    </xf>
    <xf numFmtId="169" fontId="18" fillId="0" borderId="193" xfId="0" applyNumberFormat="1" applyFont="1" applyBorder="1" applyAlignment="1">
      <alignment vertical="center" wrapText="1"/>
    </xf>
    <xf numFmtId="0" fontId="18" fillId="0" borderId="181" xfId="0" applyFont="1" applyBorder="1" applyAlignment="1">
      <alignment vertical="center" wrapText="1"/>
    </xf>
    <xf numFmtId="0" fontId="18" fillId="0" borderId="182" xfId="0" applyFont="1" applyBorder="1" applyAlignment="1">
      <alignment vertical="center" wrapText="1"/>
    </xf>
    <xf numFmtId="0" fontId="18" fillId="2" borderId="181" xfId="0" applyFont="1" applyFill="1" applyBorder="1" applyAlignment="1">
      <alignment horizontal="center" vertical="center" wrapText="1"/>
    </xf>
    <xf numFmtId="0" fontId="18" fillId="2" borderId="184" xfId="0" applyFont="1" applyFill="1" applyBorder="1" applyAlignment="1">
      <alignment horizontal="left" vertical="center" wrapText="1"/>
    </xf>
    <xf numFmtId="0" fontId="18" fillId="2" borderId="194" xfId="0" applyFont="1" applyFill="1" applyBorder="1" applyAlignment="1">
      <alignment horizontal="left" vertical="center" wrapText="1"/>
    </xf>
    <xf numFmtId="0" fontId="18" fillId="2" borderId="195" xfId="0" applyFont="1" applyFill="1" applyBorder="1" applyAlignment="1">
      <alignment horizontal="left" vertical="center" wrapText="1"/>
    </xf>
    <xf numFmtId="170" fontId="18" fillId="0" borderId="184" xfId="0" applyNumberFormat="1" applyFont="1" applyBorder="1" applyAlignment="1">
      <alignment vertical="center" wrapText="1"/>
    </xf>
    <xf numFmtId="169" fontId="18" fillId="0" borderId="196" xfId="0" applyNumberFormat="1" applyFont="1" applyBorder="1" applyAlignment="1">
      <alignment vertical="center" wrapText="1"/>
    </xf>
    <xf numFmtId="0" fontId="18" fillId="0" borderId="184" xfId="0" applyFont="1" applyBorder="1" applyAlignment="1">
      <alignment horizontal="center" vertical="center" wrapText="1"/>
    </xf>
    <xf numFmtId="10" fontId="18" fillId="0" borderId="183" xfId="0" applyNumberFormat="1" applyFont="1" applyBorder="1" applyAlignment="1">
      <alignment horizontal="center" vertical="center" wrapText="1"/>
    </xf>
    <xf numFmtId="2" fontId="18" fillId="2" borderId="185" xfId="0" applyNumberFormat="1" applyFont="1" applyFill="1" applyBorder="1" applyAlignment="1">
      <alignment vertical="center" wrapText="1"/>
    </xf>
    <xf numFmtId="2" fontId="18" fillId="2" borderId="184" xfId="0" applyNumberFormat="1" applyFont="1" applyFill="1" applyBorder="1" applyAlignment="1">
      <alignment vertical="center" wrapText="1"/>
    </xf>
    <xf numFmtId="2" fontId="18" fillId="2" borderId="194" xfId="0" applyNumberFormat="1" applyFont="1" applyFill="1" applyBorder="1" applyAlignment="1">
      <alignment vertical="center" wrapText="1"/>
    </xf>
    <xf numFmtId="2" fontId="18" fillId="2" borderId="195" xfId="0" applyNumberFormat="1" applyFont="1" applyFill="1" applyBorder="1" applyAlignment="1">
      <alignment vertical="center" wrapText="1"/>
    </xf>
    <xf numFmtId="0" fontId="30" fillId="3" borderId="1" xfId="0" applyFont="1" applyFill="1" applyBorder="1" applyAlignment="1">
      <alignment vertical="center"/>
    </xf>
    <xf numFmtId="0" fontId="30" fillId="0" borderId="197" xfId="0" applyFont="1" applyBorder="1" applyAlignment="1">
      <alignment vertical="center" wrapText="1"/>
    </xf>
    <xf numFmtId="0" fontId="27" fillId="0" borderId="198" xfId="0" applyFont="1" applyBorder="1" applyAlignment="1">
      <alignment vertical="center" wrapText="1"/>
    </xf>
    <xf numFmtId="0" fontId="30" fillId="0" borderId="199" xfId="0" applyFont="1" applyBorder="1" applyAlignment="1">
      <alignment horizontal="left" vertical="center" wrapText="1"/>
    </xf>
    <xf numFmtId="10" fontId="30" fillId="0" borderId="199" xfId="0" applyNumberFormat="1" applyFont="1" applyBorder="1" applyAlignment="1">
      <alignment horizontal="center" vertical="center" wrapText="1"/>
    </xf>
    <xf numFmtId="0" fontId="30" fillId="0" borderId="199" xfId="0" applyFont="1" applyBorder="1" applyAlignment="1">
      <alignment horizontal="center" vertical="center" wrapText="1"/>
    </xf>
    <xf numFmtId="168" fontId="30" fillId="0" borderId="199" xfId="0" applyNumberFormat="1" applyFont="1" applyBorder="1" applyAlignment="1">
      <alignment horizontal="center" vertical="center"/>
    </xf>
    <xf numFmtId="168" fontId="30" fillId="0" borderId="198" xfId="0" applyNumberFormat="1" applyFont="1" applyBorder="1" applyAlignment="1">
      <alignment horizontal="center" vertical="center"/>
    </xf>
    <xf numFmtId="0" fontId="30" fillId="0" borderId="200" xfId="0" applyFont="1" applyBorder="1" applyAlignment="1">
      <alignment horizontal="center" vertical="center" wrapText="1"/>
    </xf>
    <xf numFmtId="169" fontId="30" fillId="0" borderId="199" xfId="0" applyNumberFormat="1" applyFont="1" applyBorder="1" applyAlignment="1">
      <alignment vertical="center" wrapText="1"/>
    </xf>
    <xf numFmtId="2" fontId="30" fillId="0" borderId="198" xfId="0" applyNumberFormat="1" applyFont="1" applyBorder="1" applyAlignment="1">
      <alignment vertical="center" wrapText="1"/>
    </xf>
    <xf numFmtId="2" fontId="30" fillId="2" borderId="201" xfId="0" applyNumberFormat="1" applyFont="1" applyFill="1" applyBorder="1" applyAlignment="1">
      <alignment vertical="center" wrapText="1"/>
    </xf>
    <xf numFmtId="0" fontId="30" fillId="0" borderId="198" xfId="0" applyFont="1" applyBorder="1" applyAlignment="1">
      <alignment horizontal="left" vertical="center" wrapText="1"/>
    </xf>
    <xf numFmtId="0" fontId="30" fillId="0" borderId="201" xfId="0" applyFont="1" applyBorder="1" applyAlignment="1">
      <alignment horizontal="center" vertical="center" wrapText="1"/>
    </xf>
    <xf numFmtId="0" fontId="30" fillId="3" borderId="199" xfId="0" applyFont="1" applyFill="1" applyBorder="1" applyAlignment="1">
      <alignment horizontal="center" vertical="center" wrapText="1"/>
    </xf>
    <xf numFmtId="169" fontId="30" fillId="3" borderId="201" xfId="0" applyNumberFormat="1" applyFont="1" applyFill="1" applyBorder="1" applyAlignment="1">
      <alignment horizontal="center" vertical="center" wrapText="1"/>
    </xf>
    <xf numFmtId="166" fontId="30" fillId="3" borderId="202" xfId="0" applyNumberFormat="1" applyFont="1" applyFill="1" applyBorder="1" applyAlignment="1">
      <alignment horizontal="center" vertical="center" wrapText="1"/>
    </xf>
    <xf numFmtId="0" fontId="26" fillId="3" borderId="1" xfId="0" applyFont="1" applyFill="1" applyBorder="1" applyAlignment="1">
      <alignment vertical="center"/>
    </xf>
    <xf numFmtId="0" fontId="30" fillId="2" borderId="197" xfId="0" applyFont="1" applyFill="1" applyBorder="1" applyAlignment="1">
      <alignment horizontal="center" vertical="center" wrapText="1"/>
    </xf>
    <xf numFmtId="2" fontId="30" fillId="2" borderId="200" xfId="0" applyNumberFormat="1" applyFont="1" applyFill="1" applyBorder="1" applyAlignment="1">
      <alignment vertical="center" wrapText="1"/>
    </xf>
    <xf numFmtId="2" fontId="30" fillId="2" borderId="203" xfId="0" applyNumberFormat="1" applyFont="1" applyFill="1" applyBorder="1" applyAlignment="1">
      <alignment vertical="center" wrapText="1"/>
    </xf>
    <xf numFmtId="2" fontId="30" fillId="2" borderId="204" xfId="0" applyNumberFormat="1" applyFont="1" applyFill="1" applyBorder="1" applyAlignment="1">
      <alignment vertical="center" wrapText="1"/>
    </xf>
    <xf numFmtId="170" fontId="30" fillId="0" borderId="200" xfId="0" applyNumberFormat="1" applyFont="1" applyBorder="1" applyAlignment="1">
      <alignment vertical="center" wrapText="1"/>
    </xf>
    <xf numFmtId="169" fontId="30" fillId="0" borderId="205" xfId="0" applyNumberFormat="1" applyFont="1" applyBorder="1" applyAlignment="1">
      <alignment vertical="center" wrapText="1"/>
    </xf>
    <xf numFmtId="0" fontId="18" fillId="7" borderId="187" xfId="0" applyFont="1" applyFill="1" applyBorder="1" applyAlignment="1">
      <alignment horizontal="center" vertical="center" wrapText="1"/>
    </xf>
    <xf numFmtId="0" fontId="18" fillId="0" borderId="188" xfId="0" applyFont="1" applyBorder="1" applyAlignment="1">
      <alignment horizontal="center" vertical="center" wrapText="1"/>
    </xf>
    <xf numFmtId="0" fontId="18" fillId="0" borderId="189" xfId="0" applyFont="1" applyBorder="1" applyAlignment="1">
      <alignment horizontal="center" vertical="center" wrapText="1"/>
    </xf>
    <xf numFmtId="0" fontId="18" fillId="0" borderId="190" xfId="0" applyFont="1" applyBorder="1" applyAlignment="1">
      <alignment horizontal="center" vertical="center" wrapText="1"/>
    </xf>
    <xf numFmtId="169" fontId="18" fillId="0" borderId="189" xfId="0" applyNumberFormat="1" applyFont="1" applyBorder="1" applyAlignment="1">
      <alignment horizontal="center" vertical="center" wrapText="1"/>
    </xf>
    <xf numFmtId="10" fontId="18" fillId="0" borderId="184" xfId="0" applyNumberFormat="1" applyFont="1" applyBorder="1" applyAlignment="1">
      <alignment horizontal="center" vertical="center" wrapText="1"/>
    </xf>
    <xf numFmtId="9" fontId="18" fillId="0" borderId="183" xfId="0" applyNumberFormat="1" applyFont="1" applyBorder="1" applyAlignment="1">
      <alignment horizontal="center" vertical="center" wrapText="1"/>
    </xf>
    <xf numFmtId="2" fontId="18" fillId="0" borderId="182" xfId="0" applyNumberFormat="1" applyFont="1" applyBorder="1" applyAlignment="1">
      <alignment vertical="center" wrapText="1"/>
    </xf>
    <xf numFmtId="0" fontId="18" fillId="0" borderId="206" xfId="0" applyFont="1" applyBorder="1" applyAlignment="1">
      <alignment vertical="center" wrapText="1"/>
    </xf>
    <xf numFmtId="10" fontId="18" fillId="0" borderId="188" xfId="0" applyNumberFormat="1" applyFont="1" applyBorder="1" applyAlignment="1">
      <alignment horizontal="center" vertical="center" wrapText="1"/>
    </xf>
    <xf numFmtId="168" fontId="18" fillId="0" borderId="188" xfId="0" applyNumberFormat="1" applyFont="1" applyBorder="1" applyAlignment="1">
      <alignment horizontal="center" vertical="center"/>
    </xf>
    <xf numFmtId="168" fontId="18" fillId="0" borderId="206" xfId="0" applyNumberFormat="1" applyFont="1" applyBorder="1" applyAlignment="1">
      <alignment horizontal="center" vertical="center"/>
    </xf>
    <xf numFmtId="0" fontId="18" fillId="0" borderId="206" xfId="0" applyFont="1" applyBorder="1" applyAlignment="1">
      <alignment horizontal="left" vertical="center" wrapText="1"/>
    </xf>
    <xf numFmtId="0" fontId="18" fillId="0" borderId="206" xfId="0" applyFont="1" applyBorder="1" applyAlignment="1">
      <alignment horizontal="center" vertical="center" wrapText="1"/>
    </xf>
    <xf numFmtId="0" fontId="18" fillId="0" borderId="206" xfId="0" applyFont="1" applyBorder="1" applyAlignment="1">
      <alignment horizontal="left" vertical="center" wrapText="1"/>
    </xf>
    <xf numFmtId="166" fontId="18" fillId="0" borderId="207" xfId="0" applyNumberFormat="1" applyFont="1" applyBorder="1" applyAlignment="1">
      <alignment horizontal="center" vertical="center" wrapText="1"/>
    </xf>
    <xf numFmtId="0" fontId="18" fillId="0" borderId="208" xfId="0" applyFont="1" applyBorder="1" applyAlignment="1">
      <alignment horizontal="center" vertical="center" wrapText="1"/>
    </xf>
    <xf numFmtId="0" fontId="18" fillId="0" borderId="209" xfId="0" applyFont="1" applyBorder="1" applyAlignment="1">
      <alignment vertical="center" wrapText="1"/>
    </xf>
    <xf numFmtId="0" fontId="18" fillId="0" borderId="210" xfId="0" applyFont="1" applyBorder="1" applyAlignment="1">
      <alignment horizontal="center" vertical="center" wrapText="1"/>
    </xf>
    <xf numFmtId="10" fontId="18" fillId="0" borderId="210" xfId="0" applyNumberFormat="1" applyFont="1" applyBorder="1" applyAlignment="1">
      <alignment horizontal="center" vertical="center" wrapText="1"/>
    </xf>
    <xf numFmtId="0" fontId="18" fillId="0" borderId="211" xfId="0" applyFont="1" applyBorder="1" applyAlignment="1">
      <alignment horizontal="center" vertical="center" wrapText="1"/>
    </xf>
    <xf numFmtId="169" fontId="18" fillId="0" borderId="210" xfId="0" applyNumberFormat="1" applyFont="1" applyBorder="1" applyAlignment="1">
      <alignment vertical="center" wrapText="1"/>
    </xf>
    <xf numFmtId="0" fontId="18" fillId="0" borderId="209" xfId="0" applyFont="1" applyBorder="1" applyAlignment="1">
      <alignment horizontal="left" vertical="center" wrapText="1"/>
    </xf>
    <xf numFmtId="0" fontId="18" fillId="2" borderId="212" xfId="0" applyFont="1" applyFill="1" applyBorder="1" applyAlignment="1">
      <alignment horizontal="center" vertical="center" wrapText="1"/>
    </xf>
    <xf numFmtId="0" fontId="18" fillId="0" borderId="209" xfId="0" applyFont="1" applyBorder="1" applyAlignment="1">
      <alignment horizontal="center" vertical="center" wrapText="1"/>
    </xf>
    <xf numFmtId="0" fontId="18" fillId="0" borderId="209" xfId="0" applyFont="1" applyBorder="1" applyAlignment="1">
      <alignment horizontal="left" vertical="center" wrapText="1"/>
    </xf>
    <xf numFmtId="0" fontId="18" fillId="0" borderId="213" xfId="0" applyFont="1" applyBorder="1" applyAlignment="1">
      <alignment horizontal="center" vertical="center" wrapText="1"/>
    </xf>
    <xf numFmtId="166" fontId="18" fillId="0" borderId="214" xfId="0" applyNumberFormat="1" applyFont="1" applyBorder="1" applyAlignment="1">
      <alignment horizontal="center" vertical="center" wrapText="1"/>
    </xf>
    <xf numFmtId="0" fontId="18" fillId="2" borderId="215" xfId="0" applyFont="1" applyFill="1" applyBorder="1" applyAlignment="1">
      <alignment horizontal="center" vertical="center" wrapText="1"/>
    </xf>
    <xf numFmtId="0" fontId="18" fillId="2" borderId="216" xfId="0" applyFont="1" applyFill="1" applyBorder="1" applyAlignment="1">
      <alignment horizontal="center" vertical="center" wrapText="1"/>
    </xf>
    <xf numFmtId="0" fontId="18" fillId="2" borderId="217" xfId="0" applyFont="1" applyFill="1" applyBorder="1" applyAlignment="1">
      <alignment horizontal="center" vertical="center" wrapText="1"/>
    </xf>
    <xf numFmtId="170" fontId="18" fillId="0" borderId="211" xfId="0" applyNumberFormat="1" applyFont="1" applyBorder="1" applyAlignment="1">
      <alignment vertical="center" wrapText="1"/>
    </xf>
    <xf numFmtId="169" fontId="18" fillId="0" borderId="218" xfId="0" applyNumberFormat="1" applyFont="1" applyBorder="1" applyAlignment="1">
      <alignment vertical="center" wrapText="1"/>
    </xf>
    <xf numFmtId="0" fontId="18" fillId="2" borderId="184" xfId="0" applyFont="1" applyFill="1" applyBorder="1" applyAlignment="1">
      <alignment horizontal="center" vertical="center" wrapText="1"/>
    </xf>
    <xf numFmtId="0" fontId="18" fillId="0" borderId="183" xfId="0" applyFont="1" applyBorder="1" applyAlignment="1">
      <alignment horizontal="left" vertical="center" wrapText="1"/>
    </xf>
    <xf numFmtId="0" fontId="18" fillId="0" borderId="219" xfId="0" applyFont="1" applyBorder="1" applyAlignment="1">
      <alignment vertical="center" wrapText="1"/>
    </xf>
    <xf numFmtId="0" fontId="18" fillId="0" borderId="220" xfId="0" applyFont="1" applyBorder="1" applyAlignment="1">
      <alignment vertical="center" wrapText="1"/>
    </xf>
    <xf numFmtId="0" fontId="18" fillId="0" borderId="221" xfId="0" applyFont="1" applyBorder="1" applyAlignment="1">
      <alignment horizontal="left" vertical="center" wrapText="1"/>
    </xf>
    <xf numFmtId="10" fontId="18" fillId="0" borderId="221" xfId="0" applyNumberFormat="1" applyFont="1" applyBorder="1" applyAlignment="1">
      <alignment horizontal="center" vertical="center" wrapText="1"/>
    </xf>
    <xf numFmtId="0" fontId="18" fillId="0" borderId="222" xfId="0" applyFont="1" applyBorder="1" applyAlignment="1">
      <alignment horizontal="center" vertical="center" wrapText="1"/>
    </xf>
    <xf numFmtId="0" fontId="18" fillId="0" borderId="223" xfId="0" applyFont="1" applyBorder="1" applyAlignment="1">
      <alignment horizontal="center" vertical="center" wrapText="1"/>
    </xf>
    <xf numFmtId="0" fontId="18" fillId="0" borderId="221" xfId="0" applyFont="1" applyBorder="1" applyAlignment="1">
      <alignment horizontal="center" vertical="center" wrapText="1"/>
    </xf>
    <xf numFmtId="169" fontId="18" fillId="0" borderId="221" xfId="0" applyNumberFormat="1" applyFont="1" applyBorder="1" applyAlignment="1">
      <alignment vertical="center" wrapText="1"/>
    </xf>
    <xf numFmtId="2" fontId="18" fillId="0" borderId="220" xfId="0" applyNumberFormat="1" applyFont="1" applyBorder="1" applyAlignment="1">
      <alignment vertical="center" wrapText="1"/>
    </xf>
    <xf numFmtId="2" fontId="18" fillId="2" borderId="224" xfId="0" applyNumberFormat="1" applyFont="1" applyFill="1" applyBorder="1" applyAlignment="1">
      <alignment vertical="center" wrapText="1"/>
    </xf>
    <xf numFmtId="0" fontId="18" fillId="0" borderId="220" xfId="0" applyFont="1" applyBorder="1" applyAlignment="1">
      <alignment horizontal="left" vertical="center" wrapText="1"/>
    </xf>
    <xf numFmtId="0" fontId="18" fillId="0" borderId="225" xfId="0" applyFont="1" applyBorder="1" applyAlignment="1">
      <alignment horizontal="center" vertical="center" wrapText="1"/>
    </xf>
    <xf numFmtId="166" fontId="18" fillId="0" borderId="226" xfId="0" applyNumberFormat="1" applyFont="1" applyBorder="1" applyAlignment="1">
      <alignment horizontal="center" vertical="center" wrapText="1"/>
    </xf>
    <xf numFmtId="0" fontId="18" fillId="2" borderId="227" xfId="0" applyFont="1" applyFill="1" applyBorder="1" applyAlignment="1">
      <alignment horizontal="center" vertical="center" wrapText="1"/>
    </xf>
    <xf numFmtId="2" fontId="18" fillId="2" borderId="227" xfId="0" applyNumberFormat="1" applyFont="1" applyFill="1" applyBorder="1" applyAlignment="1">
      <alignment vertical="center" wrapText="1"/>
    </xf>
    <xf numFmtId="2" fontId="18" fillId="2" borderId="228" xfId="0" applyNumberFormat="1" applyFont="1" applyFill="1" applyBorder="1" applyAlignment="1">
      <alignment vertical="center" wrapText="1"/>
    </xf>
    <xf numFmtId="2" fontId="18" fillId="2" borderId="229" xfId="0" applyNumberFormat="1" applyFont="1" applyFill="1" applyBorder="1" applyAlignment="1">
      <alignment vertical="center" wrapText="1"/>
    </xf>
    <xf numFmtId="170" fontId="18" fillId="0" borderId="223" xfId="0" applyNumberFormat="1" applyFont="1" applyBorder="1" applyAlignment="1">
      <alignment vertical="center" wrapText="1"/>
    </xf>
    <xf numFmtId="169" fontId="18" fillId="0" borderId="230" xfId="0" applyNumberFormat="1" applyFont="1" applyBorder="1" applyAlignment="1">
      <alignment vertical="center" wrapText="1"/>
    </xf>
    <xf numFmtId="168" fontId="18" fillId="0" borderId="222" xfId="0" applyNumberFormat="1" applyFont="1" applyBorder="1" applyAlignment="1">
      <alignment horizontal="center" vertical="center"/>
    </xf>
    <xf numFmtId="168" fontId="18" fillId="0" borderId="231" xfId="0" applyNumberFormat="1" applyFont="1" applyBorder="1" applyAlignment="1">
      <alignment horizontal="center" vertical="center"/>
    </xf>
    <xf numFmtId="0" fontId="18" fillId="0" borderId="220" xfId="0" applyFont="1" applyBorder="1" applyAlignment="1">
      <alignment horizontal="left" vertical="center" wrapText="1"/>
    </xf>
    <xf numFmtId="169" fontId="18" fillId="0" borderId="225" xfId="0" applyNumberFormat="1" applyFont="1" applyBorder="1" applyAlignment="1">
      <alignment horizontal="center" vertical="center" wrapText="1"/>
    </xf>
    <xf numFmtId="0" fontId="30" fillId="2" borderId="200" xfId="0" applyFont="1" applyFill="1" applyBorder="1" applyAlignment="1">
      <alignment horizontal="center" vertical="center" wrapText="1"/>
    </xf>
    <xf numFmtId="0" fontId="18" fillId="0" borderId="187" xfId="0" applyFont="1" applyBorder="1" applyAlignment="1">
      <alignment horizontal="center" vertical="center" wrapText="1"/>
    </xf>
    <xf numFmtId="0" fontId="18" fillId="0" borderId="188" xfId="0" applyFont="1" applyBorder="1" applyAlignment="1">
      <alignment horizontal="center" vertical="center" wrapText="1"/>
    </xf>
    <xf numFmtId="9" fontId="18" fillId="0" borderId="184" xfId="0" applyNumberFormat="1" applyFont="1" applyBorder="1" applyAlignment="1">
      <alignment horizontal="center" vertical="center" wrapText="1"/>
    </xf>
    <xf numFmtId="168" fontId="18" fillId="0" borderId="182" xfId="0" applyNumberFormat="1" applyFont="1" applyBorder="1" applyAlignment="1">
      <alignment horizontal="center" vertical="center" wrapText="1"/>
    </xf>
    <xf numFmtId="0" fontId="18" fillId="2" borderId="234" xfId="0" applyFont="1" applyFill="1" applyBorder="1" applyAlignment="1">
      <alignment horizontal="left" vertical="center" wrapText="1"/>
    </xf>
    <xf numFmtId="168" fontId="18" fillId="0" borderId="221" xfId="0" applyNumberFormat="1" applyFont="1" applyBorder="1" applyAlignment="1">
      <alignment horizontal="center" vertical="center"/>
    </xf>
    <xf numFmtId="168" fontId="18" fillId="0" borderId="220" xfId="0" applyNumberFormat="1" applyFont="1" applyBorder="1" applyAlignment="1">
      <alignment horizontal="center" vertical="center"/>
    </xf>
    <xf numFmtId="0" fontId="18" fillId="0" borderId="231" xfId="0" applyFont="1" applyBorder="1" applyAlignment="1">
      <alignment horizontal="left" vertical="center" wrapText="1"/>
    </xf>
    <xf numFmtId="0" fontId="18" fillId="0" borderId="190" xfId="0" applyFont="1" applyBorder="1" applyAlignment="1">
      <alignment horizontal="center" vertical="center" wrapText="1"/>
    </xf>
    <xf numFmtId="9" fontId="18" fillId="0" borderId="190" xfId="0" applyNumberFormat="1" applyFont="1" applyBorder="1" applyAlignment="1">
      <alignment horizontal="center" vertical="center" wrapText="1"/>
    </xf>
    <xf numFmtId="169" fontId="18" fillId="0" borderId="189" xfId="0" applyNumberFormat="1" applyFont="1" applyBorder="1" applyAlignment="1">
      <alignment vertical="center" wrapText="1"/>
    </xf>
    <xf numFmtId="169" fontId="18" fillId="0" borderId="185" xfId="0" applyNumberFormat="1" applyFont="1" applyBorder="1" applyAlignment="1">
      <alignment vertical="center" wrapText="1"/>
    </xf>
    <xf numFmtId="168" fontId="18" fillId="0" borderId="210" xfId="0" applyNumberFormat="1" applyFont="1" applyBorder="1" applyAlignment="1">
      <alignment horizontal="center" vertical="center"/>
    </xf>
    <xf numFmtId="168" fontId="18" fillId="0" borderId="209" xfId="0" applyNumberFormat="1" applyFont="1" applyBorder="1" applyAlignment="1">
      <alignment horizontal="center" vertical="center"/>
    </xf>
    <xf numFmtId="169" fontId="30" fillId="0" borderId="201" xfId="0" applyNumberFormat="1" applyFont="1" applyBorder="1" applyAlignment="1">
      <alignment vertical="center" wrapText="1"/>
    </xf>
    <xf numFmtId="0" fontId="3" fillId="0" borderId="206" xfId="0" applyFont="1" applyBorder="1" applyAlignment="1">
      <alignment vertical="center" wrapText="1"/>
    </xf>
    <xf numFmtId="0" fontId="3" fillId="0" borderId="183" xfId="0" applyFont="1" applyBorder="1" applyAlignment="1">
      <alignment horizontal="center" vertical="center" wrapText="1"/>
    </xf>
    <xf numFmtId="9" fontId="18" fillId="0" borderId="184" xfId="0" applyNumberFormat="1" applyFont="1" applyBorder="1" applyAlignment="1">
      <alignment horizontal="center" vertical="center" wrapText="1"/>
    </xf>
    <xf numFmtId="0" fontId="3" fillId="0" borderId="182" xfId="0" applyFont="1" applyBorder="1" applyAlignment="1">
      <alignment vertical="center" wrapText="1"/>
    </xf>
    <xf numFmtId="0" fontId="32" fillId="0" borderId="182" xfId="0" applyFont="1" applyBorder="1" applyAlignment="1">
      <alignment vertical="center" wrapText="1"/>
    </xf>
    <xf numFmtId="9" fontId="18" fillId="0" borderId="182" xfId="0" applyNumberFormat="1" applyFont="1" applyBorder="1" applyAlignment="1">
      <alignment horizontal="left" vertical="center" wrapText="1"/>
    </xf>
    <xf numFmtId="0" fontId="18" fillId="0" borderId="182" xfId="0" applyFont="1" applyBorder="1" applyAlignment="1">
      <alignment horizontal="center" vertical="center" wrapText="1"/>
    </xf>
    <xf numFmtId="0" fontId="20" fillId="8" borderId="1" xfId="0" applyFont="1" applyFill="1" applyBorder="1" applyAlignment="1">
      <alignment vertical="center"/>
    </xf>
    <xf numFmtId="0" fontId="21" fillId="0" borderId="0" xfId="0" applyFont="1" applyAlignment="1">
      <alignment horizontal="right" vertical="center"/>
    </xf>
    <xf numFmtId="0" fontId="20" fillId="3" borderId="1" xfId="0" applyFont="1" applyFill="1" applyBorder="1" applyAlignment="1">
      <alignment horizontal="center" vertical="center"/>
    </xf>
    <xf numFmtId="0" fontId="30" fillId="3" borderId="1" xfId="0" applyFont="1" applyFill="1" applyBorder="1" applyAlignment="1">
      <alignment horizontal="center" vertical="center"/>
    </xf>
    <xf numFmtId="0" fontId="29"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7" fillId="3" borderId="1" xfId="0" applyFont="1" applyFill="1" applyBorder="1" applyAlignment="1">
      <alignment horizontal="center" vertical="center"/>
    </xf>
    <xf numFmtId="166" fontId="21" fillId="3" borderId="1" xfId="0" applyNumberFormat="1" applyFont="1" applyFill="1" applyBorder="1" applyAlignment="1">
      <alignment vertical="center"/>
    </xf>
    <xf numFmtId="0" fontId="29" fillId="3" borderId="1" xfId="0" applyFont="1" applyFill="1"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horizontal="right" vertical="center"/>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right" vertical="center" wrapText="1"/>
    </xf>
    <xf numFmtId="167" fontId="36" fillId="0" borderId="0" xfId="0" applyNumberFormat="1" applyFont="1" applyAlignment="1">
      <alignment vertical="center"/>
    </xf>
    <xf numFmtId="0" fontId="38" fillId="0" borderId="0" xfId="0" applyFont="1" applyAlignment="1">
      <alignment horizontal="right" vertical="center"/>
    </xf>
    <xf numFmtId="9" fontId="39" fillId="0" borderId="0" xfId="0" applyNumberFormat="1" applyFont="1" applyAlignment="1">
      <alignment vertical="center"/>
    </xf>
    <xf numFmtId="0" fontId="39" fillId="0" borderId="0" xfId="0" applyFont="1" applyAlignment="1">
      <alignment vertical="center"/>
    </xf>
    <xf numFmtId="0" fontId="38" fillId="0" borderId="0" xfId="0" applyFont="1" applyAlignment="1">
      <alignment horizontal="right" vertical="center" wrapText="1"/>
    </xf>
    <xf numFmtId="0" fontId="40" fillId="0" borderId="182" xfId="0" applyFont="1" applyBorder="1" applyAlignment="1">
      <alignment horizontal="left" vertical="center" wrapText="1"/>
    </xf>
    <xf numFmtId="0" fontId="42" fillId="0" borderId="182" xfId="0" applyFont="1" applyBorder="1" applyAlignment="1">
      <alignment horizontal="left" vertical="center" wrapText="1"/>
    </xf>
    <xf numFmtId="0" fontId="42" fillId="0" borderId="198" xfId="0" applyFont="1" applyBorder="1" applyAlignment="1">
      <alignment horizontal="left" vertical="center" wrapText="1"/>
    </xf>
    <xf numFmtId="0" fontId="42" fillId="0" borderId="206" xfId="0" applyFont="1" applyBorder="1" applyAlignment="1">
      <alignment horizontal="center" vertical="center" wrapText="1"/>
    </xf>
    <xf numFmtId="0" fontId="40" fillId="0" borderId="206" xfId="0" applyFont="1" applyBorder="1" applyAlignment="1">
      <alignment horizontal="left" vertical="center" wrapText="1"/>
    </xf>
    <xf numFmtId="0" fontId="43" fillId="0" borderId="0" xfId="0" applyFont="1" applyAlignment="1">
      <alignment horizontal="left" wrapText="1"/>
    </xf>
    <xf numFmtId="0" fontId="43" fillId="0" borderId="232" xfId="0" applyFont="1" applyBorder="1" applyAlignment="1">
      <alignment horizontal="left" wrapText="1"/>
    </xf>
    <xf numFmtId="0" fontId="43" fillId="0" borderId="233" xfId="0" applyFont="1" applyBorder="1" applyAlignment="1">
      <alignment horizontal="left" wrapText="1"/>
    </xf>
    <xf numFmtId="0" fontId="44" fillId="0" borderId="206" xfId="0" applyFont="1" applyBorder="1" applyAlignment="1">
      <alignment horizontal="left" vertical="center" wrapText="1"/>
    </xf>
    <xf numFmtId="0" fontId="44" fillId="0" borderId="182" xfId="0" applyFont="1" applyBorder="1" applyAlignment="1">
      <alignment horizontal="left" vertical="center" wrapText="1"/>
    </xf>
    <xf numFmtId="167" fontId="48" fillId="0" borderId="0" xfId="0" applyNumberFormat="1" applyFont="1" applyAlignment="1">
      <alignment vertical="center"/>
    </xf>
    <xf numFmtId="167" fontId="17" fillId="0" borderId="0" xfId="0" applyNumberFormat="1" applyFont="1" applyAlignment="1">
      <alignment vertical="center" wrapText="1"/>
    </xf>
    <xf numFmtId="9" fontId="39" fillId="0" borderId="0" xfId="1" applyFont="1" applyAlignment="1">
      <alignment vertical="center"/>
    </xf>
    <xf numFmtId="0" fontId="18" fillId="0" borderId="182" xfId="0" applyFont="1" applyFill="1" applyBorder="1" applyAlignment="1">
      <alignment vertical="center" wrapText="1"/>
    </xf>
    <xf numFmtId="0" fontId="24" fillId="0" borderId="1" xfId="0" applyFont="1" applyFill="1" applyBorder="1" applyAlignment="1">
      <alignment horizontal="center" vertical="center" wrapText="1"/>
    </xf>
    <xf numFmtId="0" fontId="28" fillId="0" borderId="0" xfId="0" applyFont="1" applyFill="1" applyAlignment="1">
      <alignment horizontal="left" vertical="center"/>
    </xf>
    <xf numFmtId="0" fontId="31" fillId="0" borderId="1" xfId="0" applyFont="1" applyFill="1" applyBorder="1" applyAlignment="1">
      <alignment horizontal="left" vertical="center"/>
    </xf>
    <xf numFmtId="0" fontId="33" fillId="0" borderId="0" xfId="0" applyFont="1" applyFill="1" applyAlignment="1">
      <alignment vertical="center"/>
    </xf>
    <xf numFmtId="0" fontId="34" fillId="0" borderId="0" xfId="0" applyFont="1" applyFill="1" applyAlignment="1">
      <alignment vertical="center"/>
    </xf>
    <xf numFmtId="0" fontId="33" fillId="0" borderId="1" xfId="0" applyFont="1" applyFill="1" applyBorder="1" applyAlignment="1">
      <alignment horizontal="center" vertical="center"/>
    </xf>
    <xf numFmtId="0" fontId="33" fillId="0" borderId="0" xfId="0" applyFont="1" applyFill="1" applyAlignment="1">
      <alignment horizontal="center" vertical="center"/>
    </xf>
    <xf numFmtId="0" fontId="35" fillId="0" borderId="0" xfId="0" applyFont="1" applyFill="1"/>
    <xf numFmtId="0" fontId="0" fillId="0" borderId="0" xfId="0" applyFont="1" applyFill="1" applyAlignment="1"/>
    <xf numFmtId="0" fontId="18" fillId="0" borderId="187" xfId="0" applyFont="1" applyFill="1" applyBorder="1" applyAlignment="1">
      <alignment horizontal="center" vertical="center" wrapText="1"/>
    </xf>
    <xf numFmtId="0" fontId="18" fillId="0" borderId="182" xfId="0" applyFont="1" applyFill="1" applyBorder="1" applyAlignment="1">
      <alignment vertical="center"/>
    </xf>
    <xf numFmtId="0" fontId="18" fillId="0" borderId="181" xfId="0" applyFont="1" applyFill="1" applyBorder="1" applyAlignment="1">
      <alignment vertical="center" wrapText="1"/>
    </xf>
    <xf numFmtId="0" fontId="42" fillId="0" borderId="182" xfId="0" applyFont="1" applyFill="1" applyBorder="1" applyAlignment="1">
      <alignment horizontal="left" vertical="center" wrapText="1"/>
    </xf>
    <xf numFmtId="0" fontId="18" fillId="0" borderId="182" xfId="0" applyFont="1" applyFill="1" applyBorder="1" applyAlignment="1">
      <alignment horizontal="left" vertical="center" wrapText="1"/>
    </xf>
    <xf numFmtId="0" fontId="18" fillId="2" borderId="189" xfId="0" applyFont="1" applyFill="1" applyBorder="1" applyAlignment="1">
      <alignment horizontal="left" vertical="center" wrapText="1"/>
    </xf>
    <xf numFmtId="2" fontId="18" fillId="2" borderId="185" xfId="0" applyNumberFormat="1" applyFont="1" applyFill="1" applyBorder="1" applyAlignment="1">
      <alignment horizontal="left" vertical="center" wrapText="1"/>
    </xf>
    <xf numFmtId="0" fontId="18" fillId="2" borderId="189" xfId="0" applyFont="1" applyFill="1" applyBorder="1" applyAlignment="1">
      <alignment vertical="center" wrapText="1"/>
    </xf>
    <xf numFmtId="0" fontId="18" fillId="2" borderId="185" xfId="0" applyFont="1" applyFill="1" applyBorder="1" applyAlignment="1">
      <alignment vertical="center" wrapText="1"/>
    </xf>
    <xf numFmtId="0" fontId="18" fillId="2" borderId="212" xfId="0" applyFont="1" applyFill="1" applyBorder="1" applyAlignment="1">
      <alignment horizontal="left" vertical="center" wrapText="1"/>
    </xf>
    <xf numFmtId="0" fontId="13" fillId="0" borderId="79" xfId="0" applyFont="1" applyBorder="1" applyAlignment="1">
      <alignment horizontal="left" vertical="center" wrapText="1"/>
    </xf>
    <xf numFmtId="0" fontId="4" fillId="0" borderId="80" xfId="0" applyFont="1" applyBorder="1"/>
    <xf numFmtId="0" fontId="4" fillId="0" borderId="81" xfId="0" applyFont="1" applyBorder="1"/>
    <xf numFmtId="0" fontId="13" fillId="0" borderId="85" xfId="0" applyFont="1" applyBorder="1" applyAlignment="1">
      <alignment horizontal="left" vertical="center" wrapText="1"/>
    </xf>
    <xf numFmtId="0" fontId="4" fillId="0" borderId="86" xfId="0" applyFont="1" applyBorder="1"/>
    <xf numFmtId="0" fontId="4" fillId="0" borderId="41" xfId="0" applyFont="1" applyBorder="1"/>
    <xf numFmtId="0" fontId="8" fillId="6" borderId="70" xfId="0" applyFont="1" applyFill="1" applyBorder="1" applyAlignment="1">
      <alignment horizontal="left" vertical="center" wrapText="1"/>
    </xf>
    <xf numFmtId="0" fontId="4" fillId="0" borderId="71" xfId="0" applyFont="1" applyBorder="1"/>
    <xf numFmtId="0" fontId="4" fillId="0" borderId="72" xfId="0" applyFont="1" applyBorder="1"/>
    <xf numFmtId="0" fontId="3" fillId="0" borderId="73" xfId="0" applyFont="1" applyBorder="1" applyAlignment="1">
      <alignment horizontal="left" vertical="center" wrapText="1"/>
    </xf>
    <xf numFmtId="0" fontId="4" fillId="0" borderId="74" xfId="0" applyFont="1" applyBorder="1"/>
    <xf numFmtId="0" fontId="8" fillId="5" borderId="97" xfId="0" applyFont="1" applyFill="1" applyBorder="1" applyAlignment="1">
      <alignment horizontal="center" vertical="center" wrapText="1"/>
    </xf>
    <xf numFmtId="0" fontId="4" fillId="0" borderId="103" xfId="0" applyFont="1" applyBorder="1"/>
    <xf numFmtId="0" fontId="4" fillId="0" borderId="109" xfId="0" applyFont="1" applyBorder="1"/>
    <xf numFmtId="0" fontId="8" fillId="5" borderId="96" xfId="0" applyFont="1" applyFill="1" applyBorder="1" applyAlignment="1">
      <alignment horizontal="center" vertical="center" wrapText="1"/>
    </xf>
    <xf numFmtId="0" fontId="4" fillId="0" borderId="102" xfId="0" applyFont="1" applyBorder="1"/>
    <xf numFmtId="0" fontId="4" fillId="0" borderId="108" xfId="0" applyFont="1" applyBorder="1"/>
    <xf numFmtId="9" fontId="15" fillId="0" borderId="99" xfId="0" applyNumberFormat="1" applyFont="1" applyBorder="1" applyAlignment="1">
      <alignment horizontal="center" vertical="center"/>
    </xf>
    <xf numFmtId="0" fontId="4" fillId="0" borderId="105" xfId="0" applyFont="1" applyBorder="1"/>
    <xf numFmtId="0" fontId="4" fillId="0" borderId="111" xfId="0" applyFont="1" applyBorder="1"/>
    <xf numFmtId="0" fontId="13" fillId="0" borderId="87" xfId="0" applyFont="1" applyBorder="1" applyAlignment="1">
      <alignment horizontal="left" vertical="center" wrapText="1"/>
    </xf>
    <xf numFmtId="0" fontId="4" fillId="0" borderId="88" xfId="0" applyFont="1" applyBorder="1"/>
    <xf numFmtId="0" fontId="4" fillId="0" borderId="48" xfId="0" applyFont="1" applyBorder="1"/>
    <xf numFmtId="0" fontId="8" fillId="5" borderId="93" xfId="0" applyFont="1" applyFill="1" applyBorder="1" applyAlignment="1">
      <alignment horizontal="center" vertical="center" wrapText="1"/>
    </xf>
    <xf numFmtId="0" fontId="4" fillId="0" borderId="94" xfId="0" applyFont="1" applyBorder="1"/>
    <xf numFmtId="0" fontId="4" fillId="0" borderId="95" xfId="0" applyFont="1" applyBorder="1"/>
    <xf numFmtId="0" fontId="4" fillId="0" borderId="100" xfId="0" applyFont="1" applyBorder="1"/>
    <xf numFmtId="0" fontId="0" fillId="0" borderId="0" xfId="0" applyFont="1" applyAlignment="1"/>
    <xf numFmtId="0" fontId="4" fillId="0" borderId="101" xfId="0" applyFont="1" applyBorder="1"/>
    <xf numFmtId="0" fontId="4" fillId="0" borderId="106" xfId="0" applyFont="1" applyBorder="1"/>
    <xf numFmtId="0" fontId="4" fillId="0" borderId="49" xfId="0" applyFont="1" applyBorder="1"/>
    <xf numFmtId="0" fontId="4" fillId="0" borderId="107" xfId="0" applyFont="1" applyBorder="1"/>
    <xf numFmtId="0" fontId="6" fillId="0" borderId="96" xfId="0" applyFont="1" applyBorder="1" applyAlignment="1">
      <alignment horizontal="center" vertical="center" wrapText="1"/>
    </xf>
    <xf numFmtId="0" fontId="6" fillId="3" borderId="131" xfId="0" applyFont="1" applyFill="1" applyBorder="1" applyAlignment="1">
      <alignment horizontal="center" vertical="center" wrapText="1"/>
    </xf>
    <xf numFmtId="0" fontId="4" fillId="0" borderId="132" xfId="0" applyFont="1" applyBorder="1"/>
    <xf numFmtId="0" fontId="4" fillId="0" borderId="133" xfId="0" applyFont="1" applyBorder="1"/>
    <xf numFmtId="0" fontId="9" fillId="3" borderId="131"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18" fillId="0" borderId="38" xfId="0" applyFont="1" applyBorder="1" applyAlignment="1">
      <alignment horizontal="left" vertical="center"/>
    </xf>
    <xf numFmtId="0" fontId="4" fillId="0" borderId="39" xfId="0" applyFont="1" applyBorder="1"/>
    <xf numFmtId="0" fontId="18" fillId="0" borderId="45" xfId="0" applyFont="1" applyBorder="1" applyAlignment="1">
      <alignment horizontal="left" vertical="center"/>
    </xf>
    <xf numFmtId="0" fontId="4" fillId="0" borderId="46" xfId="0" applyFont="1" applyBorder="1"/>
    <xf numFmtId="0" fontId="18" fillId="0" borderId="124" xfId="0" applyFont="1" applyBorder="1" applyAlignment="1">
      <alignment horizontal="left" vertical="center" wrapText="1"/>
    </xf>
    <xf numFmtId="0" fontId="4" fillId="0" borderId="119" xfId="0" applyFont="1" applyBorder="1"/>
    <xf numFmtId="0" fontId="4" fillId="0" borderId="128" xfId="0" applyFont="1" applyBorder="1"/>
    <xf numFmtId="165" fontId="18" fillId="0" borderId="125" xfId="0" applyNumberFormat="1" applyFont="1" applyBorder="1" applyAlignment="1">
      <alignment horizontal="center" vertical="center"/>
    </xf>
    <xf numFmtId="0" fontId="4" fillId="0" borderId="129" xfId="0" applyFont="1" applyBorder="1"/>
    <xf numFmtId="0" fontId="18" fillId="0" borderId="126" xfId="0" applyFont="1" applyBorder="1" applyAlignment="1">
      <alignment horizontal="left" vertical="center"/>
    </xf>
    <xf numFmtId="0" fontId="4" fillId="0" borderId="120" xfId="0" applyFont="1" applyBorder="1"/>
    <xf numFmtId="0" fontId="4" fillId="0" borderId="130" xfId="0" applyFont="1" applyBorder="1"/>
    <xf numFmtId="0" fontId="17" fillId="5" borderId="20" xfId="0" applyFont="1" applyFill="1" applyBorder="1" applyAlignment="1">
      <alignment horizontal="center" vertical="center"/>
    </xf>
    <xf numFmtId="0" fontId="4" fillId="0" borderId="21" xfId="0" applyFont="1" applyBorder="1"/>
    <xf numFmtId="0" fontId="4" fillId="0" borderId="28" xfId="0" applyFont="1" applyBorder="1"/>
    <xf numFmtId="0" fontId="18" fillId="0" borderId="32" xfId="0" applyFont="1" applyBorder="1" applyAlignment="1">
      <alignment horizontal="left" vertical="center"/>
    </xf>
    <xf numFmtId="0" fontId="4" fillId="0" borderId="113" xfId="0" applyFont="1" applyBorder="1"/>
    <xf numFmtId="0" fontId="4" fillId="0" borderId="33" xfId="0" applyFont="1" applyBorder="1"/>
    <xf numFmtId="165" fontId="18" fillId="0" borderId="116" xfId="0" applyNumberFormat="1" applyFont="1" applyBorder="1" applyAlignment="1">
      <alignment horizontal="center" vertical="center"/>
    </xf>
    <xf numFmtId="0" fontId="4" fillId="0" borderId="122" xfId="0" applyFont="1" applyBorder="1"/>
    <xf numFmtId="0" fontId="18" fillId="0" borderId="117" xfId="0" applyFont="1" applyBorder="1" applyAlignment="1">
      <alignment horizontal="left" vertical="center"/>
    </xf>
    <xf numFmtId="0" fontId="4" fillId="0" borderId="123" xfId="0" applyFont="1" applyBorder="1"/>
    <xf numFmtId="0" fontId="18" fillId="0" borderId="115" xfId="0" applyFont="1" applyBorder="1" applyAlignment="1">
      <alignment horizontal="left" vertical="center" wrapText="1"/>
    </xf>
    <xf numFmtId="0" fontId="4" fillId="0" borderId="121"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8" xfId="0" applyFont="1" applyBorder="1"/>
    <xf numFmtId="0" fontId="4" fillId="0" borderId="9" xfId="0" applyFont="1" applyBorder="1"/>
    <xf numFmtId="0" fontId="4" fillId="0" borderId="13" xfId="0" applyFont="1" applyBorder="1"/>
    <xf numFmtId="0" fontId="4" fillId="0" borderId="14" xfId="0" applyFont="1" applyBorder="1"/>
    <xf numFmtId="0" fontId="4" fillId="0" borderId="15" xfId="0" applyFont="1" applyBorder="1"/>
    <xf numFmtId="0" fontId="5" fillId="4"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5" fillId="4" borderId="10" xfId="0" applyFont="1" applyFill="1" applyBorder="1" applyAlignment="1">
      <alignment horizontal="center" vertical="center" wrapText="1"/>
    </xf>
    <xf numFmtId="0" fontId="4" fillId="0" borderId="11" xfId="0" applyFont="1" applyBorder="1"/>
    <xf numFmtId="0" fontId="4" fillId="0" borderId="12" xfId="0" applyFont="1" applyBorder="1"/>
    <xf numFmtId="0" fontId="5" fillId="4"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10" fillId="5" borderId="20" xfId="0" applyFont="1" applyFill="1" applyBorder="1" applyAlignment="1">
      <alignment horizontal="center" vertical="center" wrapText="1"/>
    </xf>
    <xf numFmtId="0" fontId="4" fillId="0" borderId="22" xfId="0" applyFont="1" applyBorder="1"/>
    <xf numFmtId="0" fontId="9" fillId="5" borderId="20" xfId="0" applyFont="1" applyFill="1" applyBorder="1" applyAlignment="1">
      <alignment horizontal="center" vertical="center" wrapText="1"/>
    </xf>
    <xf numFmtId="0" fontId="4" fillId="0" borderId="25" xfId="0" applyFont="1" applyBorder="1"/>
    <xf numFmtId="0" fontId="11" fillId="0" borderId="27" xfId="0" applyFont="1" applyBorder="1" applyAlignment="1">
      <alignment horizontal="left"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9" fillId="5" borderId="29" xfId="0" applyFont="1" applyFill="1" applyBorder="1" applyAlignment="1">
      <alignment horizontal="center" vertical="center" wrapText="1"/>
    </xf>
    <xf numFmtId="0" fontId="4" fillId="0" borderId="30" xfId="0" applyFont="1" applyBorder="1"/>
    <xf numFmtId="0" fontId="4" fillId="0" borderId="31" xfId="0" applyFont="1" applyBorder="1"/>
    <xf numFmtId="0" fontId="4" fillId="0" borderId="36" xfId="0" applyFont="1" applyBorder="1"/>
    <xf numFmtId="0" fontId="4" fillId="0" borderId="37" xfId="0" applyFont="1" applyBorder="1"/>
    <xf numFmtId="0" fontId="4" fillId="0" borderId="42" xfId="0" applyFont="1" applyBorder="1"/>
    <xf numFmtId="0" fontId="4" fillId="0" borderId="43" xfId="0" applyFont="1" applyBorder="1"/>
    <xf numFmtId="0" fontId="4" fillId="0" borderId="44" xfId="0" applyFont="1" applyBorder="1"/>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4" fillId="0" borderId="35" xfId="0" applyFont="1" applyBorder="1"/>
    <xf numFmtId="0" fontId="6"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9" fillId="5" borderId="50" xfId="0" applyFont="1" applyFill="1" applyBorder="1" applyAlignment="1">
      <alignment horizontal="center" vertical="center" wrapText="1"/>
    </xf>
    <xf numFmtId="0" fontId="4" fillId="0" borderId="51" xfId="0" applyFont="1" applyBorder="1"/>
    <xf numFmtId="0" fontId="4" fillId="0" borderId="52" xfId="0" applyFont="1" applyBorder="1"/>
    <xf numFmtId="0" fontId="9" fillId="5" borderId="53" xfId="0" applyFont="1" applyFill="1" applyBorder="1" applyAlignment="1">
      <alignment horizontal="center" vertical="center" wrapText="1"/>
    </xf>
    <xf numFmtId="0" fontId="7" fillId="0" borderId="54" xfId="0" applyFont="1" applyBorder="1" applyAlignment="1">
      <alignment horizontal="left" vertical="center" wrapText="1"/>
    </xf>
    <xf numFmtId="0" fontId="4" fillId="0" borderId="55" xfId="0" applyFont="1" applyBorder="1"/>
    <xf numFmtId="0" fontId="4" fillId="0" borderId="56" xfId="0" applyFont="1" applyBorder="1"/>
    <xf numFmtId="0" fontId="7" fillId="0" borderId="57" xfId="0" applyFont="1" applyBorder="1" applyAlignment="1">
      <alignment horizontal="left" vertical="center" wrapText="1"/>
    </xf>
    <xf numFmtId="0" fontId="4" fillId="0" borderId="58" xfId="0" applyFont="1" applyBorder="1"/>
    <xf numFmtId="0" fontId="7" fillId="0" borderId="59" xfId="0" applyFont="1" applyBorder="1" applyAlignment="1">
      <alignment horizontal="left" vertical="center" wrapText="1"/>
    </xf>
    <xf numFmtId="0" fontId="4" fillId="0" borderId="60" xfId="0" applyFont="1" applyBorder="1"/>
    <xf numFmtId="0" fontId="4" fillId="0" borderId="61" xfId="0" applyFont="1" applyBorder="1"/>
    <xf numFmtId="0" fontId="7" fillId="0" borderId="62" xfId="0" applyFont="1" applyBorder="1" applyAlignment="1">
      <alignment horizontal="left" vertical="center" wrapText="1"/>
    </xf>
    <xf numFmtId="0" fontId="4" fillId="0" borderId="63" xfId="0" applyFont="1" applyBorder="1"/>
    <xf numFmtId="0" fontId="7" fillId="0" borderId="67" xfId="0" applyFont="1" applyBorder="1" applyAlignment="1">
      <alignment horizontal="left" vertical="center" wrapText="1"/>
    </xf>
    <xf numFmtId="0" fontId="4" fillId="0" borderId="65" xfId="0" applyFont="1" applyBorder="1"/>
    <xf numFmtId="0" fontId="4" fillId="0" borderId="68" xfId="0" applyFont="1" applyBorder="1"/>
    <xf numFmtId="0" fontId="7" fillId="0" borderId="64" xfId="0" applyFont="1" applyBorder="1" applyAlignment="1">
      <alignment horizontal="left" vertical="center" wrapText="1"/>
    </xf>
    <xf numFmtId="0" fontId="4" fillId="0" borderId="66" xfId="0" applyFont="1" applyBorder="1"/>
    <xf numFmtId="0" fontId="9" fillId="5" borderId="69" xfId="0" applyFont="1" applyFill="1" applyBorder="1" applyAlignment="1">
      <alignment horizontal="center" vertical="center" wrapText="1"/>
    </xf>
    <xf numFmtId="0" fontId="18" fillId="0" borderId="93" xfId="0" applyFont="1" applyBorder="1" applyAlignment="1">
      <alignment horizontal="center" vertical="center"/>
    </xf>
    <xf numFmtId="0" fontId="4" fillId="0" borderId="134" xfId="0" applyFont="1" applyBorder="1"/>
    <xf numFmtId="0" fontId="4" fillId="0" borderId="138" xfId="0" applyFont="1" applyBorder="1"/>
    <xf numFmtId="0" fontId="4" fillId="0" borderId="141" xfId="0" applyFont="1" applyBorder="1"/>
    <xf numFmtId="0" fontId="21" fillId="3" borderId="135" xfId="0" applyFont="1" applyFill="1" applyBorder="1" applyAlignment="1">
      <alignment horizontal="center" vertical="center"/>
    </xf>
    <xf numFmtId="0" fontId="4" fillId="0" borderId="136" xfId="0" applyFont="1" applyBorder="1"/>
    <xf numFmtId="0" fontId="4" fillId="0" borderId="137" xfId="0" applyFont="1" applyBorder="1"/>
    <xf numFmtId="0" fontId="21" fillId="3" borderId="139" xfId="0" applyFont="1" applyFill="1" applyBorder="1" applyAlignment="1">
      <alignment horizontal="center" vertical="center"/>
    </xf>
    <xf numFmtId="0" fontId="4" fillId="0" borderId="140" xfId="0" applyFont="1" applyBorder="1"/>
    <xf numFmtId="0" fontId="23" fillId="3" borderId="142" xfId="0" applyFont="1" applyFill="1" applyBorder="1" applyAlignment="1">
      <alignment horizontal="center" vertical="center"/>
    </xf>
    <xf numFmtId="0" fontId="4" fillId="0" borderId="143" xfId="0" applyFont="1" applyBorder="1"/>
    <xf numFmtId="0" fontId="4" fillId="0" borderId="144" xfId="0" applyFont="1" applyBorder="1"/>
    <xf numFmtId="0" fontId="17" fillId="6" borderId="145" xfId="0" applyFont="1" applyFill="1" applyBorder="1" applyAlignment="1">
      <alignment horizontal="center" vertical="center" wrapText="1"/>
    </xf>
    <xf numFmtId="0" fontId="4" fillId="0" borderId="146" xfId="0" applyFont="1" applyBorder="1"/>
    <xf numFmtId="0" fontId="23" fillId="0" borderId="147" xfId="0" applyFont="1" applyBorder="1" applyAlignment="1">
      <alignment horizontal="left" vertical="center" wrapText="1"/>
    </xf>
    <xf numFmtId="0" fontId="4" fillId="0" borderId="148" xfId="0" applyFont="1" applyBorder="1"/>
    <xf numFmtId="0" fontId="4" fillId="0" borderId="149" xfId="0" applyFont="1" applyBorder="1"/>
    <xf numFmtId="0" fontId="23" fillId="0" borderId="152" xfId="0" applyFont="1" applyBorder="1" applyAlignment="1">
      <alignment horizontal="left" vertical="center" wrapText="1"/>
    </xf>
    <xf numFmtId="0" fontId="4" fillId="0" borderId="153" xfId="0" applyFont="1" applyBorder="1"/>
    <xf numFmtId="0" fontId="4" fillId="0" borderId="154" xfId="0" applyFont="1" applyBorder="1"/>
    <xf numFmtId="0" fontId="17" fillId="6" borderId="150" xfId="0" applyFont="1" applyFill="1" applyBorder="1" applyAlignment="1">
      <alignment horizontal="center" vertical="center" wrapText="1"/>
    </xf>
    <xf numFmtId="0" fontId="4" fillId="0" borderId="151" xfId="0" applyFont="1" applyBorder="1"/>
    <xf numFmtId="0" fontId="27" fillId="0" borderId="0" xfId="0" applyFont="1" applyAlignment="1">
      <alignment horizontal="center" vertical="center" wrapText="1"/>
    </xf>
    <xf numFmtId="0" fontId="18" fillId="0" borderId="147" xfId="0" applyFont="1" applyBorder="1" applyAlignment="1">
      <alignment horizontal="left" vertical="center" wrapText="1"/>
    </xf>
    <xf numFmtId="0" fontId="17" fillId="6" borderId="156" xfId="0" applyFont="1" applyFill="1" applyBorder="1" applyAlignment="1">
      <alignment horizontal="center" vertical="center" wrapText="1"/>
    </xf>
    <xf numFmtId="0" fontId="4" fillId="0" borderId="157" xfId="0" applyFont="1" applyBorder="1"/>
    <xf numFmtId="0" fontId="18" fillId="0" borderId="158" xfId="0" applyFont="1" applyBorder="1" applyAlignment="1">
      <alignment horizontal="left" vertical="center" wrapText="1"/>
    </xf>
    <xf numFmtId="0" fontId="4" fillId="0" borderId="159" xfId="0" applyFont="1" applyBorder="1"/>
    <xf numFmtId="0" fontId="4" fillId="0" borderId="160" xfId="0" applyFont="1" applyBorder="1"/>
    <xf numFmtId="0" fontId="18" fillId="0" borderId="152" xfId="0" applyFont="1" applyBorder="1" applyAlignment="1">
      <alignment horizontal="left" vertical="center" wrapText="1"/>
    </xf>
    <xf numFmtId="0" fontId="17" fillId="4" borderId="135" xfId="0" applyFont="1" applyFill="1" applyBorder="1" applyAlignment="1">
      <alignment horizontal="center" vertical="center" wrapText="1"/>
    </xf>
    <xf numFmtId="0" fontId="4" fillId="0" borderId="170" xfId="0" applyFont="1" applyBorder="1"/>
    <xf numFmtId="0" fontId="17" fillId="4" borderId="162" xfId="0" applyFont="1" applyFill="1" applyBorder="1" applyAlignment="1">
      <alignment horizontal="center" vertical="center" wrapText="1"/>
    </xf>
    <xf numFmtId="0" fontId="4" fillId="0" borderId="172" xfId="0" applyFont="1" applyBorder="1"/>
    <xf numFmtId="0" fontId="17" fillId="4" borderId="163" xfId="0" applyFont="1" applyFill="1" applyBorder="1" applyAlignment="1">
      <alignment horizontal="center" vertical="center"/>
    </xf>
    <xf numFmtId="0" fontId="4" fillId="0" borderId="164" xfId="0" applyFont="1" applyBorder="1"/>
    <xf numFmtId="166" fontId="17" fillId="4" borderId="168" xfId="0" applyNumberFormat="1" applyFont="1" applyFill="1" applyBorder="1" applyAlignment="1">
      <alignment horizontal="center" vertical="center" wrapText="1"/>
    </xf>
    <xf numFmtId="0" fontId="4" fillId="0" borderId="178" xfId="0" applyFont="1" applyBorder="1"/>
    <xf numFmtId="0" fontId="17" fillId="4" borderId="169" xfId="0" applyFont="1" applyFill="1" applyBorder="1" applyAlignment="1">
      <alignment horizontal="center" vertical="center" wrapText="1"/>
    </xf>
    <xf numFmtId="0" fontId="17" fillId="4" borderId="161" xfId="0" applyFont="1" applyFill="1" applyBorder="1" applyAlignment="1">
      <alignment horizontal="center" vertical="center" wrapText="1"/>
    </xf>
    <xf numFmtId="0" fontId="4" fillId="0" borderId="171" xfId="0" applyFont="1" applyBorder="1"/>
  </cellXfs>
  <cellStyles count="2">
    <cellStyle name="Normal" xfId="0" builtinId="0"/>
    <cellStyle name="Porcentaje" xfId="1" builtinId="5"/>
  </cellStyles>
  <dxfs count="75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66675</xdr:colOff>
      <xdr:row>0</xdr:row>
      <xdr:rowOff>38100</xdr:rowOff>
    </xdr:from>
    <xdr:ext cx="1123950" cy="8953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9" width="11" customWidth="1"/>
    <col min="20"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c r="L2" s="1"/>
      <c r="M2" s="1"/>
      <c r="N2" s="1"/>
      <c r="O2" s="1"/>
      <c r="P2" s="1"/>
      <c r="Q2" s="1"/>
      <c r="R2" s="1" t="s">
        <v>3</v>
      </c>
      <c r="S2" s="1" t="s">
        <v>4</v>
      </c>
      <c r="T2" s="1"/>
      <c r="U2" s="1"/>
      <c r="V2" s="1"/>
      <c r="W2" s="1"/>
      <c r="X2" s="1"/>
      <c r="Y2" s="1"/>
      <c r="Z2" s="1"/>
    </row>
    <row r="3" spans="1:26" ht="12" customHeight="1" x14ac:dyDescent="0.2">
      <c r="A3" s="1"/>
      <c r="B3" s="1" t="s">
        <v>5</v>
      </c>
      <c r="C3" s="1"/>
      <c r="D3" s="1"/>
      <c r="E3" s="1"/>
      <c r="F3" s="1"/>
      <c r="G3" s="1"/>
      <c r="H3" s="1" t="s">
        <v>6</v>
      </c>
      <c r="I3" s="1" t="s">
        <v>7</v>
      </c>
      <c r="J3" s="1"/>
      <c r="K3" s="1"/>
      <c r="L3" s="1"/>
      <c r="M3" s="1"/>
      <c r="N3" s="1"/>
      <c r="O3" s="1"/>
      <c r="P3" s="1"/>
      <c r="Q3" s="1"/>
      <c r="R3" s="1" t="s">
        <v>8</v>
      </c>
      <c r="S3" s="1" t="s">
        <v>9</v>
      </c>
      <c r="T3" s="1"/>
      <c r="U3" s="1"/>
      <c r="V3" s="1"/>
      <c r="W3" s="1"/>
      <c r="X3" s="1"/>
      <c r="Y3" s="1"/>
      <c r="Z3" s="1"/>
    </row>
    <row r="4" spans="1:26" ht="12" customHeight="1" x14ac:dyDescent="0.2">
      <c r="A4" s="1"/>
      <c r="B4" s="1" t="s">
        <v>10</v>
      </c>
      <c r="C4" s="1"/>
      <c r="D4" s="1"/>
      <c r="E4" s="1"/>
      <c r="F4" s="1"/>
      <c r="G4" s="1"/>
      <c r="H4" s="1" t="s">
        <v>11</v>
      </c>
      <c r="I4" s="1" t="s">
        <v>12</v>
      </c>
      <c r="J4" s="1"/>
      <c r="K4" s="1"/>
      <c r="L4" s="1"/>
      <c r="M4" s="1"/>
      <c r="N4" s="1"/>
      <c r="O4" s="1"/>
      <c r="P4" s="1"/>
      <c r="Q4" s="1"/>
      <c r="R4" s="1" t="s">
        <v>13</v>
      </c>
      <c r="S4" s="1" t="s">
        <v>14</v>
      </c>
      <c r="T4" s="1"/>
      <c r="U4" s="1"/>
      <c r="V4" s="1"/>
      <c r="W4" s="1"/>
      <c r="X4" s="1"/>
      <c r="Y4" s="1"/>
      <c r="Z4" s="1"/>
    </row>
    <row r="5" spans="1:26" ht="12" customHeight="1" x14ac:dyDescent="0.2">
      <c r="A5" s="1"/>
      <c r="B5" s="1" t="s">
        <v>15</v>
      </c>
      <c r="C5" s="1"/>
      <c r="D5" s="1"/>
      <c r="E5" s="1"/>
      <c r="F5" s="1"/>
      <c r="G5" s="1"/>
      <c r="H5" s="1" t="s">
        <v>16</v>
      </c>
      <c r="I5" s="1" t="s">
        <v>17</v>
      </c>
      <c r="J5" s="1"/>
      <c r="K5" s="1"/>
      <c r="L5" s="1"/>
      <c r="M5" s="1"/>
      <c r="N5" s="1"/>
      <c r="O5" s="1"/>
      <c r="P5" s="1"/>
      <c r="Q5" s="1"/>
      <c r="R5" s="1" t="s">
        <v>18</v>
      </c>
      <c r="S5" s="1" t="s">
        <v>19</v>
      </c>
      <c r="T5" s="1"/>
      <c r="U5" s="1"/>
      <c r="V5" s="1"/>
      <c r="W5" s="1"/>
      <c r="X5" s="1"/>
      <c r="Y5" s="1"/>
      <c r="Z5" s="1"/>
    </row>
    <row r="6" spans="1:26" ht="12" customHeight="1" x14ac:dyDescent="0.2">
      <c r="A6" s="1"/>
      <c r="B6" s="1" t="s">
        <v>20</v>
      </c>
      <c r="C6" s="1"/>
      <c r="D6" s="1"/>
      <c r="E6" s="1"/>
      <c r="F6" s="1"/>
      <c r="G6" s="1"/>
      <c r="H6" s="1" t="s">
        <v>21</v>
      </c>
      <c r="I6" s="1" t="s">
        <v>22</v>
      </c>
      <c r="J6" s="1"/>
      <c r="K6" s="1"/>
      <c r="L6" s="1"/>
      <c r="M6" s="1"/>
      <c r="N6" s="1"/>
      <c r="O6" s="1"/>
      <c r="P6" s="1"/>
      <c r="Q6" s="1"/>
      <c r="R6" s="1" t="s">
        <v>23</v>
      </c>
      <c r="S6" s="1" t="s">
        <v>24</v>
      </c>
      <c r="T6" s="1"/>
      <c r="U6" s="1"/>
      <c r="V6" s="1"/>
      <c r="W6" s="1"/>
      <c r="X6" s="1"/>
      <c r="Y6" s="1"/>
      <c r="Z6" s="1"/>
    </row>
    <row r="7" spans="1:26" ht="12" customHeight="1" x14ac:dyDescent="0.2">
      <c r="A7" s="1"/>
      <c r="B7" s="1" t="s">
        <v>25</v>
      </c>
      <c r="C7" s="1"/>
      <c r="D7" s="1"/>
      <c r="E7" s="1"/>
      <c r="F7" s="1"/>
      <c r="G7" s="1"/>
      <c r="H7" s="1" t="s">
        <v>26</v>
      </c>
      <c r="I7" s="1" t="s">
        <v>27</v>
      </c>
      <c r="J7" s="1"/>
      <c r="K7" s="1"/>
      <c r="L7" s="1"/>
      <c r="M7" s="1"/>
      <c r="N7" s="1"/>
      <c r="O7" s="1"/>
      <c r="P7" s="1"/>
      <c r="Q7" s="1"/>
      <c r="R7" s="1" t="s">
        <v>28</v>
      </c>
      <c r="S7" s="1" t="s">
        <v>29</v>
      </c>
      <c r="T7" s="1"/>
      <c r="U7" s="1"/>
      <c r="V7" s="1"/>
      <c r="W7" s="1"/>
      <c r="X7" s="1"/>
      <c r="Y7" s="1"/>
      <c r="Z7" s="1"/>
    </row>
    <row r="8" spans="1:26" ht="12" customHeight="1" x14ac:dyDescent="0.2">
      <c r="A8" s="1"/>
      <c r="B8" s="1" t="s">
        <v>30</v>
      </c>
      <c r="C8" s="1"/>
      <c r="D8" s="1"/>
      <c r="E8" s="1"/>
      <c r="F8" s="1"/>
      <c r="G8" s="1"/>
      <c r="H8" s="1" t="s">
        <v>31</v>
      </c>
      <c r="I8" s="1" t="s">
        <v>32</v>
      </c>
      <c r="J8" s="1"/>
      <c r="K8" s="1"/>
      <c r="L8" s="1"/>
      <c r="M8" s="1"/>
      <c r="N8" s="1"/>
      <c r="O8" s="1"/>
      <c r="P8" s="1"/>
      <c r="Q8" s="1"/>
      <c r="R8" s="1" t="s">
        <v>33</v>
      </c>
      <c r="S8" s="1" t="s">
        <v>34</v>
      </c>
      <c r="T8" s="1"/>
      <c r="U8" s="1"/>
      <c r="V8" s="1"/>
      <c r="W8" s="1"/>
      <c r="X8" s="1"/>
      <c r="Y8" s="1"/>
      <c r="Z8" s="1"/>
    </row>
    <row r="9" spans="1:26" ht="12" customHeight="1" x14ac:dyDescent="0.2">
      <c r="A9" s="1"/>
      <c r="B9" s="1" t="s">
        <v>35</v>
      </c>
      <c r="C9" s="1"/>
      <c r="D9" s="1"/>
      <c r="E9" s="1"/>
      <c r="F9" s="1"/>
      <c r="G9" s="1"/>
      <c r="H9" s="1" t="s">
        <v>36</v>
      </c>
      <c r="I9" s="1" t="s">
        <v>37</v>
      </c>
      <c r="J9" s="1"/>
      <c r="K9" s="1"/>
      <c r="L9" s="1"/>
      <c r="M9" s="1"/>
      <c r="N9" s="1"/>
      <c r="O9" s="1"/>
      <c r="P9" s="1"/>
      <c r="Q9" s="1"/>
      <c r="R9" s="1" t="s">
        <v>38</v>
      </c>
      <c r="S9" s="1" t="s">
        <v>39</v>
      </c>
      <c r="T9" s="1"/>
      <c r="U9" s="1"/>
      <c r="V9" s="1"/>
      <c r="W9" s="1"/>
      <c r="X9" s="1"/>
      <c r="Y9" s="1"/>
      <c r="Z9" s="1"/>
    </row>
    <row r="10" spans="1:26" ht="12" customHeight="1" x14ac:dyDescent="0.2">
      <c r="A10" s="1"/>
      <c r="B10" s="1"/>
      <c r="C10" s="1"/>
      <c r="D10" s="1"/>
      <c r="E10" s="1"/>
      <c r="F10" s="1"/>
      <c r="G10" s="1"/>
      <c r="H10" s="1"/>
      <c r="I10" s="1"/>
      <c r="J10" s="1"/>
      <c r="K10" s="1"/>
      <c r="L10" s="1"/>
      <c r="M10" s="1"/>
      <c r="N10" s="1"/>
      <c r="O10" s="1"/>
      <c r="P10" s="1"/>
      <c r="Q10" s="1"/>
      <c r="R10" s="1" t="s">
        <v>40</v>
      </c>
      <c r="S10" s="1" t="s">
        <v>41</v>
      </c>
      <c r="T10" s="1"/>
      <c r="U10" s="1"/>
      <c r="V10" s="1"/>
      <c r="W10" s="1"/>
      <c r="X10" s="1"/>
      <c r="Y10" s="1"/>
      <c r="Z10" s="1"/>
    </row>
    <row r="11" spans="1:26" ht="12" customHeight="1" x14ac:dyDescent="0.2">
      <c r="A11" s="1"/>
      <c r="B11" s="1"/>
      <c r="C11" s="1"/>
      <c r="D11" s="1"/>
      <c r="E11" s="1"/>
      <c r="F11" s="1"/>
      <c r="G11" s="1"/>
      <c r="H11" s="1"/>
      <c r="I11" s="1"/>
      <c r="J11" s="1"/>
      <c r="K11" s="1"/>
      <c r="L11" s="1"/>
      <c r="M11" s="1"/>
      <c r="N11" s="1"/>
      <c r="O11" s="1"/>
      <c r="P11" s="1"/>
      <c r="Q11" s="1"/>
      <c r="R11" s="1"/>
      <c r="S11" s="1" t="s">
        <v>42</v>
      </c>
      <c r="T11" s="1"/>
      <c r="U11" s="1"/>
      <c r="V11" s="1"/>
      <c r="W11" s="1"/>
      <c r="X11" s="1"/>
      <c r="Y11" s="1"/>
      <c r="Z11" s="1"/>
    </row>
    <row r="12" spans="1:26" ht="12" customHeight="1" x14ac:dyDescent="0.2">
      <c r="A12" s="1"/>
      <c r="B12" s="1" t="s">
        <v>43</v>
      </c>
      <c r="C12" s="1"/>
      <c r="D12" s="1"/>
      <c r="E12" s="1"/>
      <c r="F12" s="1"/>
      <c r="G12" s="1"/>
      <c r="H12" s="1"/>
      <c r="I12" s="1"/>
      <c r="J12" s="1"/>
      <c r="K12" s="1"/>
      <c r="L12" s="1"/>
      <c r="M12" s="1"/>
      <c r="N12" s="1"/>
      <c r="O12" s="1"/>
      <c r="P12" s="1"/>
      <c r="Q12" s="1"/>
      <c r="R12" s="1"/>
      <c r="S12" s="1" t="s">
        <v>44</v>
      </c>
      <c r="T12" s="1"/>
      <c r="U12" s="1"/>
      <c r="V12" s="1"/>
      <c r="W12" s="1"/>
      <c r="X12" s="1"/>
      <c r="Y12" s="1"/>
      <c r="Z12" s="1"/>
    </row>
    <row r="13" spans="1:26" ht="12" customHeight="1" x14ac:dyDescent="0.2">
      <c r="A13" s="1"/>
      <c r="B13" s="1" t="s">
        <v>45</v>
      </c>
      <c r="C13" s="1"/>
      <c r="D13" s="1"/>
      <c r="E13" s="1"/>
      <c r="F13" s="1"/>
      <c r="G13" s="1"/>
      <c r="H13" s="1"/>
      <c r="I13" s="1"/>
      <c r="J13" s="1"/>
      <c r="K13" s="1"/>
      <c r="L13" s="1"/>
      <c r="M13" s="1"/>
      <c r="N13" s="1"/>
      <c r="O13" s="1"/>
      <c r="P13" s="1"/>
      <c r="Q13" s="1"/>
      <c r="R13" s="1"/>
      <c r="S13" s="1" t="s">
        <v>46</v>
      </c>
      <c r="T13" s="1"/>
      <c r="U13" s="1"/>
      <c r="V13" s="1"/>
      <c r="W13" s="1"/>
      <c r="X13" s="1"/>
      <c r="Y13" s="1"/>
      <c r="Z13" s="1"/>
    </row>
    <row r="14" spans="1:26" ht="12" customHeight="1" x14ac:dyDescent="0.2">
      <c r="A14" s="1" t="s">
        <v>30</v>
      </c>
      <c r="B14" s="1" t="s">
        <v>47</v>
      </c>
      <c r="C14" s="1"/>
      <c r="D14" s="1"/>
      <c r="E14" s="1"/>
      <c r="F14" s="1"/>
      <c r="G14" s="1"/>
      <c r="H14" s="1"/>
      <c r="I14" s="1"/>
      <c r="J14" s="1"/>
      <c r="K14" s="1"/>
      <c r="L14" s="1"/>
      <c r="M14" s="1"/>
      <c r="N14" s="1"/>
      <c r="O14" s="1"/>
      <c r="P14" s="1"/>
      <c r="Q14" s="1"/>
      <c r="R14" s="1"/>
      <c r="S14" s="1" t="s">
        <v>48</v>
      </c>
      <c r="T14" s="1"/>
      <c r="U14" s="1"/>
      <c r="V14" s="1"/>
      <c r="W14" s="1"/>
      <c r="X14" s="1"/>
      <c r="Y14" s="1"/>
      <c r="Z14" s="1"/>
    </row>
    <row r="15" spans="1:26" ht="12" customHeight="1" x14ac:dyDescent="0.2">
      <c r="A15" s="1" t="s">
        <v>30</v>
      </c>
      <c r="B15" s="1" t="s">
        <v>49</v>
      </c>
      <c r="C15" s="1"/>
      <c r="D15" s="1"/>
      <c r="E15" s="1"/>
      <c r="F15" s="1"/>
      <c r="G15" s="1"/>
      <c r="H15" s="1"/>
      <c r="I15" s="1"/>
      <c r="J15" s="1"/>
      <c r="K15" s="1"/>
      <c r="L15" s="1"/>
      <c r="M15" s="1"/>
      <c r="N15" s="1"/>
      <c r="O15" s="1"/>
      <c r="P15" s="1"/>
      <c r="Q15" s="1"/>
      <c r="R15" s="1"/>
      <c r="S15" s="1" t="s">
        <v>50</v>
      </c>
      <c r="T15" s="1"/>
      <c r="U15" s="1"/>
      <c r="V15" s="1"/>
      <c r="W15" s="1"/>
      <c r="X15" s="1"/>
      <c r="Y15" s="1"/>
      <c r="Z15" s="1"/>
    </row>
    <row r="16" spans="1:26" ht="12" customHeight="1" x14ac:dyDescent="0.2">
      <c r="A16" s="1" t="s">
        <v>15</v>
      </c>
      <c r="B16" s="1" t="s">
        <v>51</v>
      </c>
      <c r="C16" s="1"/>
      <c r="D16" s="1"/>
      <c r="E16" s="1"/>
      <c r="F16" s="1"/>
      <c r="G16" s="1"/>
      <c r="H16" s="1"/>
      <c r="I16" s="1"/>
      <c r="J16" s="1"/>
      <c r="K16" s="1"/>
      <c r="L16" s="1"/>
      <c r="M16" s="1"/>
      <c r="N16" s="1"/>
      <c r="O16" s="1"/>
      <c r="P16" s="1"/>
      <c r="Q16" s="1"/>
      <c r="R16" s="1"/>
      <c r="S16" s="1" t="s">
        <v>52</v>
      </c>
      <c r="T16" s="1"/>
      <c r="U16" s="1"/>
      <c r="V16" s="1"/>
      <c r="W16" s="1"/>
      <c r="X16" s="1"/>
      <c r="Y16" s="1"/>
      <c r="Z16" s="1"/>
    </row>
    <row r="17" spans="1:26" ht="12" customHeight="1" x14ac:dyDescent="0.2">
      <c r="A17" s="1" t="s">
        <v>25</v>
      </c>
      <c r="B17" s="1" t="s">
        <v>53</v>
      </c>
      <c r="C17" s="1"/>
      <c r="D17" s="1"/>
      <c r="E17" s="1"/>
      <c r="F17" s="1"/>
      <c r="G17" s="1"/>
      <c r="H17" s="1"/>
      <c r="I17" s="1"/>
      <c r="J17" s="1"/>
      <c r="K17" s="1"/>
      <c r="L17" s="1"/>
      <c r="M17" s="1"/>
      <c r="N17" s="1"/>
      <c r="O17" s="1"/>
      <c r="P17" s="1"/>
      <c r="Q17" s="1"/>
      <c r="R17" s="1"/>
      <c r="S17" s="1" t="s">
        <v>54</v>
      </c>
      <c r="T17" s="1"/>
      <c r="U17" s="1"/>
      <c r="V17" s="1"/>
      <c r="W17" s="1"/>
      <c r="X17" s="1"/>
      <c r="Y17" s="1"/>
      <c r="Z17" s="1"/>
    </row>
    <row r="18" spans="1:26" ht="12" customHeight="1" x14ac:dyDescent="0.2">
      <c r="A18" s="1" t="s">
        <v>10</v>
      </c>
      <c r="B18" s="1" t="s">
        <v>55</v>
      </c>
      <c r="C18" s="1"/>
      <c r="D18" s="1"/>
      <c r="E18" s="1"/>
      <c r="F18" s="1"/>
      <c r="G18" s="1"/>
      <c r="H18" s="1"/>
      <c r="I18" s="1"/>
      <c r="J18" s="1"/>
      <c r="K18" s="1"/>
      <c r="L18" s="1"/>
      <c r="M18" s="1"/>
      <c r="N18" s="1"/>
      <c r="O18" s="1"/>
      <c r="P18" s="1"/>
      <c r="Q18" s="1"/>
      <c r="R18" s="1"/>
      <c r="S18" s="1" t="s">
        <v>56</v>
      </c>
      <c r="T18" s="1"/>
      <c r="U18" s="1"/>
      <c r="V18" s="1"/>
      <c r="W18" s="1"/>
      <c r="X18" s="1"/>
      <c r="Y18" s="1"/>
      <c r="Z18" s="1"/>
    </row>
    <row r="19" spans="1:26" ht="12" customHeight="1" x14ac:dyDescent="0.2">
      <c r="A19" s="1" t="s">
        <v>15</v>
      </c>
      <c r="B19" s="1" t="s">
        <v>57</v>
      </c>
      <c r="C19" s="1"/>
      <c r="D19" s="1"/>
      <c r="E19" s="1"/>
      <c r="F19" s="1"/>
      <c r="G19" s="1"/>
      <c r="H19" s="1"/>
      <c r="I19" s="1"/>
      <c r="J19" s="1"/>
      <c r="K19" s="1"/>
      <c r="L19" s="1"/>
      <c r="M19" s="1"/>
      <c r="N19" s="1"/>
      <c r="O19" s="1"/>
      <c r="P19" s="1"/>
      <c r="Q19" s="1"/>
      <c r="R19" s="1"/>
      <c r="S19" s="1" t="s">
        <v>58</v>
      </c>
      <c r="T19" s="1"/>
      <c r="U19" s="1"/>
      <c r="V19" s="1"/>
      <c r="W19" s="1"/>
      <c r="X19" s="1"/>
      <c r="Y19" s="1"/>
      <c r="Z19" s="1"/>
    </row>
    <row r="20" spans="1:26" ht="12" customHeight="1" x14ac:dyDescent="0.2">
      <c r="A20" s="1" t="s">
        <v>20</v>
      </c>
      <c r="B20" s="1" t="s">
        <v>59</v>
      </c>
      <c r="C20" s="1"/>
      <c r="D20" s="1"/>
      <c r="E20" s="1"/>
      <c r="F20" s="1"/>
      <c r="G20" s="1"/>
      <c r="H20" s="1"/>
      <c r="I20" s="1"/>
      <c r="J20" s="1"/>
      <c r="K20" s="1"/>
      <c r="L20" s="1"/>
      <c r="M20" s="1"/>
      <c r="N20" s="1"/>
      <c r="O20" s="1"/>
      <c r="P20" s="1"/>
      <c r="Q20" s="1"/>
      <c r="R20" s="1"/>
      <c r="S20" s="1" t="s">
        <v>60</v>
      </c>
      <c r="T20" s="1"/>
      <c r="U20" s="1"/>
      <c r="V20" s="1"/>
      <c r="W20" s="1"/>
      <c r="X20" s="1"/>
      <c r="Y20" s="1"/>
      <c r="Z20" s="1"/>
    </row>
    <row r="21" spans="1:26" ht="12" customHeight="1" x14ac:dyDescent="0.2">
      <c r="A21" s="1" t="s">
        <v>25</v>
      </c>
      <c r="B21" s="1" t="s">
        <v>61</v>
      </c>
      <c r="C21" s="1"/>
      <c r="D21" s="1"/>
      <c r="E21" s="1"/>
      <c r="F21" s="1"/>
      <c r="G21" s="1"/>
      <c r="H21" s="1"/>
      <c r="I21" s="1"/>
      <c r="J21" s="1"/>
      <c r="K21" s="1"/>
      <c r="L21" s="1"/>
      <c r="M21" s="1"/>
      <c r="N21" s="1"/>
      <c r="O21" s="1"/>
      <c r="P21" s="1"/>
      <c r="Q21" s="1"/>
      <c r="R21" s="1"/>
      <c r="S21" s="1" t="s">
        <v>62</v>
      </c>
      <c r="T21" s="1"/>
      <c r="U21" s="1"/>
      <c r="V21" s="1"/>
      <c r="W21" s="1"/>
      <c r="X21" s="1"/>
      <c r="Y21" s="1"/>
      <c r="Z21" s="1"/>
    </row>
    <row r="22" spans="1:26" ht="12" customHeight="1" x14ac:dyDescent="0.2">
      <c r="A22" s="1" t="s">
        <v>25</v>
      </c>
      <c r="B22" s="1" t="s">
        <v>63</v>
      </c>
      <c r="C22" s="1"/>
      <c r="D22" s="1"/>
      <c r="E22" s="1"/>
      <c r="F22" s="1"/>
      <c r="G22" s="1"/>
      <c r="H22" s="1"/>
      <c r="I22" s="1"/>
      <c r="J22" s="1"/>
      <c r="K22" s="1"/>
      <c r="L22" s="1"/>
      <c r="M22" s="1"/>
      <c r="N22" s="1"/>
      <c r="O22" s="1"/>
      <c r="P22" s="1"/>
      <c r="Q22" s="1"/>
      <c r="R22" s="1"/>
      <c r="S22" s="1" t="s">
        <v>64</v>
      </c>
      <c r="T22" s="1"/>
      <c r="U22" s="1"/>
      <c r="V22" s="1"/>
      <c r="W22" s="1"/>
      <c r="X22" s="1"/>
      <c r="Y22" s="1"/>
      <c r="Z22" s="1"/>
    </row>
    <row r="23" spans="1:26" ht="12" customHeight="1" x14ac:dyDescent="0.2">
      <c r="A23" s="1" t="s">
        <v>25</v>
      </c>
      <c r="B23" s="1" t="s">
        <v>65</v>
      </c>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1" t="s">
        <v>35</v>
      </c>
      <c r="B24" s="1" t="s">
        <v>66</v>
      </c>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t="s">
        <v>25</v>
      </c>
      <c r="B25" s="1" t="s">
        <v>67</v>
      </c>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t="s">
        <v>25</v>
      </c>
      <c r="B26" s="1" t="s">
        <v>68</v>
      </c>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t="s">
        <v>35</v>
      </c>
      <c r="B27" s="1" t="s">
        <v>69</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t="s">
        <v>25</v>
      </c>
      <c r="B28" s="1" t="s">
        <v>70</v>
      </c>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71</v>
      </c>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t="s">
        <v>72</v>
      </c>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73</v>
      </c>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74</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75</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76</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77</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78</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79</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t="s">
        <v>80</v>
      </c>
      <c r="C45" s="1" t="s">
        <v>81</v>
      </c>
      <c r="D45" s="1" t="s">
        <v>82</v>
      </c>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2" t="s">
        <v>12</v>
      </c>
      <c r="C46" s="2" t="s">
        <v>83</v>
      </c>
      <c r="D46" s="2" t="s">
        <v>84</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2" t="s">
        <v>12</v>
      </c>
      <c r="C47" s="2" t="s">
        <v>83</v>
      </c>
      <c r="D47" s="2" t="s">
        <v>85</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2" t="s">
        <v>12</v>
      </c>
      <c r="C48" s="2" t="s">
        <v>83</v>
      </c>
      <c r="D48" s="2" t="s">
        <v>86</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2" t="s">
        <v>17</v>
      </c>
      <c r="C49" s="2" t="s">
        <v>87</v>
      </c>
      <c r="D49" s="2" t="s">
        <v>88</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2" t="s">
        <v>17</v>
      </c>
      <c r="C50" s="2" t="s">
        <v>87</v>
      </c>
      <c r="D50" s="2" t="s">
        <v>89</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2" t="s">
        <v>17</v>
      </c>
      <c r="C51" s="2" t="s">
        <v>87</v>
      </c>
      <c r="D51" s="2" t="s">
        <v>90</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2" t="s">
        <v>22</v>
      </c>
      <c r="C52" s="2" t="s">
        <v>91</v>
      </c>
      <c r="D52" s="2" t="s">
        <v>92</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2" t="s">
        <v>22</v>
      </c>
      <c r="C53" s="2" t="s">
        <v>91</v>
      </c>
      <c r="D53" s="2" t="s">
        <v>93</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2" t="s">
        <v>22</v>
      </c>
      <c r="C54" s="2" t="s">
        <v>91</v>
      </c>
      <c r="D54" s="2" t="s">
        <v>94</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2" t="s">
        <v>27</v>
      </c>
      <c r="C55" s="2" t="s">
        <v>95</v>
      </c>
      <c r="D55" s="2" t="s">
        <v>96</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2" t="s">
        <v>27</v>
      </c>
      <c r="C56" s="2" t="s">
        <v>95</v>
      </c>
      <c r="D56" s="2" t="s">
        <v>97</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2" t="s">
        <v>27</v>
      </c>
      <c r="C57" s="2" t="s">
        <v>95</v>
      </c>
      <c r="D57" s="2" t="s">
        <v>98</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2" t="s">
        <v>32</v>
      </c>
      <c r="C58" s="2" t="s">
        <v>99</v>
      </c>
      <c r="D58" s="2" t="s">
        <v>100</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2" t="s">
        <v>32</v>
      </c>
      <c r="C59" s="2" t="s">
        <v>99</v>
      </c>
      <c r="D59" s="2" t="s">
        <v>101</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2" t="s">
        <v>32</v>
      </c>
      <c r="C60" s="2" t="s">
        <v>99</v>
      </c>
      <c r="D60" s="2" t="s">
        <v>90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2" t="s">
        <v>37</v>
      </c>
      <c r="C61" s="2" t="s">
        <v>102</v>
      </c>
      <c r="D61" s="2" t="s">
        <v>103</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2" t="s">
        <v>37</v>
      </c>
      <c r="C62" s="2" t="s">
        <v>102</v>
      </c>
      <c r="D62" s="2" t="s">
        <v>104</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2" t="s">
        <v>37</v>
      </c>
      <c r="C63" s="2" t="s">
        <v>102</v>
      </c>
      <c r="D63" s="2" t="s">
        <v>105</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t="s">
        <v>106</v>
      </c>
      <c r="C92" s="1" t="s">
        <v>107</v>
      </c>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20</v>
      </c>
      <c r="C93" s="1" t="s">
        <v>108</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109</v>
      </c>
      <c r="C94" s="1" t="s">
        <v>110</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15</v>
      </c>
      <c r="C95" s="1" t="s">
        <v>111</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25</v>
      </c>
      <c r="C96" s="1" t="s">
        <v>112</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113</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35</v>
      </c>
      <c r="C98" s="1" t="s">
        <v>114</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t="s">
        <v>82</v>
      </c>
      <c r="C110" s="1" t="s">
        <v>115</v>
      </c>
      <c r="D110" s="1" t="s">
        <v>116</v>
      </c>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84</v>
      </c>
      <c r="C111" s="1" t="s">
        <v>117</v>
      </c>
      <c r="D111" s="1" t="s">
        <v>118</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85</v>
      </c>
      <c r="C112" s="1" t="s">
        <v>117</v>
      </c>
      <c r="D112" s="1" t="s">
        <v>119</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86</v>
      </c>
      <c r="C113" s="1" t="s">
        <v>117</v>
      </c>
      <c r="D113" s="1" t="s">
        <v>120</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88</v>
      </c>
      <c r="C114" s="1" t="s">
        <v>121</v>
      </c>
      <c r="D114" s="1" t="s">
        <v>122</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88</v>
      </c>
      <c r="C115" s="1" t="s">
        <v>121</v>
      </c>
      <c r="D115" s="1" t="s">
        <v>123</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89</v>
      </c>
      <c r="C116" s="1" t="s">
        <v>121</v>
      </c>
      <c r="D116" s="1" t="s">
        <v>124</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92</v>
      </c>
      <c r="C117" s="1" t="s">
        <v>125</v>
      </c>
      <c r="D117" s="1" t="s">
        <v>126</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93</v>
      </c>
      <c r="C118" s="1" t="s">
        <v>125</v>
      </c>
      <c r="D118" s="1" t="s">
        <v>127</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93</v>
      </c>
      <c r="C119" s="1" t="s">
        <v>125</v>
      </c>
      <c r="D119" s="1" t="s">
        <v>128</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94</v>
      </c>
      <c r="C120" s="1" t="s">
        <v>125</v>
      </c>
      <c r="D120" s="1" t="s">
        <v>129</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94</v>
      </c>
      <c r="C121" s="1" t="s">
        <v>125</v>
      </c>
      <c r="D121" s="1" t="s">
        <v>130</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96</v>
      </c>
      <c r="C122" s="1" t="s">
        <v>131</v>
      </c>
      <c r="D122" s="1" t="s">
        <v>132</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97</v>
      </c>
      <c r="C123" s="1" t="s">
        <v>131</v>
      </c>
      <c r="D123" s="1" t="s">
        <v>133</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97</v>
      </c>
      <c r="C124" s="1" t="s">
        <v>131</v>
      </c>
      <c r="D124" s="1" t="s">
        <v>134</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98</v>
      </c>
      <c r="C125" s="1" t="s">
        <v>131</v>
      </c>
      <c r="D125" s="1" t="s">
        <v>135</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100</v>
      </c>
      <c r="C126" s="1" t="s">
        <v>136</v>
      </c>
      <c r="D126" s="1" t="s">
        <v>137</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101</v>
      </c>
      <c r="C127" s="1" t="s">
        <v>136</v>
      </c>
      <c r="D127" s="1" t="s">
        <v>138</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103</v>
      </c>
      <c r="C128" s="1" t="s">
        <v>139</v>
      </c>
      <c r="D128" s="1" t="s">
        <v>140</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104</v>
      </c>
      <c r="C129" s="1" t="s">
        <v>139</v>
      </c>
      <c r="D129" s="1" t="s">
        <v>141</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105</v>
      </c>
      <c r="C130" s="1" t="s">
        <v>139</v>
      </c>
      <c r="D130" s="1" t="s">
        <v>142</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34" workbookViewId="0"/>
  </sheetViews>
  <sheetFormatPr baseColWidth="10" defaultColWidth="12.625" defaultRowHeight="15" customHeight="1" outlineLevelRow="1" x14ac:dyDescent="0.2"/>
  <cols>
    <col min="1" max="1" width="5" customWidth="1"/>
    <col min="2" max="2" width="4.875" customWidth="1"/>
    <col min="3" max="3" width="8.375" customWidth="1"/>
    <col min="4" max="4" width="13.875" customWidth="1"/>
    <col min="5" max="5" width="43.75" customWidth="1"/>
    <col min="6" max="6" width="25.625" customWidth="1"/>
    <col min="7" max="9" width="33.375" customWidth="1"/>
    <col min="10" max="10" width="3.5" customWidth="1"/>
    <col min="11" max="25" width="9.5" customWidth="1"/>
  </cols>
  <sheetData>
    <row r="1" spans="1:26" ht="26.25" customHeight="1" x14ac:dyDescent="0.2">
      <c r="A1" s="3"/>
      <c r="B1" s="366"/>
      <c r="C1" s="367"/>
      <c r="D1" s="368"/>
      <c r="E1" s="374" t="s">
        <v>143</v>
      </c>
      <c r="F1" s="375"/>
      <c r="G1" s="375"/>
      <c r="H1" s="375"/>
      <c r="I1" s="376"/>
      <c r="J1" s="4"/>
      <c r="K1" s="4"/>
      <c r="L1" s="4"/>
      <c r="M1" s="4"/>
      <c r="N1" s="4"/>
      <c r="O1" s="4"/>
      <c r="P1" s="4"/>
      <c r="Q1" s="4"/>
      <c r="R1" s="4"/>
      <c r="S1" s="4"/>
      <c r="T1" s="4"/>
      <c r="U1" s="4"/>
      <c r="V1" s="4"/>
      <c r="W1" s="4"/>
      <c r="X1" s="4"/>
      <c r="Y1" s="4"/>
      <c r="Z1" s="5"/>
    </row>
    <row r="2" spans="1:26" ht="26.25" customHeight="1" x14ac:dyDescent="0.2">
      <c r="A2" s="3"/>
      <c r="B2" s="369"/>
      <c r="C2" s="331"/>
      <c r="D2" s="370"/>
      <c r="E2" s="377" t="s">
        <v>144</v>
      </c>
      <c r="F2" s="378"/>
      <c r="G2" s="378"/>
      <c r="H2" s="378"/>
      <c r="I2" s="379"/>
      <c r="J2" s="4"/>
      <c r="K2" s="4"/>
      <c r="L2" s="4"/>
      <c r="M2" s="4"/>
      <c r="N2" s="4"/>
      <c r="O2" s="4"/>
      <c r="P2" s="4"/>
      <c r="Q2" s="4"/>
      <c r="R2" s="4"/>
      <c r="S2" s="4"/>
      <c r="T2" s="4"/>
      <c r="U2" s="4"/>
      <c r="V2" s="4"/>
      <c r="W2" s="4"/>
      <c r="X2" s="4"/>
      <c r="Y2" s="4"/>
      <c r="Z2" s="5"/>
    </row>
    <row r="3" spans="1:26" ht="26.25" customHeight="1" x14ac:dyDescent="0.2">
      <c r="A3" s="3"/>
      <c r="B3" s="371"/>
      <c r="C3" s="372"/>
      <c r="D3" s="373"/>
      <c r="E3" s="380" t="s">
        <v>145</v>
      </c>
      <c r="F3" s="381"/>
      <c r="G3" s="381"/>
      <c r="H3" s="381"/>
      <c r="I3" s="382"/>
      <c r="J3" s="4"/>
      <c r="K3" s="4"/>
      <c r="L3" s="4"/>
      <c r="M3" s="4"/>
      <c r="N3" s="4"/>
      <c r="O3" s="4"/>
      <c r="P3" s="4"/>
      <c r="Q3" s="4"/>
      <c r="R3" s="4"/>
      <c r="S3" s="4"/>
      <c r="T3" s="4"/>
      <c r="U3" s="4"/>
      <c r="V3" s="4"/>
      <c r="W3" s="4"/>
      <c r="X3" s="4"/>
      <c r="Y3" s="4"/>
      <c r="Z3" s="5"/>
    </row>
    <row r="4" spans="1:26" ht="9" customHeight="1" x14ac:dyDescent="0.2">
      <c r="A4" s="3"/>
      <c r="B4" s="6"/>
      <c r="C4" s="6"/>
      <c r="D4" s="6"/>
      <c r="E4" s="6"/>
      <c r="F4" s="6"/>
      <c r="G4" s="7"/>
      <c r="H4" s="8"/>
      <c r="I4" s="8"/>
      <c r="J4" s="4"/>
      <c r="K4" s="4"/>
      <c r="L4" s="4"/>
      <c r="M4" s="4"/>
      <c r="N4" s="4"/>
      <c r="O4" s="4"/>
      <c r="P4" s="4"/>
      <c r="Q4" s="4"/>
      <c r="R4" s="4"/>
      <c r="S4" s="4"/>
      <c r="T4" s="4"/>
      <c r="U4" s="4"/>
      <c r="V4" s="4"/>
      <c r="W4" s="4"/>
      <c r="X4" s="4"/>
      <c r="Y4" s="4"/>
      <c r="Z4" s="5"/>
    </row>
    <row r="5" spans="1:26" ht="9" customHeight="1" x14ac:dyDescent="0.2">
      <c r="A5" s="3"/>
      <c r="B5" s="9"/>
      <c r="C5" s="9"/>
      <c r="D5" s="9"/>
      <c r="E5" s="9"/>
      <c r="F5" s="9"/>
      <c r="G5" s="10"/>
      <c r="H5" s="11"/>
      <c r="I5" s="11"/>
      <c r="J5" s="4"/>
      <c r="K5" s="4"/>
      <c r="L5" s="4"/>
      <c r="M5" s="4"/>
      <c r="N5" s="4"/>
      <c r="O5" s="4"/>
      <c r="P5" s="4"/>
      <c r="Q5" s="4"/>
      <c r="R5" s="4"/>
      <c r="S5" s="4"/>
      <c r="T5" s="4"/>
      <c r="U5" s="4"/>
      <c r="V5" s="4"/>
      <c r="W5" s="4"/>
      <c r="X5" s="4"/>
      <c r="Y5" s="4"/>
      <c r="Z5" s="5"/>
    </row>
    <row r="6" spans="1:26" ht="23.25" customHeight="1" x14ac:dyDescent="0.2">
      <c r="A6" s="3"/>
      <c r="B6" s="383" t="s">
        <v>146</v>
      </c>
      <c r="C6" s="355"/>
      <c r="D6" s="355"/>
      <c r="E6" s="384"/>
      <c r="F6" s="12">
        <v>2020</v>
      </c>
      <c r="G6" s="13"/>
      <c r="H6" s="4"/>
      <c r="I6" s="4"/>
      <c r="J6" s="4"/>
      <c r="K6" s="4"/>
      <c r="L6" s="4"/>
      <c r="M6" s="4"/>
      <c r="N6" s="4"/>
      <c r="O6" s="4"/>
      <c r="P6" s="4"/>
      <c r="Q6" s="4"/>
      <c r="R6" s="4"/>
      <c r="S6" s="4"/>
      <c r="T6" s="4"/>
      <c r="U6" s="4"/>
      <c r="V6" s="4"/>
      <c r="W6" s="4"/>
      <c r="X6" s="4"/>
      <c r="Y6" s="4"/>
      <c r="Z6" s="5"/>
    </row>
    <row r="7" spans="1:26" ht="15" customHeight="1" x14ac:dyDescent="0.2">
      <c r="A7" s="3"/>
      <c r="B7" s="9"/>
      <c r="C7" s="9"/>
      <c r="D7" s="9"/>
      <c r="E7" s="9"/>
      <c r="F7" s="9"/>
      <c r="G7" s="10"/>
      <c r="H7" s="11"/>
      <c r="I7" s="11"/>
      <c r="J7" s="4"/>
      <c r="K7" s="4"/>
      <c r="L7" s="4"/>
      <c r="M7" s="4"/>
      <c r="N7" s="4"/>
      <c r="O7" s="4"/>
      <c r="P7" s="4"/>
      <c r="Q7" s="4"/>
      <c r="R7" s="4"/>
      <c r="S7" s="4"/>
      <c r="T7" s="4"/>
      <c r="U7" s="4"/>
      <c r="V7" s="4"/>
      <c r="W7" s="4"/>
      <c r="X7" s="4"/>
      <c r="Y7" s="4"/>
      <c r="Z7" s="5"/>
    </row>
    <row r="8" spans="1:26" ht="322.5" customHeight="1" x14ac:dyDescent="0.2">
      <c r="A8" s="3"/>
      <c r="B8" s="385" t="s">
        <v>147</v>
      </c>
      <c r="C8" s="355"/>
      <c r="D8" s="386"/>
      <c r="E8" s="14" t="s">
        <v>15</v>
      </c>
      <c r="F8" s="15" t="s">
        <v>148</v>
      </c>
      <c r="G8" s="387" t="str">
        <f>+VLOOKUP(E8,LISTAS!B92:C98,2,FALSE)</f>
        <v>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v>
      </c>
      <c r="H8" s="355"/>
      <c r="I8" s="356"/>
      <c r="J8" s="4"/>
      <c r="K8" s="4"/>
      <c r="L8" s="4"/>
      <c r="M8" s="4"/>
      <c r="N8" s="4"/>
      <c r="O8" s="4"/>
      <c r="P8" s="4"/>
      <c r="Q8" s="4"/>
      <c r="R8" s="4"/>
      <c r="S8" s="4"/>
      <c r="T8" s="4"/>
      <c r="U8" s="4"/>
      <c r="V8" s="4"/>
      <c r="W8" s="4"/>
      <c r="X8" s="4"/>
      <c r="Y8" s="4"/>
      <c r="Z8" s="5"/>
    </row>
    <row r="9" spans="1:26" ht="15" customHeight="1" x14ac:dyDescent="0.2">
      <c r="A9" s="3"/>
      <c r="B9" s="16"/>
      <c r="C9" s="16"/>
      <c r="D9" s="16"/>
      <c r="E9" s="16"/>
      <c r="F9" s="16"/>
      <c r="G9" s="16"/>
      <c r="H9" s="16"/>
      <c r="I9" s="16"/>
      <c r="J9" s="4"/>
      <c r="K9" s="4"/>
      <c r="L9" s="4"/>
      <c r="M9" s="4"/>
      <c r="N9" s="4"/>
      <c r="O9" s="4"/>
      <c r="P9" s="4"/>
      <c r="Q9" s="4"/>
      <c r="R9" s="4"/>
      <c r="S9" s="4"/>
      <c r="T9" s="4"/>
      <c r="U9" s="4"/>
      <c r="V9" s="4"/>
      <c r="W9" s="4"/>
      <c r="X9" s="4"/>
      <c r="Y9" s="4"/>
      <c r="Z9" s="5"/>
    </row>
    <row r="10" spans="1:26" ht="15.75" x14ac:dyDescent="0.2">
      <c r="A10" s="3"/>
      <c r="B10" s="390" t="s">
        <v>149</v>
      </c>
      <c r="C10" s="391"/>
      <c r="D10" s="391"/>
      <c r="E10" s="392"/>
      <c r="F10" s="398" t="s">
        <v>51</v>
      </c>
      <c r="G10" s="359"/>
      <c r="H10" s="399"/>
      <c r="I10" s="400"/>
      <c r="J10" s="4"/>
      <c r="K10" s="4"/>
      <c r="L10" s="4"/>
      <c r="M10" s="4"/>
      <c r="N10" s="4"/>
      <c r="O10" s="4"/>
      <c r="P10" s="4"/>
      <c r="Q10" s="4"/>
      <c r="R10" s="4"/>
      <c r="S10" s="4"/>
      <c r="T10" s="4"/>
      <c r="U10" s="4"/>
      <c r="V10" s="4"/>
      <c r="W10" s="4"/>
      <c r="X10" s="4"/>
      <c r="Y10" s="4"/>
      <c r="Z10" s="5"/>
    </row>
    <row r="11" spans="1:26" ht="15.75" x14ac:dyDescent="0.2">
      <c r="A11" s="3"/>
      <c r="B11" s="393"/>
      <c r="C11" s="331"/>
      <c r="D11" s="331"/>
      <c r="E11" s="394"/>
      <c r="F11" s="401" t="s">
        <v>57</v>
      </c>
      <c r="G11" s="343"/>
      <c r="H11" s="402"/>
      <c r="I11" s="309"/>
      <c r="J11" s="4"/>
      <c r="K11" s="4"/>
      <c r="L11" s="4"/>
      <c r="M11" s="4"/>
      <c r="N11" s="4"/>
      <c r="O11" s="4"/>
      <c r="P11" s="4"/>
      <c r="Q11" s="4"/>
      <c r="R11" s="4"/>
      <c r="S11" s="4"/>
      <c r="T11" s="4"/>
      <c r="U11" s="4"/>
      <c r="V11" s="4"/>
      <c r="W11" s="4"/>
      <c r="X11" s="4"/>
      <c r="Y11" s="4"/>
      <c r="Z11" s="5"/>
    </row>
    <row r="12" spans="1:26" ht="15.75" x14ac:dyDescent="0.2">
      <c r="A12" s="3"/>
      <c r="B12" s="393"/>
      <c r="C12" s="331"/>
      <c r="D12" s="331"/>
      <c r="E12" s="394"/>
      <c r="F12" s="401"/>
      <c r="G12" s="343"/>
      <c r="H12" s="402"/>
      <c r="I12" s="309"/>
      <c r="J12" s="4"/>
      <c r="K12" s="4"/>
      <c r="L12" s="4"/>
      <c r="M12" s="4"/>
      <c r="N12" s="4"/>
      <c r="O12" s="4"/>
      <c r="P12" s="4"/>
      <c r="Q12" s="4"/>
      <c r="R12" s="4"/>
      <c r="S12" s="4"/>
      <c r="T12" s="4"/>
      <c r="U12" s="4"/>
      <c r="V12" s="4"/>
      <c r="W12" s="4"/>
      <c r="X12" s="4"/>
      <c r="Y12" s="4"/>
      <c r="Z12" s="5"/>
    </row>
    <row r="13" spans="1:26" ht="15.75" x14ac:dyDescent="0.2">
      <c r="A13" s="3"/>
      <c r="B13" s="395"/>
      <c r="C13" s="396"/>
      <c r="D13" s="396"/>
      <c r="E13" s="397"/>
      <c r="F13" s="388"/>
      <c r="G13" s="345"/>
      <c r="H13" s="389"/>
      <c r="I13" s="326"/>
      <c r="J13" s="4"/>
      <c r="K13" s="4"/>
      <c r="L13" s="4"/>
      <c r="M13" s="4"/>
      <c r="N13" s="4"/>
      <c r="O13" s="4"/>
      <c r="P13" s="4"/>
      <c r="Q13" s="4"/>
      <c r="R13" s="4"/>
      <c r="S13" s="4"/>
      <c r="T13" s="4"/>
      <c r="U13" s="4"/>
      <c r="V13" s="4"/>
      <c r="W13" s="4"/>
      <c r="X13" s="4"/>
      <c r="Y13" s="4"/>
      <c r="Z13" s="5"/>
    </row>
    <row r="14" spans="1:26" ht="12" customHeight="1" x14ac:dyDescent="0.2">
      <c r="A14" s="3"/>
      <c r="B14" s="17"/>
      <c r="C14" s="17"/>
      <c r="D14" s="17"/>
      <c r="E14" s="17"/>
      <c r="F14" s="17"/>
      <c r="G14" s="17"/>
      <c r="H14" s="17"/>
      <c r="I14" s="17"/>
      <c r="J14" s="4"/>
      <c r="K14" s="4"/>
      <c r="L14" s="4"/>
      <c r="M14" s="4"/>
      <c r="N14" s="4"/>
      <c r="O14" s="4"/>
      <c r="P14" s="4"/>
      <c r="Q14" s="4"/>
      <c r="R14" s="4"/>
      <c r="S14" s="4"/>
      <c r="T14" s="4"/>
      <c r="U14" s="4"/>
      <c r="V14" s="4"/>
      <c r="W14" s="4"/>
      <c r="X14" s="4"/>
      <c r="Y14" s="4"/>
      <c r="Z14" s="5"/>
    </row>
    <row r="15" spans="1:26" ht="28.5" customHeight="1" x14ac:dyDescent="0.2">
      <c r="A15" s="3"/>
      <c r="B15" s="403" t="s">
        <v>150</v>
      </c>
      <c r="C15" s="404"/>
      <c r="D15" s="404"/>
      <c r="E15" s="405"/>
      <c r="F15" s="406" t="s">
        <v>151</v>
      </c>
      <c r="G15" s="404"/>
      <c r="H15" s="404"/>
      <c r="I15" s="405"/>
      <c r="J15" s="4"/>
      <c r="K15" s="4"/>
      <c r="L15" s="4"/>
      <c r="M15" s="4"/>
      <c r="N15" s="4"/>
      <c r="O15" s="4"/>
      <c r="P15" s="4"/>
      <c r="Q15" s="4"/>
      <c r="R15" s="4"/>
      <c r="S15" s="4"/>
      <c r="T15" s="4"/>
      <c r="U15" s="4"/>
      <c r="V15" s="4"/>
      <c r="W15" s="4"/>
      <c r="X15" s="4"/>
      <c r="Y15" s="4"/>
      <c r="Z15" s="5"/>
    </row>
    <row r="16" spans="1:26" ht="30" customHeight="1" x14ac:dyDescent="0.2">
      <c r="A16" s="3"/>
      <c r="B16" s="407" t="s">
        <v>21</v>
      </c>
      <c r="C16" s="408"/>
      <c r="D16" s="408"/>
      <c r="E16" s="409"/>
      <c r="F16" s="410" t="str">
        <f>+VLOOKUP(B16,LISTAS!$H$3:$I$10,2,FALSE)</f>
        <v>Proyecto 7639 - Consolidar la capacidad institucional y ciudadana para la identificación, reconocimiento, activación y salvaguardia del patrimonio cultural, reconociendo la diversidad territorial, poblacional y simbólica del patrimonio</v>
      </c>
      <c r="G16" s="408"/>
      <c r="H16" s="408"/>
      <c r="I16" s="411"/>
      <c r="J16" s="4"/>
      <c r="K16" s="4"/>
      <c r="L16" s="4"/>
      <c r="M16" s="4"/>
      <c r="N16" s="4"/>
      <c r="O16" s="4"/>
      <c r="P16" s="4"/>
      <c r="Q16" s="4"/>
      <c r="R16" s="4"/>
      <c r="S16" s="4"/>
      <c r="T16" s="4"/>
      <c r="U16" s="4"/>
      <c r="V16" s="4"/>
      <c r="W16" s="4"/>
      <c r="X16" s="4"/>
      <c r="Y16" s="4"/>
      <c r="Z16" s="5"/>
    </row>
    <row r="17" spans="1:26" ht="30" customHeight="1" x14ac:dyDescent="0.2">
      <c r="A17" s="3"/>
      <c r="B17" s="412" t="s">
        <v>11</v>
      </c>
      <c r="C17" s="413"/>
      <c r="D17" s="413"/>
      <c r="E17" s="414"/>
      <c r="F17" s="415" t="str">
        <f>+VLOOKUP(B17,LISTAS!$H$3:$I$10,2,FALSE)</f>
        <v>Proyecto 7601 - Ampliar la cobertura para el fortalecimiento del programa de formación hacia la integralidad del patrimonio con criterios de calidad, interseccionalidad, enfoque poblacional, aportando al cierre de brechas durante el ciclo de formación</v>
      </c>
      <c r="G17" s="413"/>
      <c r="H17" s="413"/>
      <c r="I17" s="416"/>
      <c r="J17" s="4"/>
      <c r="K17" s="4"/>
      <c r="L17" s="4"/>
      <c r="M17" s="4"/>
      <c r="N17" s="4"/>
      <c r="O17" s="4"/>
      <c r="P17" s="4"/>
      <c r="Q17" s="4"/>
      <c r="R17" s="4"/>
      <c r="S17" s="4"/>
      <c r="T17" s="4"/>
      <c r="U17" s="4"/>
      <c r="V17" s="4"/>
      <c r="W17" s="4"/>
      <c r="X17" s="4"/>
      <c r="Y17" s="4"/>
      <c r="Z17" s="5"/>
    </row>
    <row r="18" spans="1:26" ht="30" customHeight="1" x14ac:dyDescent="0.2">
      <c r="A18" s="3"/>
      <c r="B18" s="420" t="s">
        <v>36</v>
      </c>
      <c r="C18" s="418"/>
      <c r="D18" s="418"/>
      <c r="E18" s="421"/>
      <c r="F18" s="417" t="str">
        <f>+VLOOKUP(B18,LISTAS!$H$3:$I$10,2,FALSE)</f>
        <v>Proyecto 7597 - Fortalecer la capacidad administrativa para el desarrollo de la gestión institucional</v>
      </c>
      <c r="G18" s="418"/>
      <c r="H18" s="418"/>
      <c r="I18" s="419"/>
      <c r="J18" s="4"/>
      <c r="K18" s="4"/>
      <c r="L18" s="4"/>
      <c r="M18" s="4"/>
      <c r="N18" s="4"/>
      <c r="O18" s="4"/>
      <c r="P18" s="4"/>
      <c r="Q18" s="4"/>
      <c r="R18" s="4"/>
      <c r="S18" s="4"/>
      <c r="T18" s="4"/>
      <c r="U18" s="4"/>
      <c r="V18" s="4"/>
      <c r="W18" s="4"/>
      <c r="X18" s="4"/>
      <c r="Y18" s="4"/>
      <c r="Z18" s="5"/>
    </row>
    <row r="19" spans="1:26" ht="17.25" customHeight="1" x14ac:dyDescent="0.2">
      <c r="A19" s="3"/>
      <c r="B19" s="9"/>
      <c r="C19" s="9"/>
      <c r="D19" s="9"/>
      <c r="E19" s="9"/>
      <c r="F19" s="9"/>
      <c r="G19" s="18"/>
      <c r="H19" s="18"/>
      <c r="I19" s="18"/>
      <c r="J19" s="4"/>
      <c r="K19" s="4"/>
      <c r="L19" s="4"/>
      <c r="M19" s="4"/>
      <c r="N19" s="4"/>
      <c r="O19" s="4"/>
      <c r="P19" s="4"/>
      <c r="Q19" s="4"/>
      <c r="R19" s="4"/>
      <c r="S19" s="4"/>
      <c r="T19" s="4"/>
      <c r="U19" s="4"/>
      <c r="V19" s="4"/>
      <c r="W19" s="4"/>
      <c r="X19" s="4"/>
      <c r="Y19" s="4"/>
      <c r="Z19" s="5"/>
    </row>
    <row r="20" spans="1:26" ht="36" customHeight="1" x14ac:dyDescent="0.2">
      <c r="A20" s="3"/>
      <c r="B20" s="385" t="s">
        <v>152</v>
      </c>
      <c r="C20" s="355"/>
      <c r="D20" s="355"/>
      <c r="E20" s="356"/>
      <c r="F20" s="422" t="s">
        <v>153</v>
      </c>
      <c r="G20" s="355"/>
      <c r="H20" s="355"/>
      <c r="I20" s="356"/>
      <c r="J20" s="4"/>
      <c r="K20" s="4"/>
      <c r="L20" s="4"/>
      <c r="M20" s="4"/>
      <c r="N20" s="4"/>
      <c r="O20" s="4"/>
      <c r="P20" s="4"/>
      <c r="Q20" s="4"/>
      <c r="R20" s="4"/>
      <c r="S20" s="4"/>
      <c r="T20" s="4"/>
      <c r="U20" s="4"/>
      <c r="V20" s="4"/>
      <c r="W20" s="4"/>
      <c r="X20" s="4"/>
      <c r="Y20" s="4"/>
      <c r="Z20" s="5"/>
    </row>
    <row r="21" spans="1:26" ht="24.75" customHeight="1" x14ac:dyDescent="0.2">
      <c r="A21" s="19"/>
      <c r="B21" s="310" t="str">
        <f>+F16</f>
        <v>Proyecto 7639 - Consolidar la capacidad institucional y ciudadana para la identificación, reconocimiento, activación y salvaguardia del patrimonio cultural, reconociendo la diversidad territorial, poblacional y simbólica del patrimonio</v>
      </c>
      <c r="C21" s="311"/>
      <c r="D21" s="311"/>
      <c r="E21" s="311"/>
      <c r="F21" s="311"/>
      <c r="G21" s="311"/>
      <c r="H21" s="311"/>
      <c r="I21" s="312"/>
      <c r="J21" s="4"/>
      <c r="K21" s="4"/>
      <c r="L21" s="4"/>
      <c r="M21" s="4"/>
      <c r="N21" s="4"/>
      <c r="O21" s="4"/>
      <c r="P21" s="4"/>
      <c r="Q21" s="4"/>
      <c r="R21" s="4"/>
      <c r="S21" s="4"/>
      <c r="T21" s="4"/>
      <c r="U21" s="4"/>
      <c r="V21" s="4"/>
      <c r="W21" s="4"/>
      <c r="X21" s="4"/>
      <c r="Y21" s="4"/>
      <c r="Z21" s="5"/>
    </row>
    <row r="22" spans="1:26" ht="36.75" customHeight="1" outlineLevel="1" x14ac:dyDescent="0.2">
      <c r="A22" s="19" t="str">
        <f>+VLOOKUP($B$21,LISTAS!$B$45:$D$63,2,FALSE)</f>
        <v>OBJ_3</v>
      </c>
      <c r="B22" s="313" t="s">
        <v>92</v>
      </c>
      <c r="C22" s="314"/>
      <c r="D22" s="314"/>
      <c r="E22" s="314"/>
      <c r="F22" s="20" t="s">
        <v>154</v>
      </c>
      <c r="G22" s="21" t="s">
        <v>155</v>
      </c>
      <c r="H22" s="21" t="s">
        <v>156</v>
      </c>
      <c r="I22" s="22" t="s">
        <v>157</v>
      </c>
      <c r="J22" s="4"/>
      <c r="K22" s="4"/>
      <c r="L22" s="4"/>
      <c r="M22" s="4"/>
      <c r="N22" s="4"/>
      <c r="O22" s="4"/>
      <c r="P22" s="4"/>
      <c r="Q22" s="4"/>
      <c r="R22" s="4"/>
      <c r="S22" s="4"/>
      <c r="T22" s="4"/>
      <c r="U22" s="4"/>
      <c r="V22" s="4"/>
      <c r="W22" s="4"/>
      <c r="X22" s="4"/>
      <c r="Y22" s="4"/>
      <c r="Z22" s="5"/>
    </row>
    <row r="23" spans="1:26" ht="27" customHeight="1" outlineLevel="1" x14ac:dyDescent="0.2">
      <c r="A23" s="19" t="str">
        <f>+VLOOKUP($B$22,LISTAS!$B$110:$D$130,2,FALSE)</f>
        <v>PROD_OBJ_3</v>
      </c>
      <c r="B23" s="23" t="s">
        <v>158</v>
      </c>
      <c r="C23" s="304" t="s">
        <v>126</v>
      </c>
      <c r="D23" s="305"/>
      <c r="E23" s="306"/>
      <c r="F23" s="24">
        <v>3399000000</v>
      </c>
      <c r="G23" s="25" t="s">
        <v>159</v>
      </c>
      <c r="H23" s="26"/>
      <c r="I23" s="27" t="s">
        <v>160</v>
      </c>
      <c r="J23" s="4"/>
      <c r="K23" s="4"/>
      <c r="L23" s="4"/>
      <c r="M23" s="4"/>
      <c r="N23" s="4"/>
      <c r="O23" s="4"/>
      <c r="P23" s="4"/>
      <c r="Q23" s="4"/>
      <c r="R23" s="4"/>
      <c r="S23" s="4"/>
      <c r="T23" s="4"/>
      <c r="U23" s="4"/>
      <c r="V23" s="4"/>
      <c r="W23" s="4"/>
      <c r="X23" s="4"/>
      <c r="Y23" s="4"/>
      <c r="Z23" s="5"/>
    </row>
    <row r="24" spans="1:26" ht="27" customHeight="1" outlineLevel="1" x14ac:dyDescent="0.2">
      <c r="A24" s="19" t="str">
        <f>+VLOOKUP($B$22,LISTAS!$B$110:$D$130,2,FALSE)</f>
        <v>PROD_OBJ_3</v>
      </c>
      <c r="B24" s="28" t="s">
        <v>161</v>
      </c>
      <c r="C24" s="307"/>
      <c r="D24" s="308"/>
      <c r="E24" s="309"/>
      <c r="F24" s="24"/>
      <c r="G24" s="25"/>
      <c r="H24" s="26"/>
      <c r="I24" s="29"/>
      <c r="J24" s="4"/>
      <c r="K24" s="4"/>
      <c r="L24" s="4"/>
      <c r="M24" s="4"/>
      <c r="N24" s="4"/>
      <c r="O24" s="4"/>
      <c r="P24" s="4"/>
      <c r="Q24" s="4"/>
      <c r="R24" s="4"/>
      <c r="S24" s="4"/>
      <c r="T24" s="4"/>
      <c r="U24" s="4"/>
      <c r="V24" s="4"/>
      <c r="W24" s="4"/>
      <c r="X24" s="4"/>
      <c r="Y24" s="4"/>
      <c r="Z24" s="5"/>
    </row>
    <row r="25" spans="1:26" ht="37.5" customHeight="1" outlineLevel="1" x14ac:dyDescent="0.2">
      <c r="A25" s="19" t="str">
        <f>+VLOOKUP($B$21,LISTAS!$B$45:$D$63,2,FALSE)</f>
        <v>OBJ_3</v>
      </c>
      <c r="B25" s="313" t="s">
        <v>93</v>
      </c>
      <c r="C25" s="314"/>
      <c r="D25" s="314"/>
      <c r="E25" s="314"/>
      <c r="F25" s="20" t="s">
        <v>154</v>
      </c>
      <c r="G25" s="21" t="s">
        <v>155</v>
      </c>
      <c r="H25" s="21" t="s">
        <v>156</v>
      </c>
      <c r="I25" s="22" t="s">
        <v>157</v>
      </c>
      <c r="J25" s="4"/>
      <c r="K25" s="4"/>
      <c r="L25" s="4"/>
      <c r="M25" s="4"/>
      <c r="N25" s="4"/>
      <c r="O25" s="4"/>
      <c r="P25" s="4"/>
      <c r="Q25" s="4"/>
      <c r="R25" s="4"/>
      <c r="S25" s="4"/>
      <c r="T25" s="4"/>
      <c r="U25" s="4"/>
      <c r="V25" s="4"/>
      <c r="W25" s="4"/>
      <c r="X25" s="4"/>
      <c r="Y25" s="4"/>
      <c r="Z25" s="5"/>
    </row>
    <row r="26" spans="1:26" ht="27" customHeight="1" outlineLevel="1" x14ac:dyDescent="0.2">
      <c r="A26" s="19" t="str">
        <f>+VLOOKUP($B$25,LISTAS!$B$110:$D$130,2,FALSE)</f>
        <v>PROD_OBJ_3</v>
      </c>
      <c r="B26" s="23" t="s">
        <v>158</v>
      </c>
      <c r="C26" s="304" t="s">
        <v>127</v>
      </c>
      <c r="D26" s="305"/>
      <c r="E26" s="306"/>
      <c r="F26" s="24">
        <v>1380000000</v>
      </c>
      <c r="G26" s="25" t="s">
        <v>162</v>
      </c>
      <c r="H26" s="26"/>
      <c r="I26" s="29" t="s">
        <v>163</v>
      </c>
      <c r="J26" s="4"/>
      <c r="K26" s="4"/>
      <c r="L26" s="4"/>
      <c r="M26" s="4"/>
      <c r="N26" s="4"/>
      <c r="O26" s="4"/>
      <c r="P26" s="4"/>
      <c r="Q26" s="4"/>
      <c r="R26" s="4"/>
      <c r="S26" s="4"/>
      <c r="T26" s="4"/>
      <c r="U26" s="4"/>
      <c r="V26" s="4"/>
      <c r="W26" s="4"/>
      <c r="X26" s="4"/>
      <c r="Y26" s="4"/>
      <c r="Z26" s="5"/>
    </row>
    <row r="27" spans="1:26" ht="27" customHeight="1" outlineLevel="1" x14ac:dyDescent="0.2">
      <c r="A27" s="19" t="str">
        <f>+VLOOKUP($B$25,LISTAS!$B$110:$D$130,2,FALSE)</f>
        <v>PROD_OBJ_3</v>
      </c>
      <c r="B27" s="28" t="s">
        <v>161</v>
      </c>
      <c r="C27" s="307" t="s">
        <v>128</v>
      </c>
      <c r="D27" s="308"/>
      <c r="E27" s="309"/>
      <c r="F27" s="24">
        <v>140000000</v>
      </c>
      <c r="G27" s="25" t="s">
        <v>164</v>
      </c>
      <c r="H27" s="26"/>
      <c r="I27" s="29" t="s">
        <v>165</v>
      </c>
      <c r="J27" s="4"/>
      <c r="K27" s="4"/>
      <c r="L27" s="4"/>
      <c r="M27" s="4"/>
      <c r="N27" s="4"/>
      <c r="O27" s="4"/>
      <c r="P27" s="4"/>
      <c r="Q27" s="4"/>
      <c r="R27" s="4"/>
      <c r="S27" s="4"/>
      <c r="T27" s="4"/>
      <c r="U27" s="4"/>
      <c r="V27" s="4"/>
      <c r="W27" s="4"/>
      <c r="X27" s="4"/>
      <c r="Y27" s="4"/>
      <c r="Z27" s="5"/>
    </row>
    <row r="28" spans="1:26" ht="32.25" customHeight="1" outlineLevel="1" x14ac:dyDescent="0.2">
      <c r="A28" s="19" t="str">
        <f>+VLOOKUP($B$21,LISTAS!$B$45:$D$63,2,FALSE)</f>
        <v>OBJ_3</v>
      </c>
      <c r="B28" s="313" t="s">
        <v>94</v>
      </c>
      <c r="C28" s="314"/>
      <c r="D28" s="314"/>
      <c r="E28" s="314"/>
      <c r="F28" s="20" t="s">
        <v>154</v>
      </c>
      <c r="G28" s="21" t="s">
        <v>155</v>
      </c>
      <c r="H28" s="21" t="s">
        <v>156</v>
      </c>
      <c r="I28" s="22" t="s">
        <v>157</v>
      </c>
      <c r="J28" s="4"/>
      <c r="K28" s="4"/>
      <c r="L28" s="4"/>
      <c r="M28" s="4"/>
      <c r="N28" s="4"/>
      <c r="O28" s="4"/>
      <c r="P28" s="4"/>
      <c r="Q28" s="4"/>
      <c r="R28" s="4"/>
      <c r="S28" s="4"/>
      <c r="T28" s="4"/>
      <c r="U28" s="4"/>
      <c r="V28" s="4"/>
      <c r="W28" s="4"/>
      <c r="X28" s="4"/>
      <c r="Y28" s="4"/>
      <c r="Z28" s="5"/>
    </row>
    <row r="29" spans="1:26" ht="27" customHeight="1" outlineLevel="1" x14ac:dyDescent="0.2">
      <c r="A29" s="19" t="str">
        <f>+VLOOKUP($B$28,LISTAS!$B$110:$D$130,2,FALSE)</f>
        <v>PROD_OBJ_3</v>
      </c>
      <c r="B29" s="23" t="s">
        <v>158</v>
      </c>
      <c r="C29" s="304" t="s">
        <v>129</v>
      </c>
      <c r="D29" s="305"/>
      <c r="E29" s="306"/>
      <c r="F29" s="24">
        <v>610000000</v>
      </c>
      <c r="G29" s="25" t="s">
        <v>166</v>
      </c>
      <c r="H29" s="26"/>
      <c r="I29" s="29" t="s">
        <v>165</v>
      </c>
      <c r="J29" s="4"/>
      <c r="K29" s="4"/>
      <c r="L29" s="4"/>
      <c r="M29" s="4"/>
      <c r="N29" s="4"/>
      <c r="O29" s="4"/>
      <c r="P29" s="4"/>
      <c r="Q29" s="4"/>
      <c r="R29" s="4"/>
      <c r="S29" s="4"/>
      <c r="T29" s="4"/>
      <c r="U29" s="4"/>
      <c r="V29" s="4"/>
      <c r="W29" s="4"/>
      <c r="X29" s="4"/>
      <c r="Y29" s="4"/>
      <c r="Z29" s="5"/>
    </row>
    <row r="30" spans="1:26" ht="27" customHeight="1" outlineLevel="1" x14ac:dyDescent="0.2">
      <c r="A30" s="19" t="str">
        <f>+VLOOKUP($B$28,LISTAS!$B$110:$D$130,2,FALSE)</f>
        <v>PROD_OBJ_3</v>
      </c>
      <c r="B30" s="28" t="s">
        <v>161</v>
      </c>
      <c r="C30" s="307" t="s">
        <v>130</v>
      </c>
      <c r="D30" s="308"/>
      <c r="E30" s="309"/>
      <c r="F30" s="24">
        <v>185000000</v>
      </c>
      <c r="G30" s="25" t="s">
        <v>164</v>
      </c>
      <c r="H30" s="26"/>
      <c r="I30" s="29" t="s">
        <v>165</v>
      </c>
      <c r="J30" s="4"/>
      <c r="K30" s="4"/>
      <c r="L30" s="4"/>
      <c r="M30" s="4"/>
      <c r="N30" s="4"/>
      <c r="O30" s="4"/>
      <c r="P30" s="4"/>
      <c r="Q30" s="4"/>
      <c r="R30" s="4"/>
      <c r="S30" s="4"/>
      <c r="T30" s="4"/>
      <c r="U30" s="4"/>
      <c r="V30" s="4"/>
      <c r="W30" s="4"/>
      <c r="X30" s="4"/>
      <c r="Y30" s="4"/>
      <c r="Z30" s="5"/>
    </row>
    <row r="31" spans="1:26" ht="24.75" customHeight="1" x14ac:dyDescent="0.2">
      <c r="A31" s="3"/>
      <c r="B31" s="310" t="str">
        <f>+F17</f>
        <v>Proyecto 7601 - Ampliar la cobertura para el fortalecimiento del programa de formación hacia la integralidad del patrimonio con criterios de calidad, interseccionalidad, enfoque poblacional, aportando al cierre de brechas durante el ciclo de formación</v>
      </c>
      <c r="C31" s="311"/>
      <c r="D31" s="311"/>
      <c r="E31" s="311"/>
      <c r="F31" s="311"/>
      <c r="G31" s="311"/>
      <c r="H31" s="311"/>
      <c r="I31" s="312"/>
      <c r="J31" s="4"/>
      <c r="K31" s="4"/>
      <c r="L31" s="4"/>
      <c r="M31" s="4"/>
      <c r="N31" s="4"/>
      <c r="O31" s="4"/>
      <c r="P31" s="4"/>
      <c r="Q31" s="4"/>
      <c r="R31" s="4"/>
      <c r="S31" s="4"/>
      <c r="T31" s="4"/>
      <c r="U31" s="4"/>
      <c r="V31" s="4"/>
      <c r="W31" s="4"/>
      <c r="X31" s="4"/>
      <c r="Y31" s="4"/>
      <c r="Z31" s="5"/>
    </row>
    <row r="32" spans="1:26" ht="46.5" customHeight="1" outlineLevel="1" x14ac:dyDescent="0.2">
      <c r="A32" s="19" t="str">
        <f>+VLOOKUP($B$31,LISTAS!$B$45:$D$63,2,FALSE)</f>
        <v>OBJ_1</v>
      </c>
      <c r="B32" s="313" t="s">
        <v>84</v>
      </c>
      <c r="C32" s="314"/>
      <c r="D32" s="314"/>
      <c r="E32" s="314"/>
      <c r="F32" s="20" t="s">
        <v>154</v>
      </c>
      <c r="G32" s="21" t="s">
        <v>155</v>
      </c>
      <c r="H32" s="21" t="s">
        <v>156</v>
      </c>
      <c r="I32" s="22" t="s">
        <v>157</v>
      </c>
      <c r="J32" s="4"/>
      <c r="K32" s="4"/>
      <c r="L32" s="4"/>
      <c r="M32" s="4"/>
      <c r="N32" s="4"/>
      <c r="O32" s="4"/>
      <c r="P32" s="4"/>
      <c r="Q32" s="4"/>
      <c r="R32" s="4"/>
      <c r="S32" s="4"/>
      <c r="T32" s="4"/>
      <c r="U32" s="4"/>
      <c r="V32" s="4"/>
      <c r="W32" s="4"/>
      <c r="X32" s="4"/>
      <c r="Y32" s="4"/>
      <c r="Z32" s="5"/>
    </row>
    <row r="33" spans="1:26" ht="27" customHeight="1" outlineLevel="1" x14ac:dyDescent="0.2">
      <c r="A33" s="19" t="str">
        <f>+VLOOKUP($B$32,LISTAS!$B$110:$D$130,2,FALSE)</f>
        <v>PROD_OBJ_1</v>
      </c>
      <c r="B33" s="23" t="s">
        <v>158</v>
      </c>
      <c r="C33" s="304" t="s">
        <v>118</v>
      </c>
      <c r="D33" s="305"/>
      <c r="E33" s="306"/>
      <c r="F33" s="24">
        <v>95000000</v>
      </c>
      <c r="G33" s="25" t="s">
        <v>167</v>
      </c>
      <c r="H33" s="26"/>
      <c r="I33" s="27" t="s">
        <v>165</v>
      </c>
      <c r="J33" s="4"/>
      <c r="K33" s="4"/>
      <c r="L33" s="4"/>
      <c r="M33" s="4"/>
      <c r="N33" s="4"/>
      <c r="O33" s="4"/>
      <c r="P33" s="4"/>
      <c r="Q33" s="4"/>
      <c r="R33" s="4"/>
      <c r="S33" s="4"/>
      <c r="T33" s="4"/>
      <c r="U33" s="4"/>
      <c r="V33" s="4"/>
      <c r="W33" s="4"/>
      <c r="X33" s="4"/>
      <c r="Y33" s="4"/>
      <c r="Z33" s="5"/>
    </row>
    <row r="34" spans="1:26" ht="27" customHeight="1" outlineLevel="1" x14ac:dyDescent="0.2">
      <c r="A34" s="19" t="str">
        <f>+VLOOKUP($B$32,LISTAS!$B$110:$D$130,2,FALSE)</f>
        <v>PROD_OBJ_1</v>
      </c>
      <c r="B34" s="28" t="s">
        <v>161</v>
      </c>
      <c r="C34" s="307"/>
      <c r="D34" s="308"/>
      <c r="E34" s="309"/>
      <c r="F34" s="24"/>
      <c r="G34" s="25"/>
      <c r="H34" s="26"/>
      <c r="I34" s="5"/>
      <c r="J34" s="4"/>
      <c r="K34" s="4"/>
      <c r="L34" s="4"/>
      <c r="M34" s="4"/>
      <c r="N34" s="4"/>
      <c r="O34" s="4"/>
      <c r="P34" s="4"/>
      <c r="Q34" s="4"/>
      <c r="R34" s="4"/>
      <c r="S34" s="4"/>
      <c r="T34" s="4"/>
      <c r="U34" s="4"/>
      <c r="V34" s="4"/>
      <c r="W34" s="4"/>
      <c r="X34" s="4"/>
      <c r="Y34" s="4"/>
      <c r="Z34" s="5"/>
    </row>
    <row r="35" spans="1:26" ht="24.75" customHeight="1" outlineLevel="1" x14ac:dyDescent="0.2">
      <c r="A35" s="19" t="str">
        <f>+VLOOKUP($B$31,LISTAS!$B$45:$D$63,2,FALSE)</f>
        <v>OBJ_1</v>
      </c>
      <c r="B35" s="313" t="s">
        <v>85</v>
      </c>
      <c r="C35" s="314"/>
      <c r="D35" s="314"/>
      <c r="E35" s="314"/>
      <c r="F35" s="20" t="s">
        <v>154</v>
      </c>
      <c r="G35" s="21" t="s">
        <v>155</v>
      </c>
      <c r="H35" s="21" t="s">
        <v>156</v>
      </c>
      <c r="I35" s="22" t="s">
        <v>157</v>
      </c>
      <c r="J35" s="4"/>
      <c r="K35" s="4"/>
      <c r="L35" s="4"/>
      <c r="M35" s="4"/>
      <c r="N35" s="4"/>
      <c r="O35" s="4"/>
      <c r="P35" s="4"/>
      <c r="Q35" s="4"/>
      <c r="R35" s="4"/>
      <c r="S35" s="4"/>
      <c r="T35" s="4"/>
      <c r="U35" s="4"/>
      <c r="V35" s="4"/>
      <c r="W35" s="4"/>
      <c r="X35" s="4"/>
      <c r="Y35" s="4"/>
      <c r="Z35" s="5"/>
    </row>
    <row r="36" spans="1:26" ht="27" customHeight="1" outlineLevel="1" x14ac:dyDescent="0.2">
      <c r="A36" s="19" t="str">
        <f>+VLOOKUP($B$35,LISTAS!$B$110:$D$130,2,FALSE)</f>
        <v>PROD_OBJ_1</v>
      </c>
      <c r="B36" s="23" t="s">
        <v>158</v>
      </c>
      <c r="C36" s="304" t="s">
        <v>119</v>
      </c>
      <c r="D36" s="305"/>
      <c r="E36" s="306"/>
      <c r="F36" s="24">
        <v>447000000</v>
      </c>
      <c r="G36" s="25" t="s">
        <v>168</v>
      </c>
      <c r="H36" s="26"/>
      <c r="I36" s="29" t="s">
        <v>165</v>
      </c>
      <c r="J36" s="4"/>
      <c r="K36" s="4"/>
      <c r="L36" s="4"/>
      <c r="M36" s="4"/>
      <c r="N36" s="4"/>
      <c r="O36" s="4"/>
      <c r="P36" s="4"/>
      <c r="Q36" s="4"/>
      <c r="R36" s="4"/>
      <c r="S36" s="4"/>
      <c r="T36" s="4"/>
      <c r="U36" s="4"/>
      <c r="V36" s="4"/>
      <c r="W36" s="4"/>
      <c r="X36" s="4"/>
      <c r="Y36" s="4"/>
      <c r="Z36" s="5"/>
    </row>
    <row r="37" spans="1:26" ht="27" customHeight="1" outlineLevel="1" x14ac:dyDescent="0.2">
      <c r="A37" s="19" t="str">
        <f>+VLOOKUP($B$35,LISTAS!$B$110:$D$130,2,FALSE)</f>
        <v>PROD_OBJ_1</v>
      </c>
      <c r="B37" s="28" t="s">
        <v>161</v>
      </c>
      <c r="C37" s="307"/>
      <c r="D37" s="308"/>
      <c r="E37" s="309"/>
      <c r="F37" s="24"/>
      <c r="G37" s="25"/>
      <c r="H37" s="26"/>
      <c r="I37" s="29"/>
      <c r="J37" s="4"/>
      <c r="K37" s="4"/>
      <c r="L37" s="4"/>
      <c r="M37" s="4"/>
      <c r="N37" s="4"/>
      <c r="O37" s="4"/>
      <c r="P37" s="4"/>
      <c r="Q37" s="4"/>
      <c r="R37" s="4"/>
      <c r="S37" s="4"/>
      <c r="T37" s="4"/>
      <c r="U37" s="4"/>
      <c r="V37" s="4"/>
      <c r="W37" s="4"/>
      <c r="X37" s="4"/>
      <c r="Y37" s="4"/>
      <c r="Z37" s="5"/>
    </row>
    <row r="38" spans="1:26" ht="24.75" customHeight="1" outlineLevel="1" x14ac:dyDescent="0.2">
      <c r="A38" s="19" t="str">
        <f>+VLOOKUP($B$31,LISTAS!$B$45:$D$63,2,FALSE)</f>
        <v>OBJ_1</v>
      </c>
      <c r="B38" s="313" t="s">
        <v>86</v>
      </c>
      <c r="C38" s="314"/>
      <c r="D38" s="314"/>
      <c r="E38" s="314"/>
      <c r="F38" s="20" t="s">
        <v>154</v>
      </c>
      <c r="G38" s="21" t="s">
        <v>155</v>
      </c>
      <c r="H38" s="21" t="s">
        <v>156</v>
      </c>
      <c r="I38" s="22" t="s">
        <v>157</v>
      </c>
      <c r="J38" s="4"/>
      <c r="K38" s="4"/>
      <c r="L38" s="4"/>
      <c r="M38" s="4"/>
      <c r="N38" s="4"/>
      <c r="O38" s="4"/>
      <c r="P38" s="4"/>
      <c r="Q38" s="4"/>
      <c r="R38" s="4"/>
      <c r="S38" s="4"/>
      <c r="T38" s="4"/>
      <c r="U38" s="4"/>
      <c r="V38" s="4"/>
      <c r="W38" s="4"/>
      <c r="X38" s="4"/>
      <c r="Y38" s="4"/>
      <c r="Z38" s="5"/>
    </row>
    <row r="39" spans="1:26" ht="27" customHeight="1" outlineLevel="1" x14ac:dyDescent="0.2">
      <c r="A39" s="19" t="str">
        <f>+VLOOKUP($B$38,LISTAS!$B$110:$D$130,2,FALSE)</f>
        <v>PROD_OBJ_1</v>
      </c>
      <c r="B39" s="23" t="s">
        <v>158</v>
      </c>
      <c r="C39" s="304" t="s">
        <v>120</v>
      </c>
      <c r="D39" s="305"/>
      <c r="E39" s="306"/>
      <c r="F39" s="24">
        <v>63000000</v>
      </c>
      <c r="G39" s="25" t="s">
        <v>169</v>
      </c>
      <c r="H39" s="26"/>
      <c r="I39" s="29" t="s">
        <v>165</v>
      </c>
      <c r="J39" s="4"/>
      <c r="K39" s="4"/>
      <c r="L39" s="4"/>
      <c r="M39" s="4"/>
      <c r="N39" s="4"/>
      <c r="O39" s="4"/>
      <c r="P39" s="4"/>
      <c r="Q39" s="4"/>
      <c r="R39" s="4"/>
      <c r="S39" s="4"/>
      <c r="T39" s="4"/>
      <c r="U39" s="4"/>
      <c r="V39" s="4"/>
      <c r="W39" s="4"/>
      <c r="X39" s="4"/>
      <c r="Y39" s="4"/>
      <c r="Z39" s="5"/>
    </row>
    <row r="40" spans="1:26" ht="27" customHeight="1" outlineLevel="1" x14ac:dyDescent="0.2">
      <c r="A40" s="19" t="str">
        <f>+VLOOKUP($B$38,LISTAS!$B$110:$D$130,2,FALSE)</f>
        <v>PROD_OBJ_1</v>
      </c>
      <c r="B40" s="28" t="s">
        <v>161</v>
      </c>
      <c r="C40" s="307"/>
      <c r="D40" s="308"/>
      <c r="E40" s="309"/>
      <c r="F40" s="24"/>
      <c r="G40" s="25"/>
      <c r="H40" s="26"/>
      <c r="I40" s="29"/>
      <c r="J40" s="4"/>
      <c r="K40" s="4"/>
      <c r="L40" s="4"/>
      <c r="M40" s="4"/>
      <c r="N40" s="4"/>
      <c r="O40" s="4"/>
      <c r="P40" s="4"/>
      <c r="Q40" s="4"/>
      <c r="R40" s="4"/>
      <c r="S40" s="4"/>
      <c r="T40" s="4"/>
      <c r="U40" s="4"/>
      <c r="V40" s="4"/>
      <c r="W40" s="4"/>
      <c r="X40" s="4"/>
      <c r="Y40" s="4"/>
      <c r="Z40" s="5"/>
    </row>
    <row r="41" spans="1:26" ht="24.75" customHeight="1" x14ac:dyDescent="0.2">
      <c r="A41" s="3"/>
      <c r="B41" s="310" t="str">
        <f>+F18</f>
        <v>Proyecto 7597 - Fortalecer la capacidad administrativa para el desarrollo de la gestión institucional</v>
      </c>
      <c r="C41" s="311"/>
      <c r="D41" s="311"/>
      <c r="E41" s="311"/>
      <c r="F41" s="311"/>
      <c r="G41" s="311"/>
      <c r="H41" s="311"/>
      <c r="I41" s="312"/>
      <c r="J41" s="4"/>
      <c r="K41" s="4"/>
      <c r="L41" s="4"/>
      <c r="M41" s="4"/>
      <c r="N41" s="4"/>
      <c r="O41" s="4"/>
      <c r="P41" s="4"/>
      <c r="Q41" s="4"/>
      <c r="R41" s="4"/>
      <c r="S41" s="4"/>
      <c r="T41" s="4"/>
      <c r="U41" s="4"/>
      <c r="V41" s="4"/>
      <c r="W41" s="4"/>
      <c r="X41" s="4"/>
      <c r="Y41" s="4"/>
      <c r="Z41" s="5"/>
    </row>
    <row r="42" spans="1:26" ht="45.75" customHeight="1" outlineLevel="1" x14ac:dyDescent="0.2">
      <c r="A42" s="19" t="str">
        <f>+VLOOKUP($B$41,LISTAS!$B$45:$D$63,2,FALSE)</f>
        <v>OBJ_6</v>
      </c>
      <c r="B42" s="313" t="s">
        <v>103</v>
      </c>
      <c r="C42" s="314"/>
      <c r="D42" s="314"/>
      <c r="E42" s="314"/>
      <c r="F42" s="20" t="s">
        <v>154</v>
      </c>
      <c r="G42" s="21" t="s">
        <v>155</v>
      </c>
      <c r="H42" s="21" t="s">
        <v>156</v>
      </c>
      <c r="I42" s="22" t="s">
        <v>157</v>
      </c>
      <c r="J42" s="4"/>
      <c r="K42" s="4"/>
      <c r="L42" s="4"/>
      <c r="M42" s="4"/>
      <c r="N42" s="4"/>
      <c r="O42" s="4"/>
      <c r="P42" s="4"/>
      <c r="Q42" s="4"/>
      <c r="R42" s="4"/>
      <c r="S42" s="4"/>
      <c r="T42" s="4"/>
      <c r="U42" s="4"/>
      <c r="V42" s="4"/>
      <c r="W42" s="4"/>
      <c r="X42" s="4"/>
      <c r="Y42" s="4"/>
      <c r="Z42" s="5"/>
    </row>
    <row r="43" spans="1:26" ht="15.75" customHeight="1" outlineLevel="1" x14ac:dyDescent="0.2">
      <c r="A43" s="19" t="str">
        <f>+VLOOKUP($B$42,LISTAS!$B$110:$D$130,2,FALSE)</f>
        <v>PROD_OBJ_6</v>
      </c>
      <c r="B43" s="23" t="s">
        <v>158</v>
      </c>
      <c r="C43" s="304" t="s">
        <v>142</v>
      </c>
      <c r="D43" s="305"/>
      <c r="E43" s="306"/>
      <c r="F43" s="24"/>
      <c r="G43" s="25"/>
      <c r="H43" s="26"/>
      <c r="I43" s="27"/>
      <c r="J43" s="4"/>
      <c r="K43" s="4"/>
      <c r="L43" s="4"/>
      <c r="M43" s="4"/>
      <c r="N43" s="4"/>
      <c r="O43" s="4"/>
      <c r="P43" s="4"/>
      <c r="Q43" s="4"/>
      <c r="R43" s="4"/>
      <c r="S43" s="4"/>
      <c r="T43" s="4"/>
      <c r="U43" s="4"/>
      <c r="V43" s="4"/>
      <c r="W43" s="4"/>
      <c r="X43" s="4"/>
      <c r="Y43" s="4"/>
      <c r="Z43" s="5"/>
    </row>
    <row r="44" spans="1:26" ht="15.75" customHeight="1" outlineLevel="1" x14ac:dyDescent="0.2">
      <c r="A44" s="19" t="str">
        <f>+VLOOKUP($B$42,LISTAS!$B$110:$D$130,2,FALSE)</f>
        <v>PROD_OBJ_6</v>
      </c>
      <c r="B44" s="28" t="s">
        <v>161</v>
      </c>
      <c r="C44" s="307"/>
      <c r="D44" s="308"/>
      <c r="E44" s="309"/>
      <c r="F44" s="24"/>
      <c r="G44" s="25"/>
      <c r="H44" s="26"/>
      <c r="I44" s="29"/>
      <c r="J44" s="4"/>
      <c r="K44" s="4"/>
      <c r="L44" s="4"/>
      <c r="M44" s="4"/>
      <c r="N44" s="4"/>
      <c r="O44" s="4"/>
      <c r="P44" s="4"/>
      <c r="Q44" s="4"/>
      <c r="R44" s="4"/>
      <c r="S44" s="4"/>
      <c r="T44" s="4"/>
      <c r="U44" s="4"/>
      <c r="V44" s="4"/>
      <c r="W44" s="4"/>
      <c r="X44" s="4"/>
      <c r="Y44" s="4"/>
      <c r="Z44" s="5"/>
    </row>
    <row r="45" spans="1:26" ht="24.75" customHeight="1" outlineLevel="1" x14ac:dyDescent="0.2">
      <c r="A45" s="19" t="str">
        <f>+VLOOKUP($B$41,LISTAS!$B$45:$D$63,2,FALSE)</f>
        <v>OBJ_6</v>
      </c>
      <c r="B45" s="313"/>
      <c r="C45" s="314"/>
      <c r="D45" s="314"/>
      <c r="E45" s="314"/>
      <c r="F45" s="20" t="s">
        <v>154</v>
      </c>
      <c r="G45" s="21" t="s">
        <v>155</v>
      </c>
      <c r="H45" s="21" t="s">
        <v>156</v>
      </c>
      <c r="I45" s="22" t="s">
        <v>157</v>
      </c>
      <c r="J45" s="4"/>
      <c r="K45" s="4"/>
      <c r="L45" s="4"/>
      <c r="M45" s="4"/>
      <c r="N45" s="4"/>
      <c r="O45" s="4"/>
      <c r="P45" s="4"/>
      <c r="Q45" s="4"/>
      <c r="R45" s="4"/>
      <c r="S45" s="4"/>
      <c r="T45" s="4"/>
      <c r="U45" s="4"/>
      <c r="V45" s="4"/>
      <c r="W45" s="4"/>
      <c r="X45" s="4"/>
      <c r="Y45" s="4"/>
      <c r="Z45" s="5"/>
    </row>
    <row r="46" spans="1:26" ht="15.75" customHeight="1" outlineLevel="1" x14ac:dyDescent="0.2">
      <c r="A46" s="19" t="e">
        <f>+VLOOKUP($B$45,LISTAS!$B$110:$D$130,2,FALSE)</f>
        <v>#N/A</v>
      </c>
      <c r="B46" s="23" t="s">
        <v>158</v>
      </c>
      <c r="C46" s="304"/>
      <c r="D46" s="305"/>
      <c r="E46" s="306"/>
      <c r="F46" s="24"/>
      <c r="G46" s="25"/>
      <c r="H46" s="26"/>
      <c r="I46" s="29"/>
      <c r="J46" s="4"/>
      <c r="K46" s="4"/>
      <c r="L46" s="4"/>
      <c r="M46" s="4"/>
      <c r="N46" s="4"/>
      <c r="O46" s="4"/>
      <c r="P46" s="4"/>
      <c r="Q46" s="4"/>
      <c r="R46" s="4"/>
      <c r="S46" s="4"/>
      <c r="T46" s="4"/>
      <c r="U46" s="4"/>
      <c r="V46" s="4"/>
      <c r="W46" s="4"/>
      <c r="X46" s="4"/>
      <c r="Y46" s="4"/>
      <c r="Z46" s="5"/>
    </row>
    <row r="47" spans="1:26" ht="15.75" customHeight="1" outlineLevel="1" x14ac:dyDescent="0.2">
      <c r="A47" s="19" t="e">
        <f>+VLOOKUP($B$45,LISTAS!$B$110:$D$130,2,FALSE)</f>
        <v>#N/A</v>
      </c>
      <c r="B47" s="28" t="s">
        <v>161</v>
      </c>
      <c r="C47" s="307"/>
      <c r="D47" s="308"/>
      <c r="E47" s="309"/>
      <c r="F47" s="24"/>
      <c r="G47" s="25"/>
      <c r="H47" s="26"/>
      <c r="I47" s="29"/>
      <c r="J47" s="4"/>
      <c r="K47" s="4"/>
      <c r="L47" s="4"/>
      <c r="M47" s="4"/>
      <c r="N47" s="4"/>
      <c r="O47" s="4"/>
      <c r="P47" s="4"/>
      <c r="Q47" s="4"/>
      <c r="R47" s="4"/>
      <c r="S47" s="4"/>
      <c r="T47" s="4"/>
      <c r="U47" s="4"/>
      <c r="V47" s="4"/>
      <c r="W47" s="4"/>
      <c r="X47" s="4"/>
      <c r="Y47" s="4"/>
      <c r="Z47" s="5"/>
    </row>
    <row r="48" spans="1:26" ht="24.75" customHeight="1" outlineLevel="1" x14ac:dyDescent="0.2">
      <c r="A48" s="19" t="str">
        <f>+VLOOKUP($B$41,LISTAS!$B$45:$D$63,2,FALSE)</f>
        <v>OBJ_6</v>
      </c>
      <c r="B48" s="313"/>
      <c r="C48" s="314"/>
      <c r="D48" s="314"/>
      <c r="E48" s="314"/>
      <c r="F48" s="20" t="s">
        <v>154</v>
      </c>
      <c r="G48" s="21" t="s">
        <v>155</v>
      </c>
      <c r="H48" s="21" t="s">
        <v>156</v>
      </c>
      <c r="I48" s="22" t="s">
        <v>157</v>
      </c>
      <c r="J48" s="4"/>
      <c r="K48" s="4"/>
      <c r="L48" s="4"/>
      <c r="M48" s="4"/>
      <c r="N48" s="4"/>
      <c r="O48" s="4"/>
      <c r="P48" s="4"/>
      <c r="Q48" s="4"/>
      <c r="R48" s="4"/>
      <c r="S48" s="4"/>
      <c r="T48" s="4"/>
      <c r="U48" s="4"/>
      <c r="V48" s="4"/>
      <c r="W48" s="4"/>
      <c r="X48" s="4"/>
      <c r="Y48" s="4"/>
      <c r="Z48" s="5"/>
    </row>
    <row r="49" spans="1:26" ht="15.75" customHeight="1" outlineLevel="1" x14ac:dyDescent="0.2">
      <c r="A49" s="19" t="e">
        <f>+VLOOKUP($B$48,LISTAS!$B$110:$D$130,2,FALSE)</f>
        <v>#N/A</v>
      </c>
      <c r="B49" s="23" t="s">
        <v>158</v>
      </c>
      <c r="C49" s="304"/>
      <c r="D49" s="305"/>
      <c r="E49" s="306"/>
      <c r="F49" s="24"/>
      <c r="G49" s="25"/>
      <c r="H49" s="26"/>
      <c r="I49" s="29"/>
      <c r="J49" s="4"/>
      <c r="K49" s="4"/>
      <c r="L49" s="4"/>
      <c r="M49" s="4"/>
      <c r="N49" s="4"/>
      <c r="O49" s="4"/>
      <c r="P49" s="4"/>
      <c r="Q49" s="4"/>
      <c r="R49" s="4"/>
      <c r="S49" s="4"/>
      <c r="T49" s="4"/>
      <c r="U49" s="4"/>
      <c r="V49" s="4"/>
      <c r="W49" s="4"/>
      <c r="X49" s="4"/>
      <c r="Y49" s="4"/>
      <c r="Z49" s="5"/>
    </row>
    <row r="50" spans="1:26" ht="15.75" customHeight="1" outlineLevel="1" x14ac:dyDescent="0.2">
      <c r="A50" s="19" t="e">
        <f>+VLOOKUP($B$48,LISTAS!$B$110:$D$130,2,FALSE)</f>
        <v>#N/A</v>
      </c>
      <c r="B50" s="30" t="s">
        <v>161</v>
      </c>
      <c r="C50" s="324"/>
      <c r="D50" s="325"/>
      <c r="E50" s="326"/>
      <c r="F50" s="31"/>
      <c r="G50" s="32"/>
      <c r="H50" s="33"/>
      <c r="I50" s="34"/>
      <c r="J50" s="4"/>
      <c r="K50" s="4"/>
      <c r="L50" s="4"/>
      <c r="M50" s="4"/>
      <c r="N50" s="4"/>
      <c r="O50" s="4"/>
      <c r="P50" s="4"/>
      <c r="Q50" s="4"/>
      <c r="R50" s="4"/>
      <c r="S50" s="4"/>
      <c r="T50" s="4"/>
      <c r="U50" s="4"/>
      <c r="V50" s="4"/>
      <c r="W50" s="4"/>
      <c r="X50" s="4"/>
      <c r="Y50" s="4"/>
      <c r="Z50" s="5"/>
    </row>
    <row r="51" spans="1:26" ht="15.75" customHeight="1" x14ac:dyDescent="0.2">
      <c r="A51" s="3"/>
      <c r="B51" s="35"/>
      <c r="C51" s="35"/>
      <c r="D51" s="35"/>
      <c r="E51" s="35"/>
      <c r="F51" s="36"/>
      <c r="G51" s="36"/>
      <c r="H51" s="36"/>
      <c r="I51" s="36"/>
      <c r="J51" s="4"/>
      <c r="K51" s="4"/>
      <c r="L51" s="4"/>
      <c r="M51" s="4"/>
      <c r="N51" s="4"/>
      <c r="O51" s="4"/>
      <c r="P51" s="4"/>
      <c r="Q51" s="4"/>
      <c r="R51" s="4"/>
      <c r="S51" s="4"/>
      <c r="T51" s="4"/>
      <c r="U51" s="4"/>
      <c r="V51" s="4"/>
      <c r="W51" s="4"/>
      <c r="X51" s="4"/>
      <c r="Y51" s="4"/>
      <c r="Z51" s="5"/>
    </row>
    <row r="52" spans="1:26" ht="23.25" customHeight="1" x14ac:dyDescent="0.2">
      <c r="A52" s="3"/>
      <c r="B52" s="327" t="s">
        <v>170</v>
      </c>
      <c r="C52" s="328"/>
      <c r="D52" s="329"/>
      <c r="E52" s="336" t="s">
        <v>171</v>
      </c>
      <c r="F52" s="315" t="s">
        <v>172</v>
      </c>
      <c r="G52" s="37" t="s">
        <v>173</v>
      </c>
      <c r="H52" s="318" t="s">
        <v>174</v>
      </c>
      <c r="I52" s="321">
        <f>+'PRG-EJC POA'!I8</f>
        <v>0.27500722752240536</v>
      </c>
      <c r="J52" s="4"/>
      <c r="K52" s="4"/>
      <c r="L52" s="4"/>
      <c r="M52" s="4"/>
      <c r="N52" s="4"/>
      <c r="O52" s="4"/>
      <c r="P52" s="4"/>
      <c r="Q52" s="4"/>
      <c r="R52" s="4"/>
      <c r="S52" s="4"/>
      <c r="T52" s="4"/>
      <c r="U52" s="4"/>
      <c r="V52" s="4"/>
      <c r="W52" s="4"/>
      <c r="X52" s="4"/>
      <c r="Y52" s="4"/>
      <c r="Z52" s="5"/>
    </row>
    <row r="53" spans="1:26" ht="23.25" customHeight="1" x14ac:dyDescent="0.2">
      <c r="A53" s="3"/>
      <c r="B53" s="330"/>
      <c r="C53" s="331"/>
      <c r="D53" s="332"/>
      <c r="E53" s="319"/>
      <c r="F53" s="316"/>
      <c r="G53" s="38" t="s">
        <v>175</v>
      </c>
      <c r="H53" s="319"/>
      <c r="I53" s="322"/>
      <c r="J53" s="4"/>
      <c r="K53" s="4"/>
      <c r="L53" s="4"/>
      <c r="M53" s="4"/>
      <c r="N53" s="4"/>
      <c r="O53" s="4"/>
      <c r="P53" s="4"/>
      <c r="Q53" s="4"/>
      <c r="R53" s="4"/>
      <c r="S53" s="4"/>
      <c r="T53" s="4"/>
      <c r="U53" s="4"/>
      <c r="V53" s="4"/>
      <c r="W53" s="4"/>
      <c r="X53" s="4"/>
      <c r="Y53" s="4"/>
      <c r="Z53" s="5"/>
    </row>
    <row r="54" spans="1:26" ht="23.25" customHeight="1" x14ac:dyDescent="0.2">
      <c r="A54" s="3"/>
      <c r="B54" s="333"/>
      <c r="C54" s="334"/>
      <c r="D54" s="335"/>
      <c r="E54" s="320"/>
      <c r="F54" s="317"/>
      <c r="G54" s="39" t="s">
        <v>176</v>
      </c>
      <c r="H54" s="320"/>
      <c r="I54" s="323"/>
      <c r="J54" s="4"/>
      <c r="K54" s="4"/>
      <c r="L54" s="4"/>
      <c r="M54" s="4"/>
      <c r="N54" s="4"/>
      <c r="O54" s="4"/>
      <c r="P54" s="4"/>
      <c r="Q54" s="4"/>
      <c r="R54" s="4"/>
      <c r="S54" s="4"/>
      <c r="T54" s="4"/>
      <c r="U54" s="4"/>
      <c r="V54" s="4"/>
      <c r="W54" s="4"/>
      <c r="X54" s="4"/>
      <c r="Y54" s="4"/>
      <c r="Z54" s="5"/>
    </row>
    <row r="55" spans="1:26" ht="17.25" customHeight="1" x14ac:dyDescent="0.2">
      <c r="A55" s="3"/>
      <c r="B55" s="4"/>
      <c r="C55" s="4"/>
      <c r="D55" s="4"/>
      <c r="E55" s="40"/>
      <c r="F55" s="41"/>
      <c r="G55" s="40"/>
      <c r="H55" s="42"/>
      <c r="I55" s="42"/>
      <c r="J55" s="4"/>
      <c r="K55" s="4"/>
      <c r="L55" s="4"/>
      <c r="M55" s="4"/>
      <c r="N55" s="4"/>
      <c r="O55" s="4"/>
      <c r="P55" s="4"/>
      <c r="Q55" s="4"/>
      <c r="R55" s="4"/>
      <c r="S55" s="4"/>
      <c r="T55" s="4"/>
      <c r="U55" s="4"/>
      <c r="V55" s="4"/>
      <c r="W55" s="4"/>
      <c r="X55" s="4"/>
      <c r="Y55" s="4"/>
      <c r="Z55" s="5"/>
    </row>
    <row r="56" spans="1:26" ht="27.75" customHeight="1" x14ac:dyDescent="0.2">
      <c r="A56" s="43"/>
      <c r="B56" s="354" t="s">
        <v>72</v>
      </c>
      <c r="C56" s="355"/>
      <c r="D56" s="356"/>
      <c r="E56" s="44" t="s">
        <v>177</v>
      </c>
      <c r="F56" s="5"/>
      <c r="G56" s="45" t="s">
        <v>178</v>
      </c>
      <c r="H56" s="44" t="s">
        <v>179</v>
      </c>
      <c r="I56" s="44" t="s">
        <v>180</v>
      </c>
      <c r="J56" s="5"/>
      <c r="K56" s="4"/>
      <c r="L56" s="4"/>
      <c r="M56" s="4"/>
      <c r="N56" s="4"/>
      <c r="O56" s="4"/>
      <c r="P56" s="4"/>
      <c r="Q56" s="4"/>
      <c r="R56" s="4"/>
      <c r="S56" s="4"/>
      <c r="T56" s="4"/>
      <c r="U56" s="4"/>
      <c r="V56" s="4"/>
      <c r="W56" s="4"/>
      <c r="X56" s="4"/>
      <c r="Y56" s="4"/>
      <c r="Z56" s="5"/>
    </row>
    <row r="57" spans="1:26" ht="17.25" customHeight="1" x14ac:dyDescent="0.2">
      <c r="A57" s="3"/>
      <c r="B57" s="357" t="s">
        <v>74</v>
      </c>
      <c r="C57" s="358"/>
      <c r="D57" s="359"/>
      <c r="E57" s="46"/>
      <c r="F57" s="5"/>
      <c r="G57" s="364" t="s">
        <v>181</v>
      </c>
      <c r="H57" s="360"/>
      <c r="I57" s="362"/>
      <c r="J57" s="5"/>
      <c r="K57" s="4"/>
      <c r="L57" s="4"/>
      <c r="M57" s="4"/>
      <c r="N57" s="4"/>
      <c r="O57" s="4"/>
      <c r="P57" s="4"/>
      <c r="Q57" s="4"/>
      <c r="R57" s="4"/>
      <c r="S57" s="4"/>
      <c r="T57" s="4"/>
      <c r="U57" s="4"/>
      <c r="V57" s="4"/>
      <c r="W57" s="4"/>
      <c r="X57" s="4"/>
      <c r="Y57" s="4"/>
      <c r="Z57" s="5"/>
    </row>
    <row r="58" spans="1:26" ht="17.25" customHeight="1" x14ac:dyDescent="0.2">
      <c r="A58" s="3"/>
      <c r="B58" s="342"/>
      <c r="C58" s="308"/>
      <c r="D58" s="343"/>
      <c r="E58" s="47"/>
      <c r="F58" s="5"/>
      <c r="G58" s="347"/>
      <c r="H58" s="319"/>
      <c r="I58" s="352"/>
      <c r="J58" s="5"/>
      <c r="K58" s="4"/>
      <c r="L58" s="4"/>
      <c r="M58" s="4"/>
      <c r="N58" s="4"/>
      <c r="O58" s="4"/>
      <c r="P58" s="4"/>
      <c r="Q58" s="4"/>
      <c r="R58" s="4"/>
      <c r="S58" s="4"/>
      <c r="T58" s="4"/>
      <c r="U58" s="4"/>
      <c r="V58" s="4"/>
      <c r="W58" s="4"/>
      <c r="X58" s="4"/>
      <c r="Y58" s="4"/>
      <c r="Z58" s="5"/>
    </row>
    <row r="59" spans="1:26" ht="17.25" customHeight="1" x14ac:dyDescent="0.2">
      <c r="A59" s="3"/>
      <c r="B59" s="342"/>
      <c r="C59" s="308"/>
      <c r="D59" s="343"/>
      <c r="E59" s="47"/>
      <c r="F59" s="5"/>
      <c r="G59" s="365"/>
      <c r="H59" s="361"/>
      <c r="I59" s="363"/>
      <c r="J59" s="5"/>
      <c r="K59" s="4"/>
      <c r="L59" s="4"/>
      <c r="M59" s="4"/>
      <c r="N59" s="4"/>
      <c r="O59" s="4"/>
      <c r="P59" s="4"/>
      <c r="Q59" s="4"/>
      <c r="R59" s="4"/>
      <c r="S59" s="4"/>
      <c r="T59" s="4"/>
      <c r="U59" s="4"/>
      <c r="V59" s="4"/>
      <c r="W59" s="4"/>
      <c r="X59" s="4"/>
      <c r="Y59" s="4"/>
      <c r="Z59" s="5"/>
    </row>
    <row r="60" spans="1:26" ht="17.25" customHeight="1" x14ac:dyDescent="0.2">
      <c r="A60" s="3"/>
      <c r="B60" s="342"/>
      <c r="C60" s="308"/>
      <c r="D60" s="343"/>
      <c r="E60" s="47"/>
      <c r="F60" s="5"/>
      <c r="G60" s="346" t="s">
        <v>182</v>
      </c>
      <c r="H60" s="349"/>
      <c r="I60" s="351"/>
      <c r="J60" s="5"/>
      <c r="K60" s="4"/>
      <c r="L60" s="4"/>
      <c r="M60" s="4"/>
      <c r="N60" s="4"/>
      <c r="O60" s="4"/>
      <c r="P60" s="4"/>
      <c r="Q60" s="4"/>
      <c r="R60" s="4"/>
      <c r="S60" s="4"/>
      <c r="T60" s="4"/>
      <c r="U60" s="4"/>
      <c r="V60" s="4"/>
      <c r="W60" s="4"/>
      <c r="X60" s="4"/>
      <c r="Y60" s="4"/>
      <c r="Z60" s="5"/>
    </row>
    <row r="61" spans="1:26" ht="17.25" customHeight="1" x14ac:dyDescent="0.2">
      <c r="A61" s="3"/>
      <c r="B61" s="342"/>
      <c r="C61" s="308"/>
      <c r="D61" s="343"/>
      <c r="E61" s="47"/>
      <c r="F61" s="5"/>
      <c r="G61" s="347"/>
      <c r="H61" s="319"/>
      <c r="I61" s="352"/>
      <c r="J61" s="5"/>
      <c r="K61" s="4"/>
      <c r="L61" s="4"/>
      <c r="M61" s="4"/>
      <c r="N61" s="4"/>
      <c r="O61" s="4"/>
      <c r="P61" s="4"/>
      <c r="Q61" s="4"/>
      <c r="R61" s="4"/>
      <c r="S61" s="4"/>
      <c r="T61" s="4"/>
      <c r="U61" s="4"/>
      <c r="V61" s="4"/>
      <c r="W61" s="4"/>
      <c r="X61" s="4"/>
      <c r="Y61" s="4"/>
      <c r="Z61" s="5"/>
    </row>
    <row r="62" spans="1:26" ht="17.25" customHeight="1" x14ac:dyDescent="0.2">
      <c r="A62" s="3"/>
      <c r="B62" s="344"/>
      <c r="C62" s="325"/>
      <c r="D62" s="345"/>
      <c r="E62" s="48"/>
      <c r="F62" s="5"/>
      <c r="G62" s="348"/>
      <c r="H62" s="350"/>
      <c r="I62" s="353"/>
      <c r="J62" s="5"/>
      <c r="K62" s="4"/>
      <c r="L62" s="4"/>
      <c r="M62" s="4"/>
      <c r="N62" s="4"/>
      <c r="O62" s="4"/>
      <c r="P62" s="4"/>
      <c r="Q62" s="4"/>
      <c r="R62" s="4"/>
      <c r="S62" s="4"/>
      <c r="T62" s="4"/>
      <c r="U62" s="4"/>
      <c r="V62" s="4"/>
      <c r="W62" s="4"/>
      <c r="X62" s="4"/>
      <c r="Y62" s="4"/>
      <c r="Z62" s="5"/>
    </row>
    <row r="63" spans="1:26" ht="18.75" customHeight="1" x14ac:dyDescent="0.2">
      <c r="A63" s="3"/>
      <c r="B63" s="4"/>
      <c r="C63" s="4"/>
      <c r="D63" s="4"/>
      <c r="E63" s="49"/>
      <c r="F63" s="49"/>
      <c r="G63" s="49"/>
      <c r="H63" s="5"/>
      <c r="I63" s="4"/>
      <c r="J63" s="4"/>
      <c r="K63" s="4"/>
      <c r="L63" s="4"/>
      <c r="M63" s="4"/>
      <c r="N63" s="4"/>
      <c r="O63" s="4"/>
      <c r="P63" s="4"/>
      <c r="Q63" s="4"/>
      <c r="R63" s="4"/>
      <c r="S63" s="4"/>
      <c r="T63" s="4"/>
      <c r="U63" s="4"/>
      <c r="V63" s="4"/>
      <c r="W63" s="4"/>
      <c r="X63" s="4"/>
      <c r="Y63" s="4"/>
      <c r="Z63" s="5"/>
    </row>
    <row r="64" spans="1:26" ht="39.75" customHeight="1" x14ac:dyDescent="0.2">
      <c r="A64" s="3"/>
      <c r="B64" s="49"/>
      <c r="C64" s="49"/>
      <c r="D64" s="49"/>
      <c r="E64" s="49"/>
      <c r="F64" s="49"/>
      <c r="G64" s="49"/>
      <c r="H64" s="4"/>
      <c r="I64" s="4"/>
      <c r="J64" s="4"/>
      <c r="K64" s="4"/>
      <c r="L64" s="4"/>
      <c r="M64" s="4"/>
      <c r="N64" s="4"/>
      <c r="O64" s="4"/>
      <c r="P64" s="4"/>
      <c r="Q64" s="4"/>
      <c r="R64" s="4"/>
      <c r="S64" s="4"/>
      <c r="T64" s="4"/>
      <c r="U64" s="4"/>
      <c r="V64" s="4"/>
      <c r="W64" s="4"/>
      <c r="X64" s="4"/>
      <c r="Y64" s="4"/>
      <c r="Z64" s="5"/>
    </row>
    <row r="65" spans="1:26" ht="15.75" customHeight="1" x14ac:dyDescent="0.2">
      <c r="A65" s="50"/>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1"/>
      <c r="B66" s="337" t="s">
        <v>183</v>
      </c>
      <c r="C66" s="338"/>
      <c r="D66" s="338"/>
      <c r="E66" s="338"/>
      <c r="F66" s="339"/>
      <c r="G66" s="337" t="s">
        <v>183</v>
      </c>
      <c r="H66" s="338"/>
      <c r="I66" s="339"/>
      <c r="J66" s="49"/>
      <c r="K66" s="49"/>
      <c r="L66" s="49"/>
      <c r="M66" s="49"/>
      <c r="N66" s="49"/>
      <c r="O66" s="49"/>
      <c r="P66" s="49"/>
      <c r="Q66" s="49"/>
      <c r="R66" s="49"/>
      <c r="S66" s="49"/>
      <c r="T66" s="49"/>
      <c r="U66" s="49"/>
      <c r="V66" s="49"/>
      <c r="W66" s="49"/>
      <c r="X66" s="49"/>
      <c r="Y66" s="49"/>
      <c r="Z66" s="52"/>
    </row>
    <row r="67" spans="1:26" ht="15.75" customHeight="1" x14ac:dyDescent="0.2">
      <c r="A67" s="51"/>
      <c r="B67" s="337" t="s">
        <v>184</v>
      </c>
      <c r="C67" s="338"/>
      <c r="D67" s="338"/>
      <c r="E67" s="338"/>
      <c r="F67" s="339"/>
      <c r="G67" s="337" t="s">
        <v>184</v>
      </c>
      <c r="H67" s="338"/>
      <c r="I67" s="339"/>
      <c r="J67" s="49"/>
      <c r="K67" s="49"/>
      <c r="L67" s="49"/>
      <c r="M67" s="49"/>
      <c r="N67" s="49"/>
      <c r="O67" s="49"/>
      <c r="P67" s="49"/>
      <c r="Q67" s="49"/>
      <c r="R67" s="49"/>
      <c r="S67" s="49"/>
      <c r="T67" s="49"/>
      <c r="U67" s="49"/>
      <c r="V67" s="49"/>
      <c r="W67" s="49"/>
      <c r="X67" s="49"/>
      <c r="Y67" s="49"/>
      <c r="Z67" s="52"/>
    </row>
    <row r="68" spans="1:26" ht="15.75" customHeight="1" x14ac:dyDescent="0.2">
      <c r="A68" s="51"/>
      <c r="B68" s="340" t="str">
        <f>+E8</f>
        <v>Subdirección de Divulgación y Apropiación del Patrimonio Cultural</v>
      </c>
      <c r="C68" s="338"/>
      <c r="D68" s="338"/>
      <c r="E68" s="338"/>
      <c r="F68" s="339"/>
      <c r="G68" s="340" t="str">
        <f>+E8</f>
        <v>Subdirección de Divulgación y Apropiación del Patrimonio Cultural</v>
      </c>
      <c r="H68" s="338"/>
      <c r="I68" s="339"/>
      <c r="J68" s="49"/>
      <c r="K68" s="49"/>
      <c r="L68" s="49"/>
      <c r="M68" s="49"/>
      <c r="N68" s="49"/>
      <c r="O68" s="49"/>
      <c r="P68" s="49"/>
      <c r="Q68" s="49"/>
      <c r="R68" s="49"/>
      <c r="S68" s="49"/>
      <c r="T68" s="49"/>
      <c r="U68" s="49"/>
      <c r="V68" s="49"/>
      <c r="W68" s="49"/>
      <c r="X68" s="49"/>
      <c r="Y68" s="49"/>
      <c r="Z68" s="52"/>
    </row>
    <row r="69" spans="1:26" ht="15.75" customHeight="1" x14ac:dyDescent="0.2">
      <c r="A69" s="51"/>
      <c r="B69" s="341" t="s">
        <v>185</v>
      </c>
      <c r="C69" s="338"/>
      <c r="D69" s="338"/>
      <c r="E69" s="338"/>
      <c r="F69" s="339"/>
      <c r="G69" s="341" t="s">
        <v>186</v>
      </c>
      <c r="H69" s="338"/>
      <c r="I69" s="339"/>
      <c r="J69" s="53"/>
      <c r="K69" s="53"/>
      <c r="L69" s="53"/>
      <c r="M69" s="53"/>
      <c r="N69" s="53"/>
      <c r="O69" s="53"/>
      <c r="P69" s="53"/>
      <c r="Q69" s="53"/>
      <c r="R69" s="53"/>
      <c r="S69" s="53"/>
      <c r="T69" s="53"/>
      <c r="U69" s="53"/>
      <c r="V69" s="53"/>
      <c r="W69" s="53"/>
      <c r="X69" s="53"/>
      <c r="Y69" s="53"/>
      <c r="Z69" s="54"/>
    </row>
    <row r="70" spans="1:26" ht="17.25" customHeight="1" x14ac:dyDescent="0.2">
      <c r="A70" s="3"/>
      <c r="B70" s="52"/>
      <c r="C70" s="52"/>
      <c r="D70" s="52"/>
      <c r="E70" s="49"/>
      <c r="F70" s="52"/>
      <c r="G70" s="52"/>
      <c r="H70" s="55"/>
      <c r="I70" s="55"/>
      <c r="J70" s="4"/>
      <c r="K70" s="4"/>
      <c r="L70" s="4"/>
      <c r="M70" s="4"/>
      <c r="N70" s="4"/>
      <c r="O70" s="4"/>
      <c r="P70" s="4"/>
      <c r="Q70" s="4"/>
      <c r="R70" s="4"/>
      <c r="S70" s="4"/>
      <c r="T70" s="4"/>
      <c r="U70" s="4"/>
      <c r="V70" s="4"/>
      <c r="W70" s="4"/>
      <c r="X70" s="4"/>
      <c r="Y70" s="4"/>
      <c r="Z70" s="5"/>
    </row>
    <row r="71" spans="1:26" ht="17.25" customHeight="1" x14ac:dyDescent="0.2">
      <c r="A71" s="3"/>
      <c r="B71" s="52"/>
      <c r="C71" s="52"/>
      <c r="D71" s="52"/>
      <c r="E71" s="49"/>
      <c r="F71" s="52"/>
      <c r="G71" s="52"/>
      <c r="H71" s="55"/>
      <c r="I71" s="55"/>
      <c r="J71" s="4"/>
      <c r="K71" s="4"/>
      <c r="L71" s="4"/>
      <c r="M71" s="4"/>
      <c r="N71" s="4"/>
      <c r="O71" s="4"/>
      <c r="P71" s="4"/>
      <c r="Q71" s="4"/>
      <c r="R71" s="4"/>
      <c r="S71" s="4"/>
      <c r="T71" s="4"/>
      <c r="U71" s="4"/>
      <c r="V71" s="4"/>
      <c r="W71" s="4"/>
      <c r="X71" s="4"/>
      <c r="Y71" s="4"/>
      <c r="Z71" s="5"/>
    </row>
    <row r="72" spans="1:26" ht="17.25" customHeight="1" x14ac:dyDescent="0.2">
      <c r="A72" s="3"/>
      <c r="B72" s="52"/>
      <c r="C72" s="52"/>
      <c r="D72" s="52"/>
      <c r="E72" s="49"/>
      <c r="F72" s="52"/>
      <c r="G72" s="52"/>
      <c r="H72" s="55"/>
      <c r="I72" s="55"/>
      <c r="J72" s="4"/>
      <c r="K72" s="4"/>
      <c r="L72" s="4"/>
      <c r="M72" s="4"/>
      <c r="N72" s="4"/>
      <c r="O72" s="4"/>
      <c r="P72" s="4"/>
      <c r="Q72" s="4"/>
      <c r="R72" s="4"/>
      <c r="S72" s="4"/>
      <c r="T72" s="4"/>
      <c r="U72" s="4"/>
      <c r="V72" s="4"/>
      <c r="W72" s="4"/>
      <c r="X72" s="4"/>
      <c r="Y72" s="4"/>
      <c r="Z72" s="5"/>
    </row>
    <row r="73" spans="1:26" ht="17.25" customHeight="1" x14ac:dyDescent="0.2">
      <c r="A73" s="3"/>
      <c r="B73" s="52"/>
      <c r="C73" s="52"/>
      <c r="D73" s="52"/>
      <c r="E73" s="49"/>
      <c r="F73" s="52"/>
      <c r="G73" s="52"/>
      <c r="H73" s="55"/>
      <c r="I73" s="55"/>
      <c r="J73" s="4"/>
      <c r="K73" s="4"/>
      <c r="L73" s="4"/>
      <c r="M73" s="4"/>
      <c r="N73" s="4"/>
      <c r="O73" s="4"/>
      <c r="P73" s="4"/>
      <c r="Q73" s="4"/>
      <c r="R73" s="4"/>
      <c r="S73" s="4"/>
      <c r="T73" s="4"/>
      <c r="U73" s="4"/>
      <c r="V73" s="4"/>
      <c r="W73" s="4"/>
      <c r="X73" s="4"/>
      <c r="Y73" s="4"/>
      <c r="Z73" s="5"/>
    </row>
    <row r="74" spans="1:26" ht="17.25" customHeight="1" x14ac:dyDescent="0.2">
      <c r="A74" s="3"/>
      <c r="B74" s="52"/>
      <c r="C74" s="52"/>
      <c r="D74" s="52"/>
      <c r="E74" s="49"/>
      <c r="F74" s="52"/>
      <c r="G74" s="52"/>
      <c r="H74" s="55"/>
      <c r="I74" s="55"/>
      <c r="J74" s="4"/>
      <c r="K74" s="4"/>
      <c r="L74" s="4"/>
      <c r="M74" s="4"/>
      <c r="N74" s="4"/>
      <c r="O74" s="4"/>
      <c r="P74" s="4"/>
      <c r="Q74" s="4"/>
      <c r="R74" s="4"/>
      <c r="S74" s="4"/>
      <c r="T74" s="4"/>
      <c r="U74" s="4"/>
      <c r="V74" s="4"/>
      <c r="W74" s="4"/>
      <c r="X74" s="4"/>
      <c r="Y74" s="4"/>
      <c r="Z74" s="5"/>
    </row>
    <row r="75" spans="1:26" ht="17.25" customHeight="1" x14ac:dyDescent="0.2">
      <c r="A75" s="3"/>
      <c r="B75" s="56"/>
      <c r="C75" s="52"/>
      <c r="D75" s="52"/>
      <c r="E75" s="49"/>
      <c r="F75" s="52"/>
      <c r="G75" s="52"/>
      <c r="H75" s="55"/>
      <c r="I75" s="55"/>
      <c r="J75" s="4"/>
      <c r="K75" s="4"/>
      <c r="L75" s="4"/>
      <c r="M75" s="4"/>
      <c r="N75" s="4"/>
      <c r="O75" s="4"/>
      <c r="P75" s="4"/>
      <c r="Q75" s="4"/>
      <c r="R75" s="4"/>
      <c r="S75" s="4"/>
      <c r="T75" s="4"/>
      <c r="U75" s="4"/>
      <c r="V75" s="4"/>
      <c r="W75" s="4"/>
      <c r="X75" s="4"/>
      <c r="Y75" s="4"/>
      <c r="Z75" s="5"/>
    </row>
    <row r="76" spans="1:26" ht="17.25" customHeight="1" x14ac:dyDescent="0.2">
      <c r="A76" s="3"/>
      <c r="B76" s="56"/>
      <c r="C76" s="52"/>
      <c r="D76" s="52"/>
      <c r="E76" s="49"/>
      <c r="F76" s="52"/>
      <c r="G76" s="52"/>
      <c r="H76" s="55"/>
      <c r="I76" s="55"/>
      <c r="J76" s="4"/>
      <c r="K76" s="4"/>
      <c r="L76" s="4"/>
      <c r="M76" s="4"/>
      <c r="N76" s="4"/>
      <c r="O76" s="4"/>
      <c r="P76" s="4"/>
      <c r="Q76" s="4"/>
      <c r="R76" s="4"/>
      <c r="S76" s="4"/>
      <c r="T76" s="4"/>
      <c r="U76" s="4"/>
      <c r="V76" s="4"/>
      <c r="W76" s="4"/>
      <c r="X76" s="4"/>
      <c r="Y76" s="4"/>
      <c r="Z76" s="5"/>
    </row>
    <row r="77" spans="1:26" ht="17.25" customHeight="1" x14ac:dyDescent="0.2">
      <c r="A77" s="3"/>
      <c r="B77" s="56"/>
      <c r="C77" s="52"/>
      <c r="D77" s="52"/>
      <c r="E77" s="49"/>
      <c r="F77" s="52"/>
      <c r="G77" s="52"/>
      <c r="H77" s="55"/>
      <c r="I77" s="55"/>
      <c r="J77" s="4"/>
      <c r="K77" s="4"/>
      <c r="L77" s="4"/>
      <c r="M77" s="4"/>
      <c r="N77" s="4"/>
      <c r="O77" s="4"/>
      <c r="P77" s="4"/>
      <c r="Q77" s="4"/>
      <c r="R77" s="4"/>
      <c r="S77" s="4"/>
      <c r="T77" s="4"/>
      <c r="U77" s="4"/>
      <c r="V77" s="4"/>
      <c r="W77" s="4"/>
      <c r="X77" s="4"/>
      <c r="Y77" s="4"/>
      <c r="Z77" s="5"/>
    </row>
    <row r="78" spans="1:26" ht="17.25" customHeight="1" x14ac:dyDescent="0.2">
      <c r="A78" s="3"/>
      <c r="B78" s="56"/>
      <c r="C78" s="52"/>
      <c r="D78" s="52"/>
      <c r="E78" s="49"/>
      <c r="F78" s="52"/>
      <c r="G78" s="52"/>
      <c r="H78" s="55"/>
      <c r="I78" s="55"/>
      <c r="J78" s="4"/>
      <c r="K78" s="4"/>
      <c r="L78" s="4"/>
      <c r="M78" s="4"/>
      <c r="N78" s="4"/>
      <c r="O78" s="4"/>
      <c r="P78" s="4"/>
      <c r="Q78" s="4"/>
      <c r="R78" s="4"/>
      <c r="S78" s="4"/>
      <c r="T78" s="4"/>
      <c r="U78" s="4"/>
      <c r="V78" s="4"/>
      <c r="W78" s="4"/>
      <c r="X78" s="4"/>
      <c r="Y78" s="4"/>
      <c r="Z78" s="5"/>
    </row>
    <row r="79" spans="1:26" ht="17.25" customHeight="1" x14ac:dyDescent="0.2">
      <c r="A79" s="3"/>
      <c r="B79" s="56"/>
      <c r="C79" s="52"/>
      <c r="D79" s="52"/>
      <c r="E79" s="49"/>
      <c r="F79" s="52"/>
      <c r="G79" s="52"/>
      <c r="H79" s="55"/>
      <c r="I79" s="55"/>
      <c r="J79" s="4"/>
      <c r="K79" s="4"/>
      <c r="L79" s="4"/>
      <c r="M79" s="4"/>
      <c r="N79" s="4"/>
      <c r="O79" s="4"/>
      <c r="P79" s="4"/>
      <c r="Q79" s="4"/>
      <c r="R79" s="4"/>
      <c r="S79" s="4"/>
      <c r="T79" s="4"/>
      <c r="U79" s="4"/>
      <c r="V79" s="4"/>
      <c r="W79" s="4"/>
      <c r="X79" s="4"/>
      <c r="Y79" s="4"/>
      <c r="Z79" s="5"/>
    </row>
    <row r="80" spans="1:26" ht="17.25" customHeight="1" x14ac:dyDescent="0.2">
      <c r="A80" s="3"/>
      <c r="B80" s="56"/>
      <c r="C80" s="52"/>
      <c r="D80" s="52"/>
      <c r="E80" s="49"/>
      <c r="F80" s="52"/>
      <c r="G80" s="52"/>
      <c r="H80" s="55"/>
      <c r="I80" s="55"/>
      <c r="J80" s="4"/>
      <c r="K80" s="4"/>
      <c r="L80" s="4"/>
      <c r="M80" s="4"/>
      <c r="N80" s="4"/>
      <c r="O80" s="4"/>
      <c r="P80" s="4"/>
      <c r="Q80" s="4"/>
      <c r="R80" s="4"/>
      <c r="S80" s="4"/>
      <c r="T80" s="4"/>
      <c r="U80" s="4"/>
      <c r="V80" s="4"/>
      <c r="W80" s="4"/>
      <c r="X80" s="4"/>
      <c r="Y80" s="4"/>
      <c r="Z80" s="5"/>
    </row>
    <row r="81" spans="1:26" ht="17.25" customHeight="1" x14ac:dyDescent="0.2">
      <c r="A81" s="3"/>
      <c r="B81" s="56"/>
      <c r="C81" s="52"/>
      <c r="D81" s="52"/>
      <c r="E81" s="49"/>
      <c r="F81" s="52"/>
      <c r="G81" s="52"/>
      <c r="H81" s="55"/>
      <c r="I81" s="55"/>
      <c r="J81" s="4"/>
      <c r="K81" s="4"/>
      <c r="L81" s="4"/>
      <c r="M81" s="4"/>
      <c r="N81" s="4"/>
      <c r="O81" s="4"/>
      <c r="P81" s="4"/>
      <c r="Q81" s="4"/>
      <c r="R81" s="4"/>
      <c r="S81" s="4"/>
      <c r="T81" s="4"/>
      <c r="U81" s="4"/>
      <c r="V81" s="4"/>
      <c r="W81" s="4"/>
      <c r="X81" s="4"/>
      <c r="Y81" s="4"/>
      <c r="Z81" s="5"/>
    </row>
    <row r="82" spans="1:26" ht="17.25" customHeight="1" x14ac:dyDescent="0.2">
      <c r="A82" s="3"/>
      <c r="B82" s="56"/>
      <c r="C82" s="52"/>
      <c r="D82" s="52"/>
      <c r="E82" s="49"/>
      <c r="F82" s="52"/>
      <c r="G82" s="52"/>
      <c r="H82" s="55"/>
      <c r="I82" s="55"/>
      <c r="J82" s="4"/>
      <c r="K82" s="4"/>
      <c r="L82" s="4"/>
      <c r="M82" s="4"/>
      <c r="N82" s="4"/>
      <c r="O82" s="4"/>
      <c r="P82" s="4"/>
      <c r="Q82" s="4"/>
      <c r="R82" s="4"/>
      <c r="S82" s="4"/>
      <c r="T82" s="4"/>
      <c r="U82" s="4"/>
      <c r="V82" s="4"/>
      <c r="W82" s="4"/>
      <c r="X82" s="4"/>
      <c r="Y82" s="4"/>
      <c r="Z82" s="5"/>
    </row>
    <row r="83" spans="1:26" ht="17.25" customHeight="1" x14ac:dyDescent="0.2">
      <c r="A83" s="3"/>
      <c r="B83" s="56"/>
      <c r="C83" s="52"/>
      <c r="D83" s="52"/>
      <c r="E83" s="49"/>
      <c r="F83" s="52"/>
      <c r="G83" s="52"/>
      <c r="H83" s="55"/>
      <c r="I83" s="55"/>
      <c r="J83" s="4"/>
      <c r="K83" s="4"/>
      <c r="L83" s="4"/>
      <c r="M83" s="4"/>
      <c r="N83" s="4"/>
      <c r="O83" s="4"/>
      <c r="P83" s="4"/>
      <c r="Q83" s="4"/>
      <c r="R83" s="4"/>
      <c r="S83" s="4"/>
      <c r="T83" s="4"/>
      <c r="U83" s="4"/>
      <c r="V83" s="4"/>
      <c r="W83" s="4"/>
      <c r="X83" s="4"/>
      <c r="Y83" s="4"/>
      <c r="Z83" s="5"/>
    </row>
    <row r="84" spans="1:26" ht="17.25" customHeight="1" x14ac:dyDescent="0.2">
      <c r="A84" s="3"/>
      <c r="B84" s="56"/>
      <c r="C84" s="52"/>
      <c r="D84" s="52"/>
      <c r="E84" s="49"/>
      <c r="F84" s="52"/>
      <c r="G84" s="52"/>
      <c r="H84" s="55"/>
      <c r="I84" s="55"/>
      <c r="J84" s="4"/>
      <c r="K84" s="4"/>
      <c r="L84" s="4"/>
      <c r="M84" s="4"/>
      <c r="N84" s="4"/>
      <c r="O84" s="4"/>
      <c r="P84" s="4"/>
      <c r="Q84" s="4"/>
      <c r="R84" s="4"/>
      <c r="S84" s="4"/>
      <c r="T84" s="4"/>
      <c r="U84" s="4"/>
      <c r="V84" s="4"/>
      <c r="W84" s="4"/>
      <c r="X84" s="4"/>
      <c r="Y84" s="4"/>
      <c r="Z84" s="5"/>
    </row>
    <row r="85" spans="1:26" ht="17.25" customHeight="1" x14ac:dyDescent="0.2">
      <c r="A85" s="3"/>
      <c r="B85" s="56"/>
      <c r="C85" s="52"/>
      <c r="D85" s="52"/>
      <c r="E85" s="49"/>
      <c r="F85" s="52"/>
      <c r="G85" s="52"/>
      <c r="H85" s="55"/>
      <c r="I85" s="55"/>
      <c r="J85" s="4"/>
      <c r="K85" s="4"/>
      <c r="L85" s="4"/>
      <c r="M85" s="4"/>
      <c r="N85" s="4"/>
      <c r="O85" s="4"/>
      <c r="P85" s="4"/>
      <c r="Q85" s="4"/>
      <c r="R85" s="4"/>
      <c r="S85" s="4"/>
      <c r="T85" s="4"/>
      <c r="U85" s="4"/>
      <c r="V85" s="4"/>
      <c r="W85" s="4"/>
      <c r="X85" s="4"/>
      <c r="Y85" s="4"/>
      <c r="Z85" s="5"/>
    </row>
    <row r="86" spans="1:26" ht="17.25" customHeight="1" x14ac:dyDescent="0.2">
      <c r="A86" s="3"/>
      <c r="B86" s="56"/>
      <c r="C86" s="52"/>
      <c r="D86" s="52"/>
      <c r="E86" s="49"/>
      <c r="F86" s="52"/>
      <c r="G86" s="52"/>
      <c r="H86" s="55"/>
      <c r="I86" s="55"/>
      <c r="J86" s="4"/>
      <c r="K86" s="4"/>
      <c r="L86" s="4"/>
      <c r="M86" s="4"/>
      <c r="N86" s="4"/>
      <c r="O86" s="4"/>
      <c r="P86" s="4"/>
      <c r="Q86" s="4"/>
      <c r="R86" s="4"/>
      <c r="S86" s="4"/>
      <c r="T86" s="4"/>
      <c r="U86" s="4"/>
      <c r="V86" s="4"/>
      <c r="W86" s="4"/>
      <c r="X86" s="4"/>
      <c r="Y86" s="4"/>
      <c r="Z86" s="5"/>
    </row>
    <row r="87" spans="1:26" ht="17.25" customHeight="1" x14ac:dyDescent="0.2">
      <c r="A87" s="3"/>
      <c r="B87" s="56"/>
      <c r="C87" s="52"/>
      <c r="D87" s="52"/>
      <c r="E87" s="49"/>
      <c r="F87" s="52"/>
      <c r="G87" s="52"/>
      <c r="H87" s="55"/>
      <c r="I87" s="55"/>
      <c r="J87" s="4"/>
      <c r="K87" s="4"/>
      <c r="L87" s="4"/>
      <c r="M87" s="4"/>
      <c r="N87" s="4"/>
      <c r="O87" s="4"/>
      <c r="P87" s="4"/>
      <c r="Q87" s="4"/>
      <c r="R87" s="4"/>
      <c r="S87" s="4"/>
      <c r="T87" s="4"/>
      <c r="U87" s="4"/>
      <c r="V87" s="4"/>
      <c r="W87" s="4"/>
      <c r="X87" s="4"/>
      <c r="Y87" s="4"/>
      <c r="Z87" s="5"/>
    </row>
    <row r="88" spans="1:26" ht="17.25" customHeight="1" x14ac:dyDescent="0.2">
      <c r="A88" s="3"/>
      <c r="B88" s="56"/>
      <c r="C88" s="52"/>
      <c r="D88" s="52"/>
      <c r="E88" s="49"/>
      <c r="F88" s="52"/>
      <c r="G88" s="52"/>
      <c r="H88" s="55"/>
      <c r="I88" s="55"/>
      <c r="J88" s="4"/>
      <c r="K88" s="4"/>
      <c r="L88" s="4"/>
      <c r="M88" s="4"/>
      <c r="N88" s="4"/>
      <c r="O88" s="4"/>
      <c r="P88" s="4"/>
      <c r="Q88" s="4"/>
      <c r="R88" s="4"/>
      <c r="S88" s="4"/>
      <c r="T88" s="4"/>
      <c r="U88" s="4"/>
      <c r="V88" s="4"/>
      <c r="W88" s="4"/>
      <c r="X88" s="4"/>
      <c r="Y88" s="4"/>
      <c r="Z88" s="5"/>
    </row>
    <row r="89" spans="1:26" ht="17.25" customHeight="1" x14ac:dyDescent="0.2">
      <c r="A89" s="3"/>
      <c r="B89" s="56"/>
      <c r="C89" s="52"/>
      <c r="D89" s="52"/>
      <c r="E89" s="49"/>
      <c r="F89" s="52"/>
      <c r="G89" s="52"/>
      <c r="H89" s="55"/>
      <c r="I89" s="55"/>
      <c r="J89" s="4"/>
      <c r="K89" s="4"/>
      <c r="L89" s="4"/>
      <c r="M89" s="4"/>
      <c r="N89" s="4"/>
      <c r="O89" s="4"/>
      <c r="P89" s="4"/>
      <c r="Q89" s="4"/>
      <c r="R89" s="4"/>
      <c r="S89" s="4"/>
      <c r="T89" s="4"/>
      <c r="U89" s="4"/>
      <c r="V89" s="4"/>
      <c r="W89" s="4"/>
      <c r="X89" s="4"/>
      <c r="Y89" s="4"/>
      <c r="Z89" s="5"/>
    </row>
    <row r="90" spans="1:26" ht="17.25" customHeight="1" x14ac:dyDescent="0.2">
      <c r="A90" s="3"/>
      <c r="B90" s="56"/>
      <c r="C90" s="52"/>
      <c r="D90" s="52"/>
      <c r="E90" s="49"/>
      <c r="F90" s="52"/>
      <c r="G90" s="52"/>
      <c r="H90" s="55"/>
      <c r="I90" s="55"/>
      <c r="J90" s="4"/>
      <c r="K90" s="4"/>
      <c r="L90" s="4"/>
      <c r="M90" s="4"/>
      <c r="N90" s="4"/>
      <c r="O90" s="4"/>
      <c r="P90" s="4"/>
      <c r="Q90" s="4"/>
      <c r="R90" s="4"/>
      <c r="S90" s="4"/>
      <c r="T90" s="4"/>
      <c r="U90" s="4"/>
      <c r="V90" s="4"/>
      <c r="W90" s="4"/>
      <c r="X90" s="4"/>
      <c r="Y90" s="4"/>
      <c r="Z90" s="5"/>
    </row>
    <row r="91" spans="1:26" ht="17.25" customHeight="1" x14ac:dyDescent="0.2">
      <c r="A91" s="3"/>
      <c r="B91" s="56"/>
      <c r="C91" s="52"/>
      <c r="D91" s="52"/>
      <c r="E91" s="49"/>
      <c r="F91" s="52"/>
      <c r="G91" s="52"/>
      <c r="H91" s="55"/>
      <c r="I91" s="55"/>
      <c r="J91" s="4"/>
      <c r="K91" s="4"/>
      <c r="L91" s="4"/>
      <c r="M91" s="4"/>
      <c r="N91" s="4"/>
      <c r="O91" s="4"/>
      <c r="P91" s="4"/>
      <c r="Q91" s="4"/>
      <c r="R91" s="4"/>
      <c r="S91" s="4"/>
      <c r="T91" s="4"/>
      <c r="U91" s="4"/>
      <c r="V91" s="4"/>
      <c r="W91" s="4"/>
      <c r="X91" s="4"/>
      <c r="Y91" s="4"/>
      <c r="Z91" s="5"/>
    </row>
    <row r="92" spans="1:26" ht="17.25" customHeight="1" x14ac:dyDescent="0.2">
      <c r="A92" s="3"/>
      <c r="B92" s="56"/>
      <c r="C92" s="52"/>
      <c r="D92" s="52"/>
      <c r="E92" s="49"/>
      <c r="F92" s="52"/>
      <c r="G92" s="52"/>
      <c r="H92" s="55"/>
      <c r="I92" s="55"/>
      <c r="J92" s="4"/>
      <c r="K92" s="4"/>
      <c r="L92" s="4"/>
      <c r="M92" s="4"/>
      <c r="N92" s="4"/>
      <c r="O92" s="4"/>
      <c r="P92" s="4"/>
      <c r="Q92" s="4"/>
      <c r="R92" s="4"/>
      <c r="S92" s="4"/>
      <c r="T92" s="4"/>
      <c r="U92" s="4"/>
      <c r="V92" s="4"/>
      <c r="W92" s="4"/>
      <c r="X92" s="4"/>
      <c r="Y92" s="4"/>
      <c r="Z92" s="5"/>
    </row>
    <row r="93" spans="1:26" ht="17.25" customHeight="1" x14ac:dyDescent="0.2">
      <c r="A93" s="3"/>
      <c r="B93" s="56"/>
      <c r="C93" s="52"/>
      <c r="D93" s="52"/>
      <c r="E93" s="49"/>
      <c r="F93" s="52"/>
      <c r="G93" s="52"/>
      <c r="H93" s="55"/>
      <c r="I93" s="55"/>
      <c r="J93" s="4"/>
      <c r="K93" s="4"/>
      <c r="L93" s="4"/>
      <c r="M93" s="4"/>
      <c r="N93" s="4"/>
      <c r="O93" s="4"/>
      <c r="P93" s="4"/>
      <c r="Q93" s="4"/>
      <c r="R93" s="4"/>
      <c r="S93" s="4"/>
      <c r="T93" s="4"/>
      <c r="U93" s="4"/>
      <c r="V93" s="4"/>
      <c r="W93" s="4"/>
      <c r="X93" s="4"/>
      <c r="Y93" s="4"/>
      <c r="Z93" s="5"/>
    </row>
    <row r="94" spans="1:26" ht="17.25" customHeight="1" x14ac:dyDescent="0.2">
      <c r="A94" s="3"/>
      <c r="B94" s="56"/>
      <c r="C94" s="52"/>
      <c r="D94" s="52"/>
      <c r="E94" s="49"/>
      <c r="F94" s="52"/>
      <c r="G94" s="52"/>
      <c r="H94" s="55"/>
      <c r="I94" s="55"/>
      <c r="J94" s="4"/>
      <c r="K94" s="4"/>
      <c r="L94" s="4"/>
      <c r="M94" s="4"/>
      <c r="N94" s="4"/>
      <c r="O94" s="4"/>
      <c r="P94" s="4"/>
      <c r="Q94" s="4"/>
      <c r="R94" s="4"/>
      <c r="S94" s="4"/>
      <c r="T94" s="4"/>
      <c r="U94" s="4"/>
      <c r="V94" s="4"/>
      <c r="W94" s="4"/>
      <c r="X94" s="4"/>
      <c r="Y94" s="4"/>
      <c r="Z94" s="5"/>
    </row>
    <row r="95" spans="1:26" ht="17.25" customHeight="1" x14ac:dyDescent="0.2">
      <c r="A95" s="3"/>
      <c r="B95" s="56"/>
      <c r="C95" s="52"/>
      <c r="D95" s="52"/>
      <c r="E95" s="49"/>
      <c r="F95" s="52"/>
      <c r="G95" s="52"/>
      <c r="H95" s="55"/>
      <c r="I95" s="55"/>
      <c r="J95" s="4"/>
      <c r="K95" s="4"/>
      <c r="L95" s="4"/>
      <c r="M95" s="4"/>
      <c r="N95" s="4"/>
      <c r="O95" s="4"/>
      <c r="P95" s="4"/>
      <c r="Q95" s="4"/>
      <c r="R95" s="4"/>
      <c r="S95" s="4"/>
      <c r="T95" s="4"/>
      <c r="U95" s="4"/>
      <c r="V95" s="4"/>
      <c r="W95" s="4"/>
      <c r="X95" s="4"/>
      <c r="Y95" s="4"/>
      <c r="Z95" s="5"/>
    </row>
    <row r="96" spans="1:26" ht="17.25" customHeight="1" x14ac:dyDescent="0.2">
      <c r="A96" s="3"/>
      <c r="B96" s="56"/>
      <c r="C96" s="52"/>
      <c r="D96" s="52"/>
      <c r="E96" s="49"/>
      <c r="F96" s="52"/>
      <c r="G96" s="52"/>
      <c r="H96" s="55"/>
      <c r="I96" s="55"/>
      <c r="J96" s="4"/>
      <c r="K96" s="4"/>
      <c r="L96" s="4"/>
      <c r="M96" s="4"/>
      <c r="N96" s="4"/>
      <c r="O96" s="4"/>
      <c r="P96" s="4"/>
      <c r="Q96" s="4"/>
      <c r="R96" s="4"/>
      <c r="S96" s="4"/>
      <c r="T96" s="4"/>
      <c r="U96" s="4"/>
      <c r="V96" s="4"/>
      <c r="W96" s="4"/>
      <c r="X96" s="4"/>
      <c r="Y96" s="4"/>
      <c r="Z96" s="5"/>
    </row>
    <row r="97" spans="1:26" ht="17.25" customHeight="1" x14ac:dyDescent="0.2">
      <c r="A97" s="3"/>
      <c r="B97" s="56"/>
      <c r="C97" s="52"/>
      <c r="D97" s="52"/>
      <c r="E97" s="49"/>
      <c r="F97" s="52"/>
      <c r="G97" s="52"/>
      <c r="H97" s="55"/>
      <c r="I97" s="55"/>
      <c r="J97" s="4"/>
      <c r="K97" s="4"/>
      <c r="L97" s="4"/>
      <c r="M97" s="4"/>
      <c r="N97" s="4"/>
      <c r="O97" s="4"/>
      <c r="P97" s="4"/>
      <c r="Q97" s="4"/>
      <c r="R97" s="4"/>
      <c r="S97" s="4"/>
      <c r="T97" s="4"/>
      <c r="U97" s="4"/>
      <c r="V97" s="4"/>
      <c r="W97" s="4"/>
      <c r="X97" s="4"/>
      <c r="Y97" s="4"/>
      <c r="Z97" s="5"/>
    </row>
    <row r="98" spans="1:26" ht="17.25" customHeight="1" x14ac:dyDescent="0.2">
      <c r="A98" s="3"/>
      <c r="B98" s="52"/>
      <c r="C98" s="52"/>
      <c r="D98" s="52"/>
      <c r="E98" s="49"/>
      <c r="F98" s="52"/>
      <c r="G98" s="52"/>
      <c r="H98" s="55"/>
      <c r="I98" s="55"/>
      <c r="J98" s="4"/>
      <c r="K98" s="4"/>
      <c r="L98" s="4"/>
      <c r="M98" s="4"/>
      <c r="N98" s="4"/>
      <c r="O98" s="4"/>
      <c r="P98" s="4"/>
      <c r="Q98" s="4"/>
      <c r="R98" s="4"/>
      <c r="S98" s="4"/>
      <c r="T98" s="4"/>
      <c r="U98" s="4"/>
      <c r="V98" s="4"/>
      <c r="W98" s="4"/>
      <c r="X98" s="4"/>
      <c r="Y98" s="4"/>
      <c r="Z98" s="5"/>
    </row>
    <row r="99" spans="1:26" ht="17.25" customHeight="1" x14ac:dyDescent="0.2">
      <c r="A99" s="3"/>
      <c r="B99" s="52"/>
      <c r="C99" s="52"/>
      <c r="D99" s="52"/>
      <c r="E99" s="49"/>
      <c r="F99" s="52"/>
      <c r="G99" s="52"/>
      <c r="H99" s="55"/>
      <c r="I99" s="55"/>
      <c r="J99" s="4"/>
      <c r="K99" s="4"/>
      <c r="L99" s="4"/>
      <c r="M99" s="4"/>
      <c r="N99" s="4"/>
      <c r="O99" s="4"/>
      <c r="P99" s="4"/>
      <c r="Q99" s="4"/>
      <c r="R99" s="4"/>
      <c r="S99" s="4"/>
      <c r="T99" s="4"/>
      <c r="U99" s="4"/>
      <c r="V99" s="4"/>
      <c r="W99" s="4"/>
      <c r="X99" s="4"/>
      <c r="Y99" s="4"/>
      <c r="Z99" s="5"/>
    </row>
    <row r="100" spans="1:26" ht="17.25" customHeight="1" x14ac:dyDescent="0.2">
      <c r="A100" s="3"/>
      <c r="B100" s="52"/>
      <c r="C100" s="52"/>
      <c r="D100" s="52"/>
      <c r="E100" s="49"/>
      <c r="F100" s="52"/>
      <c r="G100" s="52"/>
      <c r="H100" s="55"/>
      <c r="I100" s="55"/>
      <c r="J100" s="4"/>
      <c r="K100" s="4"/>
      <c r="L100" s="4"/>
      <c r="M100" s="4"/>
      <c r="N100" s="4"/>
      <c r="O100" s="4"/>
      <c r="P100" s="4"/>
      <c r="Q100" s="4"/>
      <c r="R100" s="4"/>
      <c r="S100" s="4"/>
      <c r="T100" s="4"/>
      <c r="U100" s="4"/>
      <c r="V100" s="4"/>
      <c r="W100" s="4"/>
      <c r="X100" s="4"/>
      <c r="Y100" s="4"/>
      <c r="Z100" s="5"/>
    </row>
    <row r="101" spans="1:26" ht="17.25" customHeight="1" x14ac:dyDescent="0.2">
      <c r="A101" s="3"/>
      <c r="B101" s="52"/>
      <c r="C101" s="52"/>
      <c r="D101" s="52"/>
      <c r="E101" s="49"/>
      <c r="F101" s="52"/>
      <c r="G101" s="52"/>
      <c r="H101" s="55"/>
      <c r="I101" s="55"/>
      <c r="J101" s="4"/>
      <c r="K101" s="4"/>
      <c r="L101" s="4"/>
      <c r="M101" s="4"/>
      <c r="N101" s="4"/>
      <c r="O101" s="4"/>
      <c r="P101" s="4"/>
      <c r="Q101" s="4"/>
      <c r="R101" s="4"/>
      <c r="S101" s="4"/>
      <c r="T101" s="4"/>
      <c r="U101" s="4"/>
      <c r="V101" s="4"/>
      <c r="W101" s="4"/>
      <c r="X101" s="4"/>
      <c r="Y101" s="4"/>
      <c r="Z101" s="5"/>
    </row>
    <row r="102" spans="1:26" ht="17.25" customHeight="1" x14ac:dyDescent="0.2">
      <c r="A102" s="3"/>
      <c r="B102" s="52"/>
      <c r="C102" s="52"/>
      <c r="D102" s="52"/>
      <c r="E102" s="49"/>
      <c r="F102" s="52"/>
      <c r="G102" s="52"/>
      <c r="H102" s="55"/>
      <c r="I102" s="55"/>
      <c r="J102" s="4"/>
      <c r="K102" s="4"/>
      <c r="L102" s="4"/>
      <c r="M102" s="4"/>
      <c r="N102" s="4"/>
      <c r="O102" s="4"/>
      <c r="P102" s="4"/>
      <c r="Q102" s="4"/>
      <c r="R102" s="4"/>
      <c r="S102" s="4"/>
      <c r="T102" s="4"/>
      <c r="U102" s="4"/>
      <c r="V102" s="4"/>
      <c r="W102" s="4"/>
      <c r="X102" s="4"/>
      <c r="Y102" s="4"/>
      <c r="Z102" s="5"/>
    </row>
    <row r="103" spans="1:26" ht="17.25" customHeight="1" x14ac:dyDescent="0.2">
      <c r="A103" s="3"/>
      <c r="B103" s="52"/>
      <c r="C103" s="52"/>
      <c r="D103" s="52"/>
      <c r="E103" s="49"/>
      <c r="F103" s="52"/>
      <c r="G103" s="52"/>
      <c r="H103" s="55"/>
      <c r="I103" s="55"/>
      <c r="J103" s="4"/>
      <c r="K103" s="4"/>
      <c r="L103" s="4"/>
      <c r="M103" s="4"/>
      <c r="N103" s="4"/>
      <c r="O103" s="4"/>
      <c r="P103" s="4"/>
      <c r="Q103" s="4"/>
      <c r="R103" s="4"/>
      <c r="S103" s="4"/>
      <c r="T103" s="4"/>
      <c r="U103" s="4"/>
      <c r="V103" s="4"/>
      <c r="W103" s="4"/>
      <c r="X103" s="4"/>
      <c r="Y103" s="4"/>
      <c r="Z103" s="5"/>
    </row>
    <row r="104" spans="1:26" ht="17.25" customHeight="1" x14ac:dyDescent="0.2">
      <c r="A104" s="3"/>
      <c r="B104" s="52"/>
      <c r="C104" s="52"/>
      <c r="D104" s="52"/>
      <c r="E104" s="49"/>
      <c r="F104" s="52"/>
      <c r="G104" s="52"/>
      <c r="H104" s="55"/>
      <c r="I104" s="55"/>
      <c r="J104" s="4"/>
      <c r="K104" s="4"/>
      <c r="L104" s="4"/>
      <c r="M104" s="4"/>
      <c r="N104" s="4"/>
      <c r="O104" s="4"/>
      <c r="P104" s="4"/>
      <c r="Q104" s="4"/>
      <c r="R104" s="4"/>
      <c r="S104" s="4"/>
      <c r="T104" s="4"/>
      <c r="U104" s="4"/>
      <c r="V104" s="4"/>
      <c r="W104" s="4"/>
      <c r="X104" s="4"/>
      <c r="Y104" s="4"/>
      <c r="Z104" s="5"/>
    </row>
    <row r="105" spans="1:26" ht="17.25" customHeight="1" x14ac:dyDescent="0.2">
      <c r="A105" s="3"/>
      <c r="B105" s="52"/>
      <c r="C105" s="52"/>
      <c r="D105" s="52"/>
      <c r="E105" s="49"/>
      <c r="F105" s="52"/>
      <c r="G105" s="52"/>
      <c r="H105" s="55"/>
      <c r="I105" s="55"/>
      <c r="J105" s="4"/>
      <c r="K105" s="4"/>
      <c r="L105" s="4"/>
      <c r="M105" s="4"/>
      <c r="N105" s="4"/>
      <c r="O105" s="4"/>
      <c r="P105" s="4"/>
      <c r="Q105" s="4"/>
      <c r="R105" s="4"/>
      <c r="S105" s="4"/>
      <c r="T105" s="4"/>
      <c r="U105" s="4"/>
      <c r="V105" s="4"/>
      <c r="W105" s="4"/>
      <c r="X105" s="4"/>
      <c r="Y105" s="4"/>
      <c r="Z105" s="5"/>
    </row>
    <row r="106" spans="1:26" ht="17.25" customHeight="1" x14ac:dyDescent="0.2">
      <c r="A106" s="3"/>
      <c r="B106" s="52"/>
      <c r="C106" s="52"/>
      <c r="D106" s="52"/>
      <c r="E106" s="49"/>
      <c r="F106" s="52"/>
      <c r="G106" s="52"/>
      <c r="H106" s="55"/>
      <c r="I106" s="55"/>
      <c r="J106" s="4"/>
      <c r="K106" s="4"/>
      <c r="L106" s="4"/>
      <c r="M106" s="4"/>
      <c r="N106" s="4"/>
      <c r="O106" s="4"/>
      <c r="P106" s="4"/>
      <c r="Q106" s="4"/>
      <c r="R106" s="4"/>
      <c r="S106" s="4"/>
      <c r="T106" s="4"/>
      <c r="U106" s="4"/>
      <c r="V106" s="4"/>
      <c r="W106" s="4"/>
      <c r="X106" s="4"/>
      <c r="Y106" s="4"/>
      <c r="Z106" s="5"/>
    </row>
    <row r="107" spans="1:26" ht="17.25" customHeight="1" x14ac:dyDescent="0.2">
      <c r="A107" s="3"/>
      <c r="B107" s="52"/>
      <c r="C107" s="52"/>
      <c r="D107" s="52"/>
      <c r="E107" s="49"/>
      <c r="F107" s="52"/>
      <c r="G107" s="52"/>
      <c r="H107" s="55"/>
      <c r="I107" s="55"/>
      <c r="J107" s="4"/>
      <c r="K107" s="4"/>
      <c r="L107" s="4"/>
      <c r="M107" s="4"/>
      <c r="N107" s="4"/>
      <c r="O107" s="4"/>
      <c r="P107" s="4"/>
      <c r="Q107" s="4"/>
      <c r="R107" s="4"/>
      <c r="S107" s="4"/>
      <c r="T107" s="4"/>
      <c r="U107" s="4"/>
      <c r="V107" s="4"/>
      <c r="W107" s="4"/>
      <c r="X107" s="4"/>
      <c r="Y107" s="4"/>
      <c r="Z107" s="5"/>
    </row>
    <row r="108" spans="1:26" ht="17.25" customHeight="1" x14ac:dyDescent="0.2">
      <c r="A108" s="3"/>
      <c r="B108" s="52"/>
      <c r="C108" s="52"/>
      <c r="D108" s="52"/>
      <c r="E108" s="49"/>
      <c r="F108" s="52"/>
      <c r="G108" s="52"/>
      <c r="H108" s="55"/>
      <c r="I108" s="55"/>
      <c r="J108" s="4"/>
      <c r="K108" s="4"/>
      <c r="L108" s="4"/>
      <c r="M108" s="4"/>
      <c r="N108" s="4"/>
      <c r="O108" s="4"/>
      <c r="P108" s="4"/>
      <c r="Q108" s="4"/>
      <c r="R108" s="4"/>
      <c r="S108" s="4"/>
      <c r="T108" s="4"/>
      <c r="U108" s="4"/>
      <c r="V108" s="4"/>
      <c r="W108" s="4"/>
      <c r="X108" s="4"/>
      <c r="Y108" s="4"/>
      <c r="Z108" s="5"/>
    </row>
    <row r="109" spans="1:26" ht="17.25" customHeight="1" x14ac:dyDescent="0.2">
      <c r="A109" s="3"/>
      <c r="B109" s="52"/>
      <c r="C109" s="52"/>
      <c r="D109" s="52"/>
      <c r="E109" s="49"/>
      <c r="F109" s="52"/>
      <c r="G109" s="52"/>
      <c r="H109" s="55"/>
      <c r="I109" s="55"/>
      <c r="J109" s="4"/>
      <c r="K109" s="4"/>
      <c r="L109" s="4"/>
      <c r="M109" s="4"/>
      <c r="N109" s="4"/>
      <c r="O109" s="4"/>
      <c r="P109" s="4"/>
      <c r="Q109" s="4"/>
      <c r="R109" s="4"/>
      <c r="S109" s="4"/>
      <c r="T109" s="4"/>
      <c r="U109" s="4"/>
      <c r="V109" s="4"/>
      <c r="W109" s="4"/>
      <c r="X109" s="4"/>
      <c r="Y109" s="4"/>
      <c r="Z109" s="5"/>
    </row>
    <row r="110" spans="1:26" ht="17.25" customHeight="1" x14ac:dyDescent="0.2">
      <c r="A110" s="3"/>
      <c r="B110" s="52"/>
      <c r="C110" s="52"/>
      <c r="D110" s="52"/>
      <c r="E110" s="49"/>
      <c r="F110" s="52"/>
      <c r="G110" s="52"/>
      <c r="H110" s="55"/>
      <c r="I110" s="55"/>
      <c r="J110" s="4"/>
      <c r="K110" s="4"/>
      <c r="L110" s="4"/>
      <c r="M110" s="4"/>
      <c r="N110" s="4"/>
      <c r="O110" s="4"/>
      <c r="P110" s="4"/>
      <c r="Q110" s="4"/>
      <c r="R110" s="4"/>
      <c r="S110" s="4"/>
      <c r="T110" s="4"/>
      <c r="U110" s="4"/>
      <c r="V110" s="4"/>
      <c r="W110" s="4"/>
      <c r="X110" s="4"/>
      <c r="Y110" s="4"/>
      <c r="Z110" s="5"/>
    </row>
    <row r="111" spans="1:26" ht="17.25" customHeight="1" x14ac:dyDescent="0.2">
      <c r="A111" s="3"/>
      <c r="B111" s="52"/>
      <c r="C111" s="52"/>
      <c r="D111" s="52"/>
      <c r="E111" s="49"/>
      <c r="F111" s="52"/>
      <c r="G111" s="52"/>
      <c r="H111" s="55"/>
      <c r="I111" s="55"/>
      <c r="J111" s="4"/>
      <c r="K111" s="4"/>
      <c r="L111" s="4"/>
      <c r="M111" s="4"/>
      <c r="N111" s="4"/>
      <c r="O111" s="4"/>
      <c r="P111" s="4"/>
      <c r="Q111" s="4"/>
      <c r="R111" s="4"/>
      <c r="S111" s="4"/>
      <c r="T111" s="4"/>
      <c r="U111" s="4"/>
      <c r="V111" s="4"/>
      <c r="W111" s="4"/>
      <c r="X111" s="4"/>
      <c r="Y111" s="4"/>
      <c r="Z111" s="5"/>
    </row>
    <row r="112" spans="1:26" ht="17.25" customHeight="1" x14ac:dyDescent="0.2">
      <c r="A112" s="3"/>
      <c r="B112" s="52"/>
      <c r="C112" s="52"/>
      <c r="D112" s="52"/>
      <c r="E112" s="49"/>
      <c r="F112" s="52"/>
      <c r="G112" s="52"/>
      <c r="H112" s="55"/>
      <c r="I112" s="55"/>
      <c r="J112" s="4"/>
      <c r="K112" s="4"/>
      <c r="L112" s="4"/>
      <c r="M112" s="4"/>
      <c r="N112" s="4"/>
      <c r="O112" s="4"/>
      <c r="P112" s="4"/>
      <c r="Q112" s="4"/>
      <c r="R112" s="4"/>
      <c r="S112" s="4"/>
      <c r="T112" s="4"/>
      <c r="U112" s="4"/>
      <c r="V112" s="4"/>
      <c r="W112" s="4"/>
      <c r="X112" s="4"/>
      <c r="Y112" s="4"/>
      <c r="Z112" s="5"/>
    </row>
    <row r="113" spans="1:26" ht="17.25" customHeight="1" x14ac:dyDescent="0.2">
      <c r="A113" s="3"/>
      <c r="B113" s="52"/>
      <c r="C113" s="52"/>
      <c r="D113" s="52"/>
      <c r="E113" s="49"/>
      <c r="F113" s="52"/>
      <c r="G113" s="52"/>
      <c r="H113" s="55"/>
      <c r="I113" s="55"/>
      <c r="J113" s="4"/>
      <c r="K113" s="4"/>
      <c r="L113" s="4"/>
      <c r="M113" s="4"/>
      <c r="N113" s="4"/>
      <c r="O113" s="4"/>
      <c r="P113" s="4"/>
      <c r="Q113" s="4"/>
      <c r="R113" s="4"/>
      <c r="S113" s="4"/>
      <c r="T113" s="4"/>
      <c r="U113" s="4"/>
      <c r="V113" s="4"/>
      <c r="W113" s="4"/>
      <c r="X113" s="4"/>
      <c r="Y113" s="4"/>
      <c r="Z113" s="5"/>
    </row>
    <row r="114" spans="1:26" ht="17.25" customHeight="1" x14ac:dyDescent="0.2">
      <c r="A114" s="3"/>
      <c r="B114" s="52"/>
      <c r="C114" s="52"/>
      <c r="D114" s="52"/>
      <c r="E114" s="49"/>
      <c r="F114" s="52"/>
      <c r="G114" s="52"/>
      <c r="H114" s="55"/>
      <c r="I114" s="55"/>
      <c r="J114" s="4"/>
      <c r="K114" s="4"/>
      <c r="L114" s="4"/>
      <c r="M114" s="4"/>
      <c r="N114" s="4"/>
      <c r="O114" s="4"/>
      <c r="P114" s="4"/>
      <c r="Q114" s="4"/>
      <c r="R114" s="4"/>
      <c r="S114" s="4"/>
      <c r="T114" s="4"/>
      <c r="U114" s="4"/>
      <c r="V114" s="4"/>
      <c r="W114" s="4"/>
      <c r="X114" s="4"/>
      <c r="Y114" s="4"/>
      <c r="Z114" s="5"/>
    </row>
    <row r="115" spans="1:26" ht="17.25" customHeight="1" x14ac:dyDescent="0.2">
      <c r="A115" s="3"/>
      <c r="B115" s="52"/>
      <c r="C115" s="52"/>
      <c r="D115" s="52"/>
      <c r="E115" s="49"/>
      <c r="F115" s="52"/>
      <c r="G115" s="52"/>
      <c r="H115" s="55"/>
      <c r="I115" s="55"/>
      <c r="J115" s="4"/>
      <c r="K115" s="4"/>
      <c r="L115" s="4"/>
      <c r="M115" s="4"/>
      <c r="N115" s="4"/>
      <c r="O115" s="4"/>
      <c r="P115" s="4"/>
      <c r="Q115" s="4"/>
      <c r="R115" s="4"/>
      <c r="S115" s="4"/>
      <c r="T115" s="4"/>
      <c r="U115" s="4"/>
      <c r="V115" s="4"/>
      <c r="W115" s="4"/>
      <c r="X115" s="4"/>
      <c r="Y115" s="4"/>
      <c r="Z115" s="5"/>
    </row>
    <row r="116" spans="1:26" ht="17.25" customHeight="1" x14ac:dyDescent="0.2">
      <c r="A116" s="3"/>
      <c r="B116" s="52"/>
      <c r="C116" s="52"/>
      <c r="D116" s="52"/>
      <c r="E116" s="49"/>
      <c r="F116" s="52"/>
      <c r="G116" s="52"/>
      <c r="H116" s="55"/>
      <c r="I116" s="55"/>
      <c r="J116" s="4"/>
      <c r="K116" s="4"/>
      <c r="L116" s="4"/>
      <c r="M116" s="4"/>
      <c r="N116" s="4"/>
      <c r="O116" s="4"/>
      <c r="P116" s="4"/>
      <c r="Q116" s="4"/>
      <c r="R116" s="4"/>
      <c r="S116" s="4"/>
      <c r="T116" s="4"/>
      <c r="U116" s="4"/>
      <c r="V116" s="4"/>
      <c r="W116" s="4"/>
      <c r="X116" s="4"/>
      <c r="Y116" s="4"/>
      <c r="Z116" s="5"/>
    </row>
    <row r="117" spans="1:26" ht="17.25" customHeight="1" x14ac:dyDescent="0.2">
      <c r="A117" s="3"/>
      <c r="B117" s="52"/>
      <c r="C117" s="52"/>
      <c r="D117" s="52"/>
      <c r="E117" s="49"/>
      <c r="F117" s="52"/>
      <c r="G117" s="52"/>
      <c r="H117" s="55"/>
      <c r="I117" s="55"/>
      <c r="J117" s="4"/>
      <c r="K117" s="4"/>
      <c r="L117" s="4"/>
      <c r="M117" s="4"/>
      <c r="N117" s="4"/>
      <c r="O117" s="4"/>
      <c r="P117" s="4"/>
      <c r="Q117" s="4"/>
      <c r="R117" s="4"/>
      <c r="S117" s="4"/>
      <c r="T117" s="4"/>
      <c r="U117" s="4"/>
      <c r="V117" s="4"/>
      <c r="W117" s="4"/>
      <c r="X117" s="4"/>
      <c r="Y117" s="4"/>
      <c r="Z117" s="5"/>
    </row>
    <row r="118" spans="1:26" ht="17.25" customHeight="1" x14ac:dyDescent="0.2">
      <c r="A118" s="3"/>
      <c r="B118" s="52"/>
      <c r="C118" s="52"/>
      <c r="D118" s="52"/>
      <c r="E118" s="49"/>
      <c r="F118" s="52"/>
      <c r="G118" s="52"/>
      <c r="H118" s="55"/>
      <c r="I118" s="55"/>
      <c r="J118" s="4"/>
      <c r="K118" s="4"/>
      <c r="L118" s="4"/>
      <c r="M118" s="4"/>
      <c r="N118" s="4"/>
      <c r="O118" s="4"/>
      <c r="P118" s="4"/>
      <c r="Q118" s="4"/>
      <c r="R118" s="4"/>
      <c r="S118" s="4"/>
      <c r="T118" s="4"/>
      <c r="U118" s="4"/>
      <c r="V118" s="4"/>
      <c r="W118" s="4"/>
      <c r="X118" s="4"/>
      <c r="Y118" s="4"/>
      <c r="Z118" s="5"/>
    </row>
    <row r="119" spans="1:26" ht="17.25" customHeight="1" x14ac:dyDescent="0.2">
      <c r="A119" s="3"/>
      <c r="B119" s="52"/>
      <c r="C119" s="52"/>
      <c r="D119" s="52"/>
      <c r="E119" s="49"/>
      <c r="F119" s="52"/>
      <c r="G119" s="52"/>
      <c r="H119" s="55"/>
      <c r="I119" s="55"/>
      <c r="J119" s="4"/>
      <c r="K119" s="4"/>
      <c r="L119" s="4"/>
      <c r="M119" s="4"/>
      <c r="N119" s="4"/>
      <c r="O119" s="4"/>
      <c r="P119" s="4"/>
      <c r="Q119" s="4"/>
      <c r="R119" s="4"/>
      <c r="S119" s="4"/>
      <c r="T119" s="4"/>
      <c r="U119" s="4"/>
      <c r="V119" s="4"/>
      <c r="W119" s="4"/>
      <c r="X119" s="4"/>
      <c r="Y119" s="4"/>
      <c r="Z119" s="5"/>
    </row>
    <row r="120" spans="1:26" ht="17.25" customHeight="1" x14ac:dyDescent="0.2">
      <c r="A120" s="3"/>
      <c r="B120" s="52"/>
      <c r="C120" s="52"/>
      <c r="D120" s="52"/>
      <c r="E120" s="49"/>
      <c r="F120" s="52"/>
      <c r="G120" s="52"/>
      <c r="H120" s="55"/>
      <c r="I120" s="55"/>
      <c r="J120" s="4"/>
      <c r="K120" s="4"/>
      <c r="L120" s="4"/>
      <c r="M120" s="4"/>
      <c r="N120" s="4"/>
      <c r="O120" s="4"/>
      <c r="P120" s="4"/>
      <c r="Q120" s="4"/>
      <c r="R120" s="4"/>
      <c r="S120" s="4"/>
      <c r="T120" s="4"/>
      <c r="U120" s="4"/>
      <c r="V120" s="4"/>
      <c r="W120" s="4"/>
      <c r="X120" s="4"/>
      <c r="Y120" s="4"/>
      <c r="Z120" s="5"/>
    </row>
    <row r="121" spans="1:26" ht="17.25" customHeight="1" x14ac:dyDescent="0.2">
      <c r="A121" s="3"/>
      <c r="B121" s="52"/>
      <c r="C121" s="52"/>
      <c r="D121" s="52"/>
      <c r="E121" s="49"/>
      <c r="F121" s="52"/>
      <c r="G121" s="52"/>
      <c r="H121" s="55"/>
      <c r="I121" s="55"/>
      <c r="J121" s="4"/>
      <c r="K121" s="4"/>
      <c r="L121" s="4"/>
      <c r="M121" s="4"/>
      <c r="N121" s="4"/>
      <c r="O121" s="4"/>
      <c r="P121" s="4"/>
      <c r="Q121" s="4"/>
      <c r="R121" s="4"/>
      <c r="S121" s="4"/>
      <c r="T121" s="4"/>
      <c r="U121" s="4"/>
      <c r="V121" s="4"/>
      <c r="W121" s="4"/>
      <c r="X121" s="4"/>
      <c r="Y121" s="4"/>
      <c r="Z121" s="5"/>
    </row>
    <row r="122" spans="1:26" ht="17.25" customHeight="1" x14ac:dyDescent="0.2">
      <c r="A122" s="3"/>
      <c r="B122" s="52"/>
      <c r="C122" s="52"/>
      <c r="D122" s="52"/>
      <c r="E122" s="49"/>
      <c r="F122" s="52"/>
      <c r="G122" s="52"/>
      <c r="H122" s="55"/>
      <c r="I122" s="55"/>
      <c r="J122" s="4"/>
      <c r="K122" s="4"/>
      <c r="L122" s="4"/>
      <c r="M122" s="4"/>
      <c r="N122" s="4"/>
      <c r="O122" s="4"/>
      <c r="P122" s="4"/>
      <c r="Q122" s="4"/>
      <c r="R122" s="4"/>
      <c r="S122" s="4"/>
      <c r="T122" s="4"/>
      <c r="U122" s="4"/>
      <c r="V122" s="4"/>
      <c r="W122" s="4"/>
      <c r="X122" s="4"/>
      <c r="Y122" s="4"/>
      <c r="Z122" s="5"/>
    </row>
    <row r="123" spans="1:26" ht="17.25" customHeight="1" x14ac:dyDescent="0.2">
      <c r="A123" s="3"/>
      <c r="B123" s="52"/>
      <c r="C123" s="52"/>
      <c r="D123" s="52"/>
      <c r="E123" s="49"/>
      <c r="F123" s="52"/>
      <c r="G123" s="52"/>
      <c r="H123" s="55"/>
      <c r="I123" s="55"/>
      <c r="J123" s="4"/>
      <c r="K123" s="4"/>
      <c r="L123" s="4"/>
      <c r="M123" s="4"/>
      <c r="N123" s="4"/>
      <c r="O123" s="4"/>
      <c r="P123" s="4"/>
      <c r="Q123" s="4"/>
      <c r="R123" s="4"/>
      <c r="S123" s="4"/>
      <c r="T123" s="4"/>
      <c r="U123" s="4"/>
      <c r="V123" s="4"/>
      <c r="W123" s="4"/>
      <c r="X123" s="4"/>
      <c r="Y123" s="4"/>
      <c r="Z123" s="5"/>
    </row>
    <row r="124" spans="1:26" ht="17.25" customHeight="1" x14ac:dyDescent="0.2">
      <c r="A124" s="3"/>
      <c r="B124" s="52"/>
      <c r="C124" s="52"/>
      <c r="D124" s="52"/>
      <c r="E124" s="49"/>
      <c r="F124" s="52"/>
      <c r="G124" s="52"/>
      <c r="H124" s="55"/>
      <c r="I124" s="55"/>
      <c r="J124" s="4"/>
      <c r="K124" s="4"/>
      <c r="L124" s="4"/>
      <c r="M124" s="4"/>
      <c r="N124" s="4"/>
      <c r="O124" s="4"/>
      <c r="P124" s="4"/>
      <c r="Q124" s="4"/>
      <c r="R124" s="4"/>
      <c r="S124" s="4"/>
      <c r="T124" s="4"/>
      <c r="U124" s="4"/>
      <c r="V124" s="4"/>
      <c r="W124" s="4"/>
      <c r="X124" s="4"/>
      <c r="Y124" s="4"/>
      <c r="Z124" s="5"/>
    </row>
    <row r="125" spans="1:26" ht="17.25" customHeight="1" x14ac:dyDescent="0.2">
      <c r="A125" s="3"/>
      <c r="B125" s="52"/>
      <c r="C125" s="52"/>
      <c r="D125" s="52"/>
      <c r="E125" s="49"/>
      <c r="F125" s="52"/>
      <c r="G125" s="52"/>
      <c r="H125" s="55"/>
      <c r="I125" s="55"/>
      <c r="J125" s="4"/>
      <c r="K125" s="4"/>
      <c r="L125" s="4"/>
      <c r="M125" s="4"/>
      <c r="N125" s="4"/>
      <c r="O125" s="4"/>
      <c r="P125" s="4"/>
      <c r="Q125" s="4"/>
      <c r="R125" s="4"/>
      <c r="S125" s="4"/>
      <c r="T125" s="4"/>
      <c r="U125" s="4"/>
      <c r="V125" s="4"/>
      <c r="W125" s="4"/>
      <c r="X125" s="4"/>
      <c r="Y125" s="4"/>
      <c r="Z125" s="5"/>
    </row>
    <row r="126" spans="1:26" ht="17.25" customHeight="1" x14ac:dyDescent="0.2">
      <c r="A126" s="3"/>
      <c r="B126" s="52"/>
      <c r="C126" s="52"/>
      <c r="D126" s="52"/>
      <c r="E126" s="49"/>
      <c r="F126" s="52"/>
      <c r="G126" s="52"/>
      <c r="H126" s="55"/>
      <c r="I126" s="55"/>
      <c r="J126" s="4"/>
      <c r="K126" s="4"/>
      <c r="L126" s="4"/>
      <c r="M126" s="4"/>
      <c r="N126" s="4"/>
      <c r="O126" s="4"/>
      <c r="P126" s="4"/>
      <c r="Q126" s="4"/>
      <c r="R126" s="4"/>
      <c r="S126" s="4"/>
      <c r="T126" s="4"/>
      <c r="U126" s="4"/>
      <c r="V126" s="4"/>
      <c r="W126" s="4"/>
      <c r="X126" s="4"/>
      <c r="Y126" s="4"/>
      <c r="Z126" s="5"/>
    </row>
    <row r="127" spans="1:26" ht="17.25" customHeight="1" x14ac:dyDescent="0.2">
      <c r="A127" s="3"/>
      <c r="B127" s="52"/>
      <c r="C127" s="52"/>
      <c r="D127" s="52"/>
      <c r="E127" s="49"/>
      <c r="F127" s="52"/>
      <c r="G127" s="52"/>
      <c r="H127" s="55"/>
      <c r="I127" s="55"/>
      <c r="J127" s="4"/>
      <c r="K127" s="4"/>
      <c r="L127" s="4"/>
      <c r="M127" s="4"/>
      <c r="N127" s="4"/>
      <c r="O127" s="4"/>
      <c r="P127" s="4"/>
      <c r="Q127" s="4"/>
      <c r="R127" s="4"/>
      <c r="S127" s="4"/>
      <c r="T127" s="4"/>
      <c r="U127" s="4"/>
      <c r="V127" s="4"/>
      <c r="W127" s="4"/>
      <c r="X127" s="4"/>
      <c r="Y127" s="4"/>
      <c r="Z127" s="5"/>
    </row>
    <row r="128" spans="1:26" ht="17.25" customHeight="1" x14ac:dyDescent="0.2">
      <c r="A128" s="3"/>
      <c r="B128" s="52"/>
      <c r="C128" s="52"/>
      <c r="D128" s="52"/>
      <c r="E128" s="49"/>
      <c r="F128" s="52"/>
      <c r="G128" s="52"/>
      <c r="H128" s="55"/>
      <c r="I128" s="55"/>
      <c r="J128" s="4"/>
      <c r="K128" s="4"/>
      <c r="L128" s="4"/>
      <c r="M128" s="4"/>
      <c r="N128" s="4"/>
      <c r="O128" s="4"/>
      <c r="P128" s="4"/>
      <c r="Q128" s="4"/>
      <c r="R128" s="4"/>
      <c r="S128" s="4"/>
      <c r="T128" s="4"/>
      <c r="U128" s="4"/>
      <c r="V128" s="4"/>
      <c r="W128" s="4"/>
      <c r="X128" s="4"/>
      <c r="Y128" s="4"/>
      <c r="Z128" s="5"/>
    </row>
    <row r="129" spans="1:26" ht="17.25" customHeight="1" x14ac:dyDescent="0.2">
      <c r="A129" s="3"/>
      <c r="B129" s="52"/>
      <c r="C129" s="52"/>
      <c r="D129" s="52"/>
      <c r="E129" s="49"/>
      <c r="F129" s="52"/>
      <c r="G129" s="52"/>
      <c r="H129" s="55"/>
      <c r="I129" s="55"/>
      <c r="J129" s="4"/>
      <c r="K129" s="4"/>
      <c r="L129" s="4"/>
      <c r="M129" s="4"/>
      <c r="N129" s="4"/>
      <c r="O129" s="4"/>
      <c r="P129" s="4"/>
      <c r="Q129" s="4"/>
      <c r="R129" s="4"/>
      <c r="S129" s="4"/>
      <c r="T129" s="4"/>
      <c r="U129" s="4"/>
      <c r="V129" s="4"/>
      <c r="W129" s="4"/>
      <c r="X129" s="4"/>
      <c r="Y129" s="4"/>
      <c r="Z129" s="5"/>
    </row>
    <row r="130" spans="1:26" ht="17.25" customHeight="1" x14ac:dyDescent="0.2">
      <c r="A130" s="3"/>
      <c r="B130" s="52"/>
      <c r="C130" s="52"/>
      <c r="D130" s="52"/>
      <c r="E130" s="49"/>
      <c r="F130" s="52"/>
      <c r="G130" s="52"/>
      <c r="H130" s="55"/>
      <c r="I130" s="55"/>
      <c r="J130" s="4"/>
      <c r="K130" s="4"/>
      <c r="L130" s="4"/>
      <c r="M130" s="4"/>
      <c r="N130" s="4"/>
      <c r="O130" s="4"/>
      <c r="P130" s="4"/>
      <c r="Q130" s="4"/>
      <c r="R130" s="4"/>
      <c r="S130" s="4"/>
      <c r="T130" s="4"/>
      <c r="U130" s="4"/>
      <c r="V130" s="4"/>
      <c r="W130" s="4"/>
      <c r="X130" s="4"/>
      <c r="Y130" s="4"/>
      <c r="Z130" s="5"/>
    </row>
    <row r="131" spans="1:26" ht="17.25" customHeight="1" x14ac:dyDescent="0.2">
      <c r="A131" s="3"/>
      <c r="B131" s="52"/>
      <c r="C131" s="52"/>
      <c r="D131" s="52"/>
      <c r="E131" s="49"/>
      <c r="F131" s="52"/>
      <c r="G131" s="52"/>
      <c r="H131" s="55"/>
      <c r="I131" s="55"/>
      <c r="J131" s="4"/>
      <c r="K131" s="4"/>
      <c r="L131" s="4"/>
      <c r="M131" s="4"/>
      <c r="N131" s="4"/>
      <c r="O131" s="4"/>
      <c r="P131" s="4"/>
      <c r="Q131" s="4"/>
      <c r="R131" s="4"/>
      <c r="S131" s="4"/>
      <c r="T131" s="4"/>
      <c r="U131" s="4"/>
      <c r="V131" s="4"/>
      <c r="W131" s="4"/>
      <c r="X131" s="4"/>
      <c r="Y131" s="4"/>
      <c r="Z131" s="5"/>
    </row>
    <row r="132" spans="1:26" ht="17.25" customHeight="1" x14ac:dyDescent="0.2">
      <c r="A132" s="3"/>
      <c r="B132" s="52"/>
      <c r="C132" s="52"/>
      <c r="D132" s="52"/>
      <c r="E132" s="49"/>
      <c r="F132" s="52"/>
      <c r="G132" s="52"/>
      <c r="H132" s="55"/>
      <c r="I132" s="55"/>
      <c r="J132" s="4"/>
      <c r="K132" s="4"/>
      <c r="L132" s="4"/>
      <c r="M132" s="4"/>
      <c r="N132" s="4"/>
      <c r="O132" s="4"/>
      <c r="P132" s="4"/>
      <c r="Q132" s="4"/>
      <c r="R132" s="4"/>
      <c r="S132" s="4"/>
      <c r="T132" s="4"/>
      <c r="U132" s="4"/>
      <c r="V132" s="4"/>
      <c r="W132" s="4"/>
      <c r="X132" s="4"/>
      <c r="Y132" s="4"/>
      <c r="Z132" s="5"/>
    </row>
    <row r="133" spans="1:26" ht="17.25" customHeight="1" x14ac:dyDescent="0.2">
      <c r="A133" s="3"/>
      <c r="B133" s="52"/>
      <c r="C133" s="52"/>
      <c r="D133" s="52"/>
      <c r="E133" s="49"/>
      <c r="F133" s="52"/>
      <c r="G133" s="52"/>
      <c r="H133" s="55"/>
      <c r="I133" s="55"/>
      <c r="J133" s="4"/>
      <c r="K133" s="4"/>
      <c r="L133" s="4"/>
      <c r="M133" s="4"/>
      <c r="N133" s="4"/>
      <c r="O133" s="4"/>
      <c r="P133" s="4"/>
      <c r="Q133" s="4"/>
      <c r="R133" s="4"/>
      <c r="S133" s="4"/>
      <c r="T133" s="4"/>
      <c r="U133" s="4"/>
      <c r="V133" s="4"/>
      <c r="W133" s="4"/>
      <c r="X133" s="4"/>
      <c r="Y133" s="4"/>
      <c r="Z133" s="5"/>
    </row>
    <row r="134" spans="1:26" ht="17.25" customHeight="1" x14ac:dyDescent="0.2">
      <c r="A134" s="3"/>
      <c r="B134" s="52"/>
      <c r="C134" s="52"/>
      <c r="D134" s="52"/>
      <c r="E134" s="49"/>
      <c r="F134" s="52"/>
      <c r="G134" s="52"/>
      <c r="H134" s="55"/>
      <c r="I134" s="55"/>
      <c r="J134" s="4"/>
      <c r="K134" s="4"/>
      <c r="L134" s="4"/>
      <c r="M134" s="4"/>
      <c r="N134" s="4"/>
      <c r="O134" s="4"/>
      <c r="P134" s="4"/>
      <c r="Q134" s="4"/>
      <c r="R134" s="4"/>
      <c r="S134" s="4"/>
      <c r="T134" s="4"/>
      <c r="U134" s="4"/>
      <c r="V134" s="4"/>
      <c r="W134" s="4"/>
      <c r="X134" s="4"/>
      <c r="Y134" s="4"/>
      <c r="Z134" s="5"/>
    </row>
    <row r="135" spans="1:26" ht="17.25" customHeight="1" x14ac:dyDescent="0.2">
      <c r="A135" s="3"/>
      <c r="B135" s="52"/>
      <c r="C135" s="52"/>
      <c r="D135" s="52"/>
      <c r="E135" s="49"/>
      <c r="F135" s="52"/>
      <c r="G135" s="52"/>
      <c r="H135" s="55"/>
      <c r="I135" s="55"/>
      <c r="J135" s="4"/>
      <c r="K135" s="4"/>
      <c r="L135" s="4"/>
      <c r="M135" s="4"/>
      <c r="N135" s="4"/>
      <c r="O135" s="4"/>
      <c r="P135" s="4"/>
      <c r="Q135" s="4"/>
      <c r="R135" s="4"/>
      <c r="S135" s="4"/>
      <c r="T135" s="4"/>
      <c r="U135" s="4"/>
      <c r="V135" s="4"/>
      <c r="W135" s="4"/>
      <c r="X135" s="4"/>
      <c r="Y135" s="4"/>
      <c r="Z135" s="5"/>
    </row>
    <row r="136" spans="1:26" ht="17.25" customHeight="1" x14ac:dyDescent="0.2">
      <c r="A136" s="3"/>
      <c r="B136" s="52"/>
      <c r="C136" s="52"/>
      <c r="D136" s="52"/>
      <c r="E136" s="49"/>
      <c r="F136" s="52"/>
      <c r="G136" s="52"/>
      <c r="H136" s="55"/>
      <c r="I136" s="55"/>
      <c r="J136" s="4"/>
      <c r="K136" s="4"/>
      <c r="L136" s="4"/>
      <c r="M136" s="4"/>
      <c r="N136" s="4"/>
      <c r="O136" s="4"/>
      <c r="P136" s="4"/>
      <c r="Q136" s="4"/>
      <c r="R136" s="4"/>
      <c r="S136" s="4"/>
      <c r="T136" s="4"/>
      <c r="U136" s="4"/>
      <c r="V136" s="4"/>
      <c r="W136" s="4"/>
      <c r="X136" s="4"/>
      <c r="Y136" s="4"/>
      <c r="Z136" s="5"/>
    </row>
    <row r="137" spans="1:26" ht="17.25" customHeight="1" x14ac:dyDescent="0.2">
      <c r="A137" s="3"/>
      <c r="B137" s="52"/>
      <c r="C137" s="52"/>
      <c r="D137" s="52"/>
      <c r="E137" s="49"/>
      <c r="F137" s="52"/>
      <c r="G137" s="52"/>
      <c r="H137" s="55"/>
      <c r="I137" s="55"/>
      <c r="J137" s="4"/>
      <c r="K137" s="4"/>
      <c r="L137" s="4"/>
      <c r="M137" s="4"/>
      <c r="N137" s="4"/>
      <c r="O137" s="4"/>
      <c r="P137" s="4"/>
      <c r="Q137" s="4"/>
      <c r="R137" s="4"/>
      <c r="S137" s="4"/>
      <c r="T137" s="4"/>
      <c r="U137" s="4"/>
      <c r="V137" s="4"/>
      <c r="W137" s="4"/>
      <c r="X137" s="4"/>
      <c r="Y137" s="4"/>
      <c r="Z137" s="5"/>
    </row>
    <row r="138" spans="1:26" ht="17.25" customHeight="1" x14ac:dyDescent="0.2">
      <c r="A138" s="3"/>
      <c r="B138" s="52"/>
      <c r="C138" s="52"/>
      <c r="D138" s="52"/>
      <c r="E138" s="49"/>
      <c r="F138" s="52"/>
      <c r="G138" s="52"/>
      <c r="H138" s="55"/>
      <c r="I138" s="55"/>
      <c r="J138" s="4"/>
      <c r="K138" s="4"/>
      <c r="L138" s="4"/>
      <c r="M138" s="4"/>
      <c r="N138" s="4"/>
      <c r="O138" s="4"/>
      <c r="P138" s="4"/>
      <c r="Q138" s="4"/>
      <c r="R138" s="4"/>
      <c r="S138" s="4"/>
      <c r="T138" s="4"/>
      <c r="U138" s="4"/>
      <c r="V138" s="4"/>
      <c r="W138" s="4"/>
      <c r="X138" s="4"/>
      <c r="Y138" s="4"/>
      <c r="Z138" s="5"/>
    </row>
    <row r="139" spans="1:26" ht="17.25" customHeight="1" x14ac:dyDescent="0.2">
      <c r="A139" s="3"/>
      <c r="B139" s="52"/>
      <c r="C139" s="52"/>
      <c r="D139" s="52"/>
      <c r="E139" s="49"/>
      <c r="F139" s="52"/>
      <c r="G139" s="52"/>
      <c r="H139" s="55"/>
      <c r="I139" s="55"/>
      <c r="J139" s="4"/>
      <c r="K139" s="4"/>
      <c r="L139" s="4"/>
      <c r="M139" s="4"/>
      <c r="N139" s="4"/>
      <c r="O139" s="4"/>
      <c r="P139" s="4"/>
      <c r="Q139" s="4"/>
      <c r="R139" s="4"/>
      <c r="S139" s="4"/>
      <c r="T139" s="4"/>
      <c r="U139" s="4"/>
      <c r="V139" s="4"/>
      <c r="W139" s="4"/>
      <c r="X139" s="4"/>
      <c r="Y139" s="4"/>
      <c r="Z139" s="5"/>
    </row>
    <row r="140" spans="1:26" ht="17.25" customHeight="1" x14ac:dyDescent="0.2">
      <c r="A140" s="3"/>
      <c r="B140" s="52"/>
      <c r="C140" s="52"/>
      <c r="D140" s="52"/>
      <c r="E140" s="49"/>
      <c r="F140" s="52"/>
      <c r="G140" s="52"/>
      <c r="H140" s="55"/>
      <c r="I140" s="55"/>
      <c r="J140" s="4"/>
      <c r="K140" s="4"/>
      <c r="L140" s="4"/>
      <c r="M140" s="4"/>
      <c r="N140" s="4"/>
      <c r="O140" s="4"/>
      <c r="P140" s="4"/>
      <c r="Q140" s="4"/>
      <c r="R140" s="4"/>
      <c r="S140" s="4"/>
      <c r="T140" s="4"/>
      <c r="U140" s="4"/>
      <c r="V140" s="4"/>
      <c r="W140" s="4"/>
      <c r="X140" s="4"/>
      <c r="Y140" s="4"/>
      <c r="Z140" s="5"/>
    </row>
    <row r="141" spans="1:26" ht="17.25" customHeight="1" x14ac:dyDescent="0.2">
      <c r="A141" s="3"/>
      <c r="B141" s="52"/>
      <c r="C141" s="52"/>
      <c r="D141" s="52"/>
      <c r="E141" s="49"/>
      <c r="F141" s="52"/>
      <c r="G141" s="52"/>
      <c r="H141" s="55"/>
      <c r="I141" s="55"/>
      <c r="J141" s="4"/>
      <c r="K141" s="4"/>
      <c r="L141" s="4"/>
      <c r="M141" s="4"/>
      <c r="N141" s="4"/>
      <c r="O141" s="4"/>
      <c r="P141" s="4"/>
      <c r="Q141" s="4"/>
      <c r="R141" s="4"/>
      <c r="S141" s="4"/>
      <c r="T141" s="4"/>
      <c r="U141" s="4"/>
      <c r="V141" s="4"/>
      <c r="W141" s="4"/>
      <c r="X141" s="4"/>
      <c r="Y141" s="4"/>
      <c r="Z141" s="5"/>
    </row>
    <row r="142" spans="1:26" ht="17.25" customHeight="1" x14ac:dyDescent="0.2">
      <c r="A142" s="3"/>
      <c r="B142" s="52"/>
      <c r="C142" s="52"/>
      <c r="D142" s="52"/>
      <c r="E142" s="49"/>
      <c r="F142" s="52"/>
      <c r="G142" s="52"/>
      <c r="H142" s="55"/>
      <c r="I142" s="55"/>
      <c r="J142" s="4"/>
      <c r="K142" s="4"/>
      <c r="L142" s="4"/>
      <c r="M142" s="4"/>
      <c r="N142" s="4"/>
      <c r="O142" s="4"/>
      <c r="P142" s="4"/>
      <c r="Q142" s="4"/>
      <c r="R142" s="4"/>
      <c r="S142" s="4"/>
      <c r="T142" s="4"/>
      <c r="U142" s="4"/>
      <c r="V142" s="4"/>
      <c r="W142" s="4"/>
      <c r="X142" s="4"/>
      <c r="Y142" s="4"/>
      <c r="Z142" s="5"/>
    </row>
    <row r="143" spans="1:26" ht="17.25" customHeight="1" x14ac:dyDescent="0.2">
      <c r="A143" s="3"/>
      <c r="B143" s="52"/>
      <c r="C143" s="52"/>
      <c r="D143" s="52"/>
      <c r="E143" s="49"/>
      <c r="F143" s="52"/>
      <c r="G143" s="52"/>
      <c r="H143" s="55"/>
      <c r="I143" s="55"/>
      <c r="J143" s="4"/>
      <c r="K143" s="4"/>
      <c r="L143" s="4"/>
      <c r="M143" s="4"/>
      <c r="N143" s="4"/>
      <c r="O143" s="4"/>
      <c r="P143" s="4"/>
      <c r="Q143" s="4"/>
      <c r="R143" s="4"/>
      <c r="S143" s="4"/>
      <c r="T143" s="4"/>
      <c r="U143" s="4"/>
      <c r="V143" s="4"/>
      <c r="W143" s="4"/>
      <c r="X143" s="4"/>
      <c r="Y143" s="4"/>
      <c r="Z143" s="5"/>
    </row>
    <row r="144" spans="1:26" ht="17.25" customHeight="1" x14ac:dyDescent="0.2">
      <c r="A144" s="3"/>
      <c r="B144" s="52"/>
      <c r="C144" s="52"/>
      <c r="D144" s="52"/>
      <c r="E144" s="49"/>
      <c r="F144" s="52"/>
      <c r="G144" s="52"/>
      <c r="H144" s="55"/>
      <c r="I144" s="55"/>
      <c r="J144" s="4"/>
      <c r="K144" s="4"/>
      <c r="L144" s="4"/>
      <c r="M144" s="4"/>
      <c r="N144" s="4"/>
      <c r="O144" s="4"/>
      <c r="P144" s="4"/>
      <c r="Q144" s="4"/>
      <c r="R144" s="4"/>
      <c r="S144" s="4"/>
      <c r="T144" s="4"/>
      <c r="U144" s="4"/>
      <c r="V144" s="4"/>
      <c r="W144" s="4"/>
      <c r="X144" s="4"/>
      <c r="Y144" s="4"/>
      <c r="Z144" s="5"/>
    </row>
    <row r="145" spans="1:26" ht="17.25" customHeight="1" x14ac:dyDescent="0.2">
      <c r="A145" s="3"/>
      <c r="B145" s="52"/>
      <c r="C145" s="52"/>
      <c r="D145" s="52"/>
      <c r="E145" s="49"/>
      <c r="F145" s="52"/>
      <c r="G145" s="52"/>
      <c r="H145" s="55"/>
      <c r="I145" s="55"/>
      <c r="J145" s="4"/>
      <c r="K145" s="4"/>
      <c r="L145" s="4"/>
      <c r="M145" s="4"/>
      <c r="N145" s="4"/>
      <c r="O145" s="4"/>
      <c r="P145" s="4"/>
      <c r="Q145" s="4"/>
      <c r="R145" s="4"/>
      <c r="S145" s="4"/>
      <c r="T145" s="4"/>
      <c r="U145" s="4"/>
      <c r="V145" s="4"/>
      <c r="W145" s="4"/>
      <c r="X145" s="4"/>
      <c r="Y145" s="4"/>
      <c r="Z145" s="5"/>
    </row>
    <row r="146" spans="1:26" ht="17.25" customHeight="1" x14ac:dyDescent="0.2">
      <c r="A146" s="3"/>
      <c r="B146" s="52"/>
      <c r="C146" s="52"/>
      <c r="D146" s="52"/>
      <c r="E146" s="49"/>
      <c r="F146" s="52"/>
      <c r="G146" s="52"/>
      <c r="H146" s="55"/>
      <c r="I146" s="55"/>
      <c r="J146" s="4"/>
      <c r="K146" s="4"/>
      <c r="L146" s="4"/>
      <c r="M146" s="4"/>
      <c r="N146" s="4"/>
      <c r="O146" s="4"/>
      <c r="P146" s="4"/>
      <c r="Q146" s="4"/>
      <c r="R146" s="4"/>
      <c r="S146" s="4"/>
      <c r="T146" s="4"/>
      <c r="U146" s="4"/>
      <c r="V146" s="4"/>
      <c r="W146" s="4"/>
      <c r="X146" s="4"/>
      <c r="Y146" s="4"/>
      <c r="Z146" s="5"/>
    </row>
    <row r="147" spans="1:26" ht="17.25" customHeight="1" x14ac:dyDescent="0.2">
      <c r="A147" s="3"/>
      <c r="B147" s="52"/>
      <c r="C147" s="52"/>
      <c r="D147" s="52"/>
      <c r="E147" s="49"/>
      <c r="F147" s="52"/>
      <c r="G147" s="52"/>
      <c r="H147" s="55"/>
      <c r="I147" s="55"/>
      <c r="J147" s="4"/>
      <c r="K147" s="4"/>
      <c r="L147" s="4"/>
      <c r="M147" s="4"/>
      <c r="N147" s="4"/>
      <c r="O147" s="4"/>
      <c r="P147" s="4"/>
      <c r="Q147" s="4"/>
      <c r="R147" s="4"/>
      <c r="S147" s="4"/>
      <c r="T147" s="4"/>
      <c r="U147" s="4"/>
      <c r="V147" s="4"/>
      <c r="W147" s="4"/>
      <c r="X147" s="4"/>
      <c r="Y147" s="4"/>
      <c r="Z147" s="5"/>
    </row>
    <row r="148" spans="1:26" ht="17.25" customHeight="1" x14ac:dyDescent="0.2">
      <c r="A148" s="3"/>
      <c r="B148" s="52"/>
      <c r="C148" s="52"/>
      <c r="D148" s="52"/>
      <c r="E148" s="49"/>
      <c r="F148" s="52"/>
      <c r="G148" s="52"/>
      <c r="H148" s="55"/>
      <c r="I148" s="55"/>
      <c r="J148" s="4"/>
      <c r="K148" s="4"/>
      <c r="L148" s="4"/>
      <c r="M148" s="4"/>
      <c r="N148" s="4"/>
      <c r="O148" s="4"/>
      <c r="P148" s="4"/>
      <c r="Q148" s="4"/>
      <c r="R148" s="4"/>
      <c r="S148" s="4"/>
      <c r="T148" s="4"/>
      <c r="U148" s="4"/>
      <c r="V148" s="4"/>
      <c r="W148" s="4"/>
      <c r="X148" s="4"/>
      <c r="Y148" s="4"/>
      <c r="Z148" s="5"/>
    </row>
    <row r="149" spans="1:26" ht="17.25" customHeight="1" x14ac:dyDescent="0.2">
      <c r="A149" s="3"/>
      <c r="B149" s="52"/>
      <c r="C149" s="52"/>
      <c r="D149" s="52"/>
      <c r="E149" s="49"/>
      <c r="F149" s="52"/>
      <c r="G149" s="52"/>
      <c r="H149" s="55"/>
      <c r="I149" s="55"/>
      <c r="J149" s="4"/>
      <c r="K149" s="4"/>
      <c r="L149" s="4"/>
      <c r="M149" s="4"/>
      <c r="N149" s="4"/>
      <c r="O149" s="4"/>
      <c r="P149" s="4"/>
      <c r="Q149" s="4"/>
      <c r="R149" s="4"/>
      <c r="S149" s="4"/>
      <c r="T149" s="4"/>
      <c r="U149" s="4"/>
      <c r="V149" s="4"/>
      <c r="W149" s="4"/>
      <c r="X149" s="4"/>
      <c r="Y149" s="4"/>
      <c r="Z149" s="5"/>
    </row>
    <row r="150" spans="1:26" ht="17.25" customHeight="1" x14ac:dyDescent="0.2">
      <c r="A150" s="3"/>
      <c r="B150" s="52"/>
      <c r="C150" s="52"/>
      <c r="D150" s="52"/>
      <c r="E150" s="49"/>
      <c r="F150" s="52"/>
      <c r="G150" s="52"/>
      <c r="H150" s="55"/>
      <c r="I150" s="55"/>
      <c r="J150" s="4"/>
      <c r="K150" s="4"/>
      <c r="L150" s="4"/>
      <c r="M150" s="4"/>
      <c r="N150" s="4"/>
      <c r="O150" s="4"/>
      <c r="P150" s="4"/>
      <c r="Q150" s="4"/>
      <c r="R150" s="4"/>
      <c r="S150" s="4"/>
      <c r="T150" s="4"/>
      <c r="U150" s="4"/>
      <c r="V150" s="4"/>
      <c r="W150" s="4"/>
      <c r="X150" s="4"/>
      <c r="Y150" s="4"/>
      <c r="Z150" s="5"/>
    </row>
    <row r="151" spans="1:26" ht="17.25" customHeight="1" x14ac:dyDescent="0.2">
      <c r="A151" s="3"/>
      <c r="B151" s="52"/>
      <c r="C151" s="52"/>
      <c r="D151" s="52"/>
      <c r="E151" s="49"/>
      <c r="F151" s="52"/>
      <c r="G151" s="52"/>
      <c r="H151" s="55"/>
      <c r="I151" s="55"/>
      <c r="J151" s="4"/>
      <c r="K151" s="4"/>
      <c r="L151" s="4"/>
      <c r="M151" s="4"/>
      <c r="N151" s="4"/>
      <c r="O151" s="4"/>
      <c r="P151" s="4"/>
      <c r="Q151" s="4"/>
      <c r="R151" s="4"/>
      <c r="S151" s="4"/>
      <c r="T151" s="4"/>
      <c r="U151" s="4"/>
      <c r="V151" s="4"/>
      <c r="W151" s="4"/>
      <c r="X151" s="4"/>
      <c r="Y151" s="4"/>
      <c r="Z151" s="5"/>
    </row>
    <row r="152" spans="1:26" ht="17.25" customHeight="1" x14ac:dyDescent="0.2">
      <c r="A152" s="3"/>
      <c r="B152" s="52"/>
      <c r="C152" s="52"/>
      <c r="D152" s="52"/>
      <c r="E152" s="49"/>
      <c r="F152" s="52"/>
      <c r="G152" s="52"/>
      <c r="H152" s="55"/>
      <c r="I152" s="55"/>
      <c r="J152" s="4"/>
      <c r="K152" s="4"/>
      <c r="L152" s="4"/>
      <c r="M152" s="4"/>
      <c r="N152" s="4"/>
      <c r="O152" s="4"/>
      <c r="P152" s="4"/>
      <c r="Q152" s="4"/>
      <c r="R152" s="4"/>
      <c r="S152" s="4"/>
      <c r="T152" s="4"/>
      <c r="U152" s="4"/>
      <c r="V152" s="4"/>
      <c r="W152" s="4"/>
      <c r="X152" s="4"/>
      <c r="Y152" s="4"/>
      <c r="Z152" s="5"/>
    </row>
    <row r="153" spans="1:26" ht="17.25" customHeight="1" x14ac:dyDescent="0.2">
      <c r="A153" s="3"/>
      <c r="B153" s="52"/>
      <c r="C153" s="52"/>
      <c r="D153" s="52"/>
      <c r="E153" s="49"/>
      <c r="F153" s="52"/>
      <c r="G153" s="52"/>
      <c r="H153" s="55"/>
      <c r="I153" s="55"/>
      <c r="J153" s="4"/>
      <c r="K153" s="4"/>
      <c r="L153" s="4"/>
      <c r="M153" s="4"/>
      <c r="N153" s="4"/>
      <c r="O153" s="4"/>
      <c r="P153" s="4"/>
      <c r="Q153" s="4"/>
      <c r="R153" s="4"/>
      <c r="S153" s="4"/>
      <c r="T153" s="4"/>
      <c r="U153" s="4"/>
      <c r="V153" s="4"/>
      <c r="W153" s="4"/>
      <c r="X153" s="4"/>
      <c r="Y153" s="4"/>
      <c r="Z153" s="5"/>
    </row>
    <row r="154" spans="1:26" ht="17.25" customHeight="1" x14ac:dyDescent="0.2">
      <c r="A154" s="3"/>
      <c r="B154" s="52"/>
      <c r="C154" s="52"/>
      <c r="D154" s="52"/>
      <c r="E154" s="49"/>
      <c r="F154" s="52"/>
      <c r="G154" s="52"/>
      <c r="H154" s="55"/>
      <c r="I154" s="55"/>
      <c r="J154" s="4"/>
      <c r="K154" s="4"/>
      <c r="L154" s="4"/>
      <c r="M154" s="4"/>
      <c r="N154" s="4"/>
      <c r="O154" s="4"/>
      <c r="P154" s="4"/>
      <c r="Q154" s="4"/>
      <c r="R154" s="4"/>
      <c r="S154" s="4"/>
      <c r="T154" s="4"/>
      <c r="U154" s="4"/>
      <c r="V154" s="4"/>
      <c r="W154" s="4"/>
      <c r="X154" s="4"/>
      <c r="Y154" s="4"/>
      <c r="Z154" s="5"/>
    </row>
    <row r="155" spans="1:26" ht="17.25" customHeight="1" x14ac:dyDescent="0.2">
      <c r="A155" s="3"/>
      <c r="B155" s="52"/>
      <c r="C155" s="52"/>
      <c r="D155" s="52"/>
      <c r="E155" s="49"/>
      <c r="F155" s="52"/>
      <c r="G155" s="52"/>
      <c r="H155" s="55"/>
      <c r="I155" s="55"/>
      <c r="J155" s="4"/>
      <c r="K155" s="4"/>
      <c r="L155" s="4"/>
      <c r="M155" s="4"/>
      <c r="N155" s="4"/>
      <c r="O155" s="4"/>
      <c r="P155" s="4"/>
      <c r="Q155" s="4"/>
      <c r="R155" s="4"/>
      <c r="S155" s="4"/>
      <c r="T155" s="4"/>
      <c r="U155" s="4"/>
      <c r="V155" s="4"/>
      <c r="W155" s="4"/>
      <c r="X155" s="4"/>
      <c r="Y155" s="4"/>
      <c r="Z155" s="5"/>
    </row>
    <row r="156" spans="1:26" ht="17.25" customHeight="1" x14ac:dyDescent="0.2">
      <c r="A156" s="3"/>
      <c r="B156" s="52"/>
      <c r="C156" s="52"/>
      <c r="D156" s="52"/>
      <c r="E156" s="49"/>
      <c r="F156" s="52"/>
      <c r="G156" s="52"/>
      <c r="H156" s="55"/>
      <c r="I156" s="55"/>
      <c r="J156" s="4"/>
      <c r="K156" s="4"/>
      <c r="L156" s="4"/>
      <c r="M156" s="4"/>
      <c r="N156" s="4"/>
      <c r="O156" s="4"/>
      <c r="P156" s="4"/>
      <c r="Q156" s="4"/>
      <c r="R156" s="4"/>
      <c r="S156" s="4"/>
      <c r="T156" s="4"/>
      <c r="U156" s="4"/>
      <c r="V156" s="4"/>
      <c r="W156" s="4"/>
      <c r="X156" s="4"/>
      <c r="Y156" s="4"/>
      <c r="Z156" s="5"/>
    </row>
    <row r="157" spans="1:26" ht="17.25" customHeight="1" x14ac:dyDescent="0.2">
      <c r="A157" s="3"/>
      <c r="B157" s="52"/>
      <c r="C157" s="52"/>
      <c r="D157" s="52"/>
      <c r="E157" s="49"/>
      <c r="F157" s="52"/>
      <c r="G157" s="52"/>
      <c r="H157" s="55"/>
      <c r="I157" s="55"/>
      <c r="J157" s="4"/>
      <c r="K157" s="4"/>
      <c r="L157" s="4"/>
      <c r="M157" s="4"/>
      <c r="N157" s="4"/>
      <c r="O157" s="4"/>
      <c r="P157" s="4"/>
      <c r="Q157" s="4"/>
      <c r="R157" s="4"/>
      <c r="S157" s="4"/>
      <c r="T157" s="4"/>
      <c r="U157" s="4"/>
      <c r="V157" s="4"/>
      <c r="W157" s="4"/>
      <c r="X157" s="4"/>
      <c r="Y157" s="4"/>
      <c r="Z157" s="5"/>
    </row>
    <row r="158" spans="1:26" ht="17.25" customHeight="1" x14ac:dyDescent="0.2">
      <c r="A158" s="3"/>
      <c r="B158" s="52"/>
      <c r="C158" s="52"/>
      <c r="D158" s="52"/>
      <c r="E158" s="49"/>
      <c r="F158" s="52"/>
      <c r="G158" s="52"/>
      <c r="H158" s="55"/>
      <c r="I158" s="55"/>
      <c r="J158" s="4"/>
      <c r="K158" s="4"/>
      <c r="L158" s="4"/>
      <c r="M158" s="4"/>
      <c r="N158" s="4"/>
      <c r="O158" s="4"/>
      <c r="P158" s="4"/>
      <c r="Q158" s="4"/>
      <c r="R158" s="4"/>
      <c r="S158" s="4"/>
      <c r="T158" s="4"/>
      <c r="U158" s="4"/>
      <c r="V158" s="4"/>
      <c r="W158" s="4"/>
      <c r="X158" s="4"/>
      <c r="Y158" s="4"/>
      <c r="Z158" s="5"/>
    </row>
    <row r="159" spans="1:26" ht="17.25" customHeight="1" x14ac:dyDescent="0.2">
      <c r="A159" s="3"/>
      <c r="B159" s="52"/>
      <c r="C159" s="52"/>
      <c r="D159" s="52"/>
      <c r="E159" s="49"/>
      <c r="F159" s="52"/>
      <c r="G159" s="52"/>
      <c r="H159" s="55"/>
      <c r="I159" s="55"/>
      <c r="J159" s="4"/>
      <c r="K159" s="4"/>
      <c r="L159" s="4"/>
      <c r="M159" s="4"/>
      <c r="N159" s="4"/>
      <c r="O159" s="4"/>
      <c r="P159" s="4"/>
      <c r="Q159" s="4"/>
      <c r="R159" s="4"/>
      <c r="S159" s="4"/>
      <c r="T159" s="4"/>
      <c r="U159" s="4"/>
      <c r="V159" s="4"/>
      <c r="W159" s="4"/>
      <c r="X159" s="4"/>
      <c r="Y159" s="4"/>
      <c r="Z159" s="5"/>
    </row>
    <row r="160" spans="1:26" ht="17.25" customHeight="1" x14ac:dyDescent="0.2">
      <c r="A160" s="3"/>
      <c r="B160" s="52"/>
      <c r="C160" s="52"/>
      <c r="D160" s="52"/>
      <c r="E160" s="49"/>
      <c r="F160" s="52"/>
      <c r="G160" s="52"/>
      <c r="H160" s="55"/>
      <c r="I160" s="55"/>
      <c r="J160" s="4"/>
      <c r="K160" s="4"/>
      <c r="L160" s="4"/>
      <c r="M160" s="4"/>
      <c r="N160" s="4"/>
      <c r="O160" s="4"/>
      <c r="P160" s="4"/>
      <c r="Q160" s="4"/>
      <c r="R160" s="4"/>
      <c r="S160" s="4"/>
      <c r="T160" s="4"/>
      <c r="U160" s="4"/>
      <c r="V160" s="4"/>
      <c r="W160" s="4"/>
      <c r="X160" s="4"/>
      <c r="Y160" s="4"/>
      <c r="Z160" s="5"/>
    </row>
    <row r="161" spans="1:26" ht="17.25" customHeight="1" x14ac:dyDescent="0.2">
      <c r="A161" s="3"/>
      <c r="B161" s="52"/>
      <c r="C161" s="52"/>
      <c r="D161" s="52"/>
      <c r="E161" s="49"/>
      <c r="F161" s="52"/>
      <c r="G161" s="52"/>
      <c r="H161" s="55"/>
      <c r="I161" s="55"/>
      <c r="J161" s="4"/>
      <c r="K161" s="4"/>
      <c r="L161" s="4"/>
      <c r="M161" s="4"/>
      <c r="N161" s="4"/>
      <c r="O161" s="4"/>
      <c r="P161" s="4"/>
      <c r="Q161" s="4"/>
      <c r="R161" s="4"/>
      <c r="S161" s="4"/>
      <c r="T161" s="4"/>
      <c r="U161" s="4"/>
      <c r="V161" s="4"/>
      <c r="W161" s="4"/>
      <c r="X161" s="4"/>
      <c r="Y161" s="4"/>
      <c r="Z161" s="5"/>
    </row>
    <row r="162" spans="1:26" ht="17.25" customHeight="1" x14ac:dyDescent="0.2">
      <c r="A162" s="3"/>
      <c r="B162" s="52"/>
      <c r="C162" s="52"/>
      <c r="D162" s="52"/>
      <c r="E162" s="49"/>
      <c r="F162" s="52"/>
      <c r="G162" s="52"/>
      <c r="H162" s="55"/>
      <c r="I162" s="55"/>
      <c r="J162" s="4"/>
      <c r="K162" s="4"/>
      <c r="L162" s="4"/>
      <c r="M162" s="4"/>
      <c r="N162" s="4"/>
      <c r="O162" s="4"/>
      <c r="P162" s="4"/>
      <c r="Q162" s="4"/>
      <c r="R162" s="4"/>
      <c r="S162" s="4"/>
      <c r="T162" s="4"/>
      <c r="U162" s="4"/>
      <c r="V162" s="4"/>
      <c r="W162" s="4"/>
      <c r="X162" s="4"/>
      <c r="Y162" s="4"/>
      <c r="Z162" s="5"/>
    </row>
    <row r="163" spans="1:26" ht="17.25" customHeight="1" x14ac:dyDescent="0.2">
      <c r="A163" s="3"/>
      <c r="B163" s="52"/>
      <c r="C163" s="52"/>
      <c r="D163" s="52"/>
      <c r="E163" s="49"/>
      <c r="F163" s="52"/>
      <c r="G163" s="52"/>
      <c r="H163" s="55"/>
      <c r="I163" s="55"/>
      <c r="J163" s="4"/>
      <c r="K163" s="4"/>
      <c r="L163" s="4"/>
      <c r="M163" s="4"/>
      <c r="N163" s="4"/>
      <c r="O163" s="4"/>
      <c r="P163" s="4"/>
      <c r="Q163" s="4"/>
      <c r="R163" s="4"/>
      <c r="S163" s="4"/>
      <c r="T163" s="4"/>
      <c r="U163" s="4"/>
      <c r="V163" s="4"/>
      <c r="W163" s="4"/>
      <c r="X163" s="4"/>
      <c r="Y163" s="4"/>
      <c r="Z163" s="5"/>
    </row>
    <row r="164" spans="1:26" ht="17.25" customHeight="1" x14ac:dyDescent="0.2">
      <c r="A164" s="3"/>
      <c r="B164" s="52"/>
      <c r="C164" s="52"/>
      <c r="D164" s="52"/>
      <c r="E164" s="49"/>
      <c r="F164" s="52"/>
      <c r="G164" s="52"/>
      <c r="H164" s="55"/>
      <c r="I164" s="55"/>
      <c r="J164" s="4"/>
      <c r="K164" s="4"/>
      <c r="L164" s="4"/>
      <c r="M164" s="4"/>
      <c r="N164" s="4"/>
      <c r="O164" s="4"/>
      <c r="P164" s="4"/>
      <c r="Q164" s="4"/>
      <c r="R164" s="4"/>
      <c r="S164" s="4"/>
      <c r="T164" s="4"/>
      <c r="U164" s="4"/>
      <c r="V164" s="4"/>
      <c r="W164" s="4"/>
      <c r="X164" s="4"/>
      <c r="Y164" s="4"/>
      <c r="Z164" s="5"/>
    </row>
    <row r="165" spans="1:26" ht="17.25" customHeight="1" x14ac:dyDescent="0.2">
      <c r="A165" s="3"/>
      <c r="B165" s="52"/>
      <c r="C165" s="52"/>
      <c r="D165" s="52"/>
      <c r="E165" s="49"/>
      <c r="F165" s="52"/>
      <c r="G165" s="52"/>
      <c r="H165" s="55"/>
      <c r="I165" s="55"/>
      <c r="J165" s="4"/>
      <c r="K165" s="4"/>
      <c r="L165" s="4"/>
      <c r="M165" s="4"/>
      <c r="N165" s="4"/>
      <c r="O165" s="4"/>
      <c r="P165" s="4"/>
      <c r="Q165" s="4"/>
      <c r="R165" s="4"/>
      <c r="S165" s="4"/>
      <c r="T165" s="4"/>
      <c r="U165" s="4"/>
      <c r="V165" s="4"/>
      <c r="W165" s="4"/>
      <c r="X165" s="4"/>
      <c r="Y165" s="4"/>
      <c r="Z165" s="5"/>
    </row>
    <row r="166" spans="1:26" ht="17.25" customHeight="1" x14ac:dyDescent="0.2">
      <c r="A166" s="3"/>
      <c r="B166" s="52"/>
      <c r="C166" s="52"/>
      <c r="D166" s="52"/>
      <c r="E166" s="49"/>
      <c r="F166" s="52"/>
      <c r="G166" s="52"/>
      <c r="H166" s="55"/>
      <c r="I166" s="55"/>
      <c r="J166" s="4"/>
      <c r="K166" s="4"/>
      <c r="L166" s="4"/>
      <c r="M166" s="4"/>
      <c r="N166" s="4"/>
      <c r="O166" s="4"/>
      <c r="P166" s="4"/>
      <c r="Q166" s="4"/>
      <c r="R166" s="4"/>
      <c r="S166" s="4"/>
      <c r="T166" s="4"/>
      <c r="U166" s="4"/>
      <c r="V166" s="4"/>
      <c r="W166" s="4"/>
      <c r="X166" s="4"/>
      <c r="Y166" s="4"/>
      <c r="Z166" s="5"/>
    </row>
    <row r="167" spans="1:26" ht="17.25" customHeight="1" x14ac:dyDescent="0.2">
      <c r="A167" s="3"/>
      <c r="B167" s="52"/>
      <c r="C167" s="52"/>
      <c r="D167" s="52"/>
      <c r="E167" s="49"/>
      <c r="F167" s="52"/>
      <c r="G167" s="52"/>
      <c r="H167" s="55"/>
      <c r="I167" s="55"/>
      <c r="J167" s="4"/>
      <c r="K167" s="4"/>
      <c r="L167" s="4"/>
      <c r="M167" s="4"/>
      <c r="N167" s="4"/>
      <c r="O167" s="4"/>
      <c r="P167" s="4"/>
      <c r="Q167" s="4"/>
      <c r="R167" s="4"/>
      <c r="S167" s="4"/>
      <c r="T167" s="4"/>
      <c r="U167" s="4"/>
      <c r="V167" s="4"/>
      <c r="W167" s="4"/>
      <c r="X167" s="4"/>
      <c r="Y167" s="4"/>
      <c r="Z167" s="5"/>
    </row>
    <row r="168" spans="1:26" ht="17.25" customHeight="1" x14ac:dyDescent="0.2">
      <c r="A168" s="3"/>
      <c r="B168" s="52"/>
      <c r="C168" s="52"/>
      <c r="D168" s="52"/>
      <c r="E168" s="49"/>
      <c r="F168" s="52"/>
      <c r="G168" s="52"/>
      <c r="H168" s="55"/>
      <c r="I168" s="55"/>
      <c r="J168" s="4"/>
      <c r="K168" s="4"/>
      <c r="L168" s="4"/>
      <c r="M168" s="4"/>
      <c r="N168" s="4"/>
      <c r="O168" s="4"/>
      <c r="P168" s="4"/>
      <c r="Q168" s="4"/>
      <c r="R168" s="4"/>
      <c r="S168" s="4"/>
      <c r="T168" s="4"/>
      <c r="U168" s="4"/>
      <c r="V168" s="4"/>
      <c r="W168" s="4"/>
      <c r="X168" s="4"/>
      <c r="Y168" s="4"/>
      <c r="Z168" s="5"/>
    </row>
    <row r="169" spans="1:26" ht="17.25" customHeight="1" x14ac:dyDescent="0.2">
      <c r="A169" s="3"/>
      <c r="B169" s="52"/>
      <c r="C169" s="52"/>
      <c r="D169" s="52"/>
      <c r="E169" s="49"/>
      <c r="F169" s="52"/>
      <c r="G169" s="52"/>
      <c r="H169" s="55"/>
      <c r="I169" s="55"/>
      <c r="J169" s="4"/>
      <c r="K169" s="4"/>
      <c r="L169" s="4"/>
      <c r="M169" s="4"/>
      <c r="N169" s="4"/>
      <c r="O169" s="4"/>
      <c r="P169" s="4"/>
      <c r="Q169" s="4"/>
      <c r="R169" s="4"/>
      <c r="S169" s="4"/>
      <c r="T169" s="4"/>
      <c r="U169" s="4"/>
      <c r="V169" s="4"/>
      <c r="W169" s="4"/>
      <c r="X169" s="4"/>
      <c r="Y169" s="4"/>
      <c r="Z169" s="5"/>
    </row>
    <row r="170" spans="1:26" ht="17.25" customHeight="1" x14ac:dyDescent="0.2">
      <c r="A170" s="3"/>
      <c r="B170" s="52"/>
      <c r="C170" s="52"/>
      <c r="D170" s="52"/>
      <c r="E170" s="49"/>
      <c r="F170" s="52"/>
      <c r="G170" s="52"/>
      <c r="H170" s="55"/>
      <c r="I170" s="55"/>
      <c r="J170" s="4"/>
      <c r="K170" s="4"/>
      <c r="L170" s="4"/>
      <c r="M170" s="4"/>
      <c r="N170" s="4"/>
      <c r="O170" s="4"/>
      <c r="P170" s="4"/>
      <c r="Q170" s="4"/>
      <c r="R170" s="4"/>
      <c r="S170" s="4"/>
      <c r="T170" s="4"/>
      <c r="U170" s="4"/>
      <c r="V170" s="4"/>
      <c r="W170" s="4"/>
      <c r="X170" s="4"/>
      <c r="Y170" s="4"/>
      <c r="Z170" s="5"/>
    </row>
    <row r="171" spans="1:26" ht="17.25" customHeight="1" x14ac:dyDescent="0.2">
      <c r="A171" s="3"/>
      <c r="B171" s="52"/>
      <c r="C171" s="52"/>
      <c r="D171" s="52"/>
      <c r="E171" s="49"/>
      <c r="F171" s="52"/>
      <c r="G171" s="52"/>
      <c r="H171" s="55"/>
      <c r="I171" s="55"/>
      <c r="J171" s="4"/>
      <c r="K171" s="4"/>
      <c r="L171" s="4"/>
      <c r="M171" s="4"/>
      <c r="N171" s="4"/>
      <c r="O171" s="4"/>
      <c r="P171" s="4"/>
      <c r="Q171" s="4"/>
      <c r="R171" s="4"/>
      <c r="S171" s="4"/>
      <c r="T171" s="4"/>
      <c r="U171" s="4"/>
      <c r="V171" s="4"/>
      <c r="W171" s="4"/>
      <c r="X171" s="4"/>
      <c r="Y171" s="4"/>
      <c r="Z171" s="5"/>
    </row>
    <row r="172" spans="1:26" ht="17.25" customHeight="1" x14ac:dyDescent="0.2">
      <c r="A172" s="3"/>
      <c r="B172" s="52"/>
      <c r="C172" s="52"/>
      <c r="D172" s="52"/>
      <c r="E172" s="49"/>
      <c r="F172" s="52"/>
      <c r="G172" s="52"/>
      <c r="H172" s="55"/>
      <c r="I172" s="55"/>
      <c r="J172" s="4"/>
      <c r="K172" s="4"/>
      <c r="L172" s="4"/>
      <c r="M172" s="4"/>
      <c r="N172" s="4"/>
      <c r="O172" s="4"/>
      <c r="P172" s="4"/>
      <c r="Q172" s="4"/>
      <c r="R172" s="4"/>
      <c r="S172" s="4"/>
      <c r="T172" s="4"/>
      <c r="U172" s="4"/>
      <c r="V172" s="4"/>
      <c r="W172" s="4"/>
      <c r="X172" s="4"/>
      <c r="Y172" s="4"/>
      <c r="Z172" s="5"/>
    </row>
    <row r="173" spans="1:26" ht="17.25" customHeight="1" x14ac:dyDescent="0.2">
      <c r="A173" s="3"/>
      <c r="B173" s="52"/>
      <c r="C173" s="52"/>
      <c r="D173" s="52"/>
      <c r="E173" s="49"/>
      <c r="F173" s="52"/>
      <c r="G173" s="52"/>
      <c r="H173" s="55"/>
      <c r="I173" s="55"/>
      <c r="J173" s="4"/>
      <c r="K173" s="4"/>
      <c r="L173" s="4"/>
      <c r="M173" s="4"/>
      <c r="N173" s="4"/>
      <c r="O173" s="4"/>
      <c r="P173" s="4"/>
      <c r="Q173" s="4"/>
      <c r="R173" s="4"/>
      <c r="S173" s="4"/>
      <c r="T173" s="4"/>
      <c r="U173" s="4"/>
      <c r="V173" s="4"/>
      <c r="W173" s="4"/>
      <c r="X173" s="4"/>
      <c r="Y173" s="4"/>
      <c r="Z173" s="5"/>
    </row>
    <row r="174" spans="1:26" ht="17.25" customHeight="1" x14ac:dyDescent="0.2">
      <c r="A174" s="3"/>
      <c r="B174" s="52"/>
      <c r="C174" s="52"/>
      <c r="D174" s="52"/>
      <c r="E174" s="49"/>
      <c r="F174" s="52"/>
      <c r="G174" s="52"/>
      <c r="H174" s="55"/>
      <c r="I174" s="55"/>
      <c r="J174" s="4"/>
      <c r="K174" s="4"/>
      <c r="L174" s="4"/>
      <c r="M174" s="4"/>
      <c r="N174" s="4"/>
      <c r="O174" s="4"/>
      <c r="P174" s="4"/>
      <c r="Q174" s="4"/>
      <c r="R174" s="4"/>
      <c r="S174" s="4"/>
      <c r="T174" s="4"/>
      <c r="U174" s="4"/>
      <c r="V174" s="4"/>
      <c r="W174" s="4"/>
      <c r="X174" s="4"/>
      <c r="Y174" s="4"/>
      <c r="Z174" s="5"/>
    </row>
    <row r="175" spans="1:26" ht="17.25" customHeight="1" x14ac:dyDescent="0.2">
      <c r="A175" s="3"/>
      <c r="B175" s="52"/>
      <c r="C175" s="52"/>
      <c r="D175" s="52"/>
      <c r="E175" s="49"/>
      <c r="F175" s="52"/>
      <c r="G175" s="52"/>
      <c r="H175" s="55"/>
      <c r="I175" s="55"/>
      <c r="J175" s="4"/>
      <c r="K175" s="4"/>
      <c r="L175" s="4"/>
      <c r="M175" s="4"/>
      <c r="N175" s="4"/>
      <c r="O175" s="4"/>
      <c r="P175" s="4"/>
      <c r="Q175" s="4"/>
      <c r="R175" s="4"/>
      <c r="S175" s="4"/>
      <c r="T175" s="4"/>
      <c r="U175" s="4"/>
      <c r="V175" s="4"/>
      <c r="W175" s="4"/>
      <c r="X175" s="4"/>
      <c r="Y175" s="4"/>
      <c r="Z175" s="5"/>
    </row>
    <row r="176" spans="1:26" ht="17.25" customHeight="1" x14ac:dyDescent="0.2">
      <c r="A176" s="3"/>
      <c r="B176" s="52"/>
      <c r="C176" s="52"/>
      <c r="D176" s="52"/>
      <c r="E176" s="49"/>
      <c r="F176" s="52"/>
      <c r="G176" s="52"/>
      <c r="H176" s="55"/>
      <c r="I176" s="55"/>
      <c r="J176" s="4"/>
      <c r="K176" s="4"/>
      <c r="L176" s="4"/>
      <c r="M176" s="4"/>
      <c r="N176" s="4"/>
      <c r="O176" s="4"/>
      <c r="P176" s="4"/>
      <c r="Q176" s="4"/>
      <c r="R176" s="4"/>
      <c r="S176" s="4"/>
      <c r="T176" s="4"/>
      <c r="U176" s="4"/>
      <c r="V176" s="4"/>
      <c r="W176" s="4"/>
      <c r="X176" s="4"/>
      <c r="Y176" s="4"/>
      <c r="Z176" s="5"/>
    </row>
    <row r="177" spans="1:26" ht="17.25" customHeight="1" x14ac:dyDescent="0.2">
      <c r="A177" s="3"/>
      <c r="B177" s="52"/>
      <c r="C177" s="52"/>
      <c r="D177" s="52"/>
      <c r="E177" s="49"/>
      <c r="F177" s="52"/>
      <c r="G177" s="52"/>
      <c r="H177" s="55"/>
      <c r="I177" s="55"/>
      <c r="J177" s="4"/>
      <c r="K177" s="4"/>
      <c r="L177" s="4"/>
      <c r="M177" s="4"/>
      <c r="N177" s="4"/>
      <c r="O177" s="4"/>
      <c r="P177" s="4"/>
      <c r="Q177" s="4"/>
      <c r="R177" s="4"/>
      <c r="S177" s="4"/>
      <c r="T177" s="4"/>
      <c r="U177" s="4"/>
      <c r="V177" s="4"/>
      <c r="W177" s="4"/>
      <c r="X177" s="4"/>
      <c r="Y177" s="4"/>
      <c r="Z177" s="5"/>
    </row>
    <row r="178" spans="1:26" ht="17.25" customHeight="1" x14ac:dyDescent="0.2">
      <c r="A178" s="3"/>
      <c r="B178" s="52"/>
      <c r="C178" s="52"/>
      <c r="D178" s="52"/>
      <c r="E178" s="49"/>
      <c r="F178" s="52"/>
      <c r="G178" s="52"/>
      <c r="H178" s="55"/>
      <c r="I178" s="55"/>
      <c r="J178" s="4"/>
      <c r="K178" s="4"/>
      <c r="L178" s="4"/>
      <c r="M178" s="4"/>
      <c r="N178" s="4"/>
      <c r="O178" s="4"/>
      <c r="P178" s="4"/>
      <c r="Q178" s="4"/>
      <c r="R178" s="4"/>
      <c r="S178" s="4"/>
      <c r="T178" s="4"/>
      <c r="U178" s="4"/>
      <c r="V178" s="4"/>
      <c r="W178" s="4"/>
      <c r="X178" s="4"/>
      <c r="Y178" s="4"/>
      <c r="Z178" s="5"/>
    </row>
    <row r="179" spans="1:26" ht="17.25" customHeight="1" x14ac:dyDescent="0.2">
      <c r="A179" s="3"/>
      <c r="B179" s="52"/>
      <c r="C179" s="52"/>
      <c r="D179" s="52"/>
      <c r="E179" s="49"/>
      <c r="F179" s="52"/>
      <c r="G179" s="52"/>
      <c r="H179" s="55"/>
      <c r="I179" s="55"/>
      <c r="J179" s="4"/>
      <c r="K179" s="4"/>
      <c r="L179" s="4"/>
      <c r="M179" s="4"/>
      <c r="N179" s="4"/>
      <c r="O179" s="4"/>
      <c r="P179" s="4"/>
      <c r="Q179" s="4"/>
      <c r="R179" s="4"/>
      <c r="S179" s="4"/>
      <c r="T179" s="4"/>
      <c r="U179" s="4"/>
      <c r="V179" s="4"/>
      <c r="W179" s="4"/>
      <c r="X179" s="4"/>
      <c r="Y179" s="4"/>
      <c r="Z179" s="5"/>
    </row>
    <row r="180" spans="1:26" ht="17.25" customHeight="1" x14ac:dyDescent="0.2">
      <c r="A180" s="3"/>
      <c r="B180" s="52"/>
      <c r="C180" s="52"/>
      <c r="D180" s="52"/>
      <c r="E180" s="49"/>
      <c r="F180" s="52"/>
      <c r="G180" s="52"/>
      <c r="H180" s="55"/>
      <c r="I180" s="55"/>
      <c r="J180" s="4"/>
      <c r="K180" s="4"/>
      <c r="L180" s="4"/>
      <c r="M180" s="4"/>
      <c r="N180" s="4"/>
      <c r="O180" s="4"/>
      <c r="P180" s="4"/>
      <c r="Q180" s="4"/>
      <c r="R180" s="4"/>
      <c r="S180" s="4"/>
      <c r="T180" s="4"/>
      <c r="U180" s="4"/>
      <c r="V180" s="4"/>
      <c r="W180" s="4"/>
      <c r="X180" s="4"/>
      <c r="Y180" s="4"/>
      <c r="Z180" s="5"/>
    </row>
    <row r="181" spans="1:26" ht="17.25" customHeight="1" x14ac:dyDescent="0.2">
      <c r="A181" s="3"/>
      <c r="B181" s="52"/>
      <c r="C181" s="52"/>
      <c r="D181" s="52"/>
      <c r="E181" s="49"/>
      <c r="F181" s="52"/>
      <c r="G181" s="52"/>
      <c r="H181" s="55"/>
      <c r="I181" s="55"/>
      <c r="J181" s="4"/>
      <c r="K181" s="4"/>
      <c r="L181" s="4"/>
      <c r="M181" s="4"/>
      <c r="N181" s="4"/>
      <c r="O181" s="4"/>
      <c r="P181" s="4"/>
      <c r="Q181" s="4"/>
      <c r="R181" s="4"/>
      <c r="S181" s="4"/>
      <c r="T181" s="4"/>
      <c r="U181" s="4"/>
      <c r="V181" s="4"/>
      <c r="W181" s="4"/>
      <c r="X181" s="4"/>
      <c r="Y181" s="4"/>
      <c r="Z181" s="5"/>
    </row>
    <row r="182" spans="1:26" ht="17.25" customHeight="1" x14ac:dyDescent="0.2">
      <c r="A182" s="3"/>
      <c r="B182" s="52"/>
      <c r="C182" s="52"/>
      <c r="D182" s="52"/>
      <c r="E182" s="49"/>
      <c r="F182" s="52"/>
      <c r="G182" s="52"/>
      <c r="H182" s="55"/>
      <c r="I182" s="55"/>
      <c r="J182" s="4"/>
      <c r="K182" s="4"/>
      <c r="L182" s="4"/>
      <c r="M182" s="4"/>
      <c r="N182" s="4"/>
      <c r="O182" s="4"/>
      <c r="P182" s="4"/>
      <c r="Q182" s="4"/>
      <c r="R182" s="4"/>
      <c r="S182" s="4"/>
      <c r="T182" s="4"/>
      <c r="U182" s="4"/>
      <c r="V182" s="4"/>
      <c r="W182" s="4"/>
      <c r="X182" s="4"/>
      <c r="Y182" s="4"/>
      <c r="Z182" s="5"/>
    </row>
    <row r="183" spans="1:26" ht="17.25" customHeight="1" x14ac:dyDescent="0.2">
      <c r="A183" s="3"/>
      <c r="B183" s="52"/>
      <c r="C183" s="52"/>
      <c r="D183" s="52"/>
      <c r="E183" s="49"/>
      <c r="F183" s="52"/>
      <c r="G183" s="52"/>
      <c r="H183" s="55"/>
      <c r="I183" s="55"/>
      <c r="J183" s="4"/>
      <c r="K183" s="4"/>
      <c r="L183" s="4"/>
      <c r="M183" s="4"/>
      <c r="N183" s="4"/>
      <c r="O183" s="4"/>
      <c r="P183" s="4"/>
      <c r="Q183" s="4"/>
      <c r="R183" s="4"/>
      <c r="S183" s="4"/>
      <c r="T183" s="4"/>
      <c r="U183" s="4"/>
      <c r="V183" s="4"/>
      <c r="W183" s="4"/>
      <c r="X183" s="4"/>
      <c r="Y183" s="4"/>
      <c r="Z183" s="5"/>
    </row>
    <row r="184" spans="1:26" ht="17.25" customHeight="1" x14ac:dyDescent="0.2">
      <c r="A184" s="3"/>
      <c r="B184" s="52"/>
      <c r="C184" s="52"/>
      <c r="D184" s="52"/>
      <c r="E184" s="49"/>
      <c r="F184" s="52"/>
      <c r="G184" s="52"/>
      <c r="H184" s="55"/>
      <c r="I184" s="55"/>
      <c r="J184" s="4"/>
      <c r="K184" s="4"/>
      <c r="L184" s="4"/>
      <c r="M184" s="4"/>
      <c r="N184" s="4"/>
      <c r="O184" s="4"/>
      <c r="P184" s="4"/>
      <c r="Q184" s="4"/>
      <c r="R184" s="4"/>
      <c r="S184" s="4"/>
      <c r="T184" s="4"/>
      <c r="U184" s="4"/>
      <c r="V184" s="4"/>
      <c r="W184" s="4"/>
      <c r="X184" s="4"/>
      <c r="Y184" s="4"/>
      <c r="Z184" s="5"/>
    </row>
    <row r="185" spans="1:26" ht="17.25" customHeight="1" x14ac:dyDescent="0.2">
      <c r="A185" s="3"/>
      <c r="B185" s="52"/>
      <c r="C185" s="52"/>
      <c r="D185" s="52"/>
      <c r="E185" s="49"/>
      <c r="F185" s="52"/>
      <c r="G185" s="52"/>
      <c r="H185" s="55"/>
      <c r="I185" s="55"/>
      <c r="J185" s="4"/>
      <c r="K185" s="4"/>
      <c r="L185" s="4"/>
      <c r="M185" s="4"/>
      <c r="N185" s="4"/>
      <c r="O185" s="4"/>
      <c r="P185" s="4"/>
      <c r="Q185" s="4"/>
      <c r="R185" s="4"/>
      <c r="S185" s="4"/>
      <c r="T185" s="4"/>
      <c r="U185" s="4"/>
      <c r="V185" s="4"/>
      <c r="W185" s="4"/>
      <c r="X185" s="4"/>
      <c r="Y185" s="4"/>
      <c r="Z185" s="5"/>
    </row>
    <row r="186" spans="1:26" ht="17.25" customHeight="1" x14ac:dyDescent="0.2">
      <c r="A186" s="3"/>
      <c r="B186" s="52"/>
      <c r="C186" s="52"/>
      <c r="D186" s="52"/>
      <c r="E186" s="49"/>
      <c r="F186" s="52"/>
      <c r="G186" s="52"/>
      <c r="H186" s="55"/>
      <c r="I186" s="55"/>
      <c r="J186" s="4"/>
      <c r="K186" s="4"/>
      <c r="L186" s="4"/>
      <c r="M186" s="4"/>
      <c r="N186" s="4"/>
      <c r="O186" s="4"/>
      <c r="P186" s="4"/>
      <c r="Q186" s="4"/>
      <c r="R186" s="4"/>
      <c r="S186" s="4"/>
      <c r="T186" s="4"/>
      <c r="U186" s="4"/>
      <c r="V186" s="4"/>
      <c r="W186" s="4"/>
      <c r="X186" s="4"/>
      <c r="Y186" s="4"/>
      <c r="Z186" s="5"/>
    </row>
    <row r="187" spans="1:26" ht="17.25" customHeight="1" x14ac:dyDescent="0.2">
      <c r="A187" s="3"/>
      <c r="B187" s="52"/>
      <c r="C187" s="52"/>
      <c r="D187" s="52"/>
      <c r="E187" s="49"/>
      <c r="F187" s="52"/>
      <c r="G187" s="52"/>
      <c r="H187" s="55"/>
      <c r="I187" s="55"/>
      <c r="J187" s="4"/>
      <c r="K187" s="4"/>
      <c r="L187" s="4"/>
      <c r="M187" s="4"/>
      <c r="N187" s="4"/>
      <c r="O187" s="4"/>
      <c r="P187" s="4"/>
      <c r="Q187" s="4"/>
      <c r="R187" s="4"/>
      <c r="S187" s="4"/>
      <c r="T187" s="4"/>
      <c r="U187" s="4"/>
      <c r="V187" s="4"/>
      <c r="W187" s="4"/>
      <c r="X187" s="4"/>
      <c r="Y187" s="4"/>
      <c r="Z187" s="5"/>
    </row>
    <row r="188" spans="1:26" ht="17.25" customHeight="1" x14ac:dyDescent="0.2">
      <c r="A188" s="3"/>
      <c r="B188" s="52"/>
      <c r="C188" s="52"/>
      <c r="D188" s="52"/>
      <c r="E188" s="49"/>
      <c r="F188" s="52"/>
      <c r="G188" s="52"/>
      <c r="H188" s="55"/>
      <c r="I188" s="55"/>
      <c r="J188" s="4"/>
      <c r="K188" s="4"/>
      <c r="L188" s="4"/>
      <c r="M188" s="4"/>
      <c r="N188" s="4"/>
      <c r="O188" s="4"/>
      <c r="P188" s="4"/>
      <c r="Q188" s="4"/>
      <c r="R188" s="4"/>
      <c r="S188" s="4"/>
      <c r="T188" s="4"/>
      <c r="U188" s="4"/>
      <c r="V188" s="4"/>
      <c r="W188" s="4"/>
      <c r="X188" s="4"/>
      <c r="Y188" s="4"/>
      <c r="Z188" s="5"/>
    </row>
    <row r="189" spans="1:26" ht="17.25" customHeight="1" x14ac:dyDescent="0.2">
      <c r="A189" s="3"/>
      <c r="B189" s="52"/>
      <c r="C189" s="52"/>
      <c r="D189" s="52"/>
      <c r="E189" s="49"/>
      <c r="F189" s="52"/>
      <c r="G189" s="52"/>
      <c r="H189" s="55"/>
      <c r="I189" s="55"/>
      <c r="J189" s="4"/>
      <c r="K189" s="4"/>
      <c r="L189" s="4"/>
      <c r="M189" s="4"/>
      <c r="N189" s="4"/>
      <c r="O189" s="4"/>
      <c r="P189" s="4"/>
      <c r="Q189" s="4"/>
      <c r="R189" s="4"/>
      <c r="S189" s="4"/>
      <c r="T189" s="4"/>
      <c r="U189" s="4"/>
      <c r="V189" s="4"/>
      <c r="W189" s="4"/>
      <c r="X189" s="4"/>
      <c r="Y189" s="4"/>
      <c r="Z189" s="5"/>
    </row>
    <row r="190" spans="1:26" ht="17.25" customHeight="1" x14ac:dyDescent="0.2">
      <c r="A190" s="3"/>
      <c r="B190" s="52"/>
      <c r="C190" s="52"/>
      <c r="D190" s="52"/>
      <c r="E190" s="49"/>
      <c r="F190" s="52"/>
      <c r="G190" s="52"/>
      <c r="H190" s="55"/>
      <c r="I190" s="55"/>
      <c r="J190" s="4"/>
      <c r="K190" s="4"/>
      <c r="L190" s="4"/>
      <c r="M190" s="4"/>
      <c r="N190" s="4"/>
      <c r="O190" s="4"/>
      <c r="P190" s="4"/>
      <c r="Q190" s="4"/>
      <c r="R190" s="4"/>
      <c r="S190" s="4"/>
      <c r="T190" s="4"/>
      <c r="U190" s="4"/>
      <c r="V190" s="4"/>
      <c r="W190" s="4"/>
      <c r="X190" s="4"/>
      <c r="Y190" s="4"/>
      <c r="Z190" s="5"/>
    </row>
    <row r="191" spans="1:26" ht="17.25" customHeight="1" x14ac:dyDescent="0.2">
      <c r="A191" s="3"/>
      <c r="B191" s="52"/>
      <c r="C191" s="52"/>
      <c r="D191" s="52"/>
      <c r="E191" s="49"/>
      <c r="F191" s="52"/>
      <c r="G191" s="52"/>
      <c r="H191" s="55"/>
      <c r="I191" s="55"/>
      <c r="J191" s="4"/>
      <c r="K191" s="4"/>
      <c r="L191" s="4"/>
      <c r="M191" s="4"/>
      <c r="N191" s="4"/>
      <c r="O191" s="4"/>
      <c r="P191" s="4"/>
      <c r="Q191" s="4"/>
      <c r="R191" s="4"/>
      <c r="S191" s="4"/>
      <c r="T191" s="4"/>
      <c r="U191" s="4"/>
      <c r="V191" s="4"/>
      <c r="W191" s="4"/>
      <c r="X191" s="4"/>
      <c r="Y191" s="4"/>
      <c r="Z191" s="5"/>
    </row>
    <row r="192" spans="1:26" ht="17.25" customHeight="1" x14ac:dyDescent="0.2">
      <c r="A192" s="3"/>
      <c r="B192" s="52"/>
      <c r="C192" s="52"/>
      <c r="D192" s="52"/>
      <c r="E192" s="49"/>
      <c r="F192" s="52"/>
      <c r="G192" s="52"/>
      <c r="H192" s="55"/>
      <c r="I192" s="55"/>
      <c r="J192" s="4"/>
      <c r="K192" s="4"/>
      <c r="L192" s="4"/>
      <c r="M192" s="4"/>
      <c r="N192" s="4"/>
      <c r="O192" s="4"/>
      <c r="P192" s="4"/>
      <c r="Q192" s="4"/>
      <c r="R192" s="4"/>
      <c r="S192" s="4"/>
      <c r="T192" s="4"/>
      <c r="U192" s="4"/>
      <c r="V192" s="4"/>
      <c r="W192" s="4"/>
      <c r="X192" s="4"/>
      <c r="Y192" s="4"/>
      <c r="Z192" s="5"/>
    </row>
    <row r="193" spans="1:26" ht="17.25" customHeight="1" x14ac:dyDescent="0.2">
      <c r="A193" s="3"/>
      <c r="B193" s="52"/>
      <c r="C193" s="52"/>
      <c r="D193" s="52"/>
      <c r="E193" s="49"/>
      <c r="F193" s="52"/>
      <c r="G193" s="52"/>
      <c r="H193" s="55"/>
      <c r="I193" s="55"/>
      <c r="J193" s="4"/>
      <c r="K193" s="4"/>
      <c r="L193" s="4"/>
      <c r="M193" s="4"/>
      <c r="N193" s="4"/>
      <c r="O193" s="4"/>
      <c r="P193" s="4"/>
      <c r="Q193" s="4"/>
      <c r="R193" s="4"/>
      <c r="S193" s="4"/>
      <c r="T193" s="4"/>
      <c r="U193" s="4"/>
      <c r="V193" s="4"/>
      <c r="W193" s="4"/>
      <c r="X193" s="4"/>
      <c r="Y193" s="4"/>
      <c r="Z193" s="5"/>
    </row>
    <row r="194" spans="1:26" ht="17.25" customHeight="1" x14ac:dyDescent="0.2">
      <c r="A194" s="3"/>
      <c r="B194" s="52"/>
      <c r="C194" s="52"/>
      <c r="D194" s="52"/>
      <c r="E194" s="49"/>
      <c r="F194" s="52"/>
      <c r="G194" s="52"/>
      <c r="H194" s="55"/>
      <c r="I194" s="55"/>
      <c r="J194" s="4"/>
      <c r="K194" s="4"/>
      <c r="L194" s="4"/>
      <c r="M194" s="4"/>
      <c r="N194" s="4"/>
      <c r="O194" s="4"/>
      <c r="P194" s="4"/>
      <c r="Q194" s="4"/>
      <c r="R194" s="4"/>
      <c r="S194" s="4"/>
      <c r="T194" s="4"/>
      <c r="U194" s="4"/>
      <c r="V194" s="4"/>
      <c r="W194" s="4"/>
      <c r="X194" s="4"/>
      <c r="Y194" s="4"/>
      <c r="Z194" s="5"/>
    </row>
    <row r="195" spans="1:26" ht="17.25" customHeight="1" x14ac:dyDescent="0.2">
      <c r="A195" s="3"/>
      <c r="B195" s="52"/>
      <c r="C195" s="52"/>
      <c r="D195" s="52"/>
      <c r="E195" s="49"/>
      <c r="F195" s="52"/>
      <c r="G195" s="52"/>
      <c r="H195" s="55"/>
      <c r="I195" s="55"/>
      <c r="J195" s="4"/>
      <c r="K195" s="4"/>
      <c r="L195" s="4"/>
      <c r="M195" s="4"/>
      <c r="N195" s="4"/>
      <c r="O195" s="4"/>
      <c r="P195" s="4"/>
      <c r="Q195" s="4"/>
      <c r="R195" s="4"/>
      <c r="S195" s="4"/>
      <c r="T195" s="4"/>
      <c r="U195" s="4"/>
      <c r="V195" s="4"/>
      <c r="W195" s="4"/>
      <c r="X195" s="4"/>
      <c r="Y195" s="4"/>
      <c r="Z195" s="5"/>
    </row>
    <row r="196" spans="1:26" ht="17.25" customHeight="1" x14ac:dyDescent="0.2">
      <c r="A196" s="3"/>
      <c r="B196" s="52"/>
      <c r="C196" s="52"/>
      <c r="D196" s="52"/>
      <c r="E196" s="49"/>
      <c r="F196" s="52"/>
      <c r="G196" s="52"/>
      <c r="H196" s="55"/>
      <c r="I196" s="55"/>
      <c r="J196" s="4"/>
      <c r="K196" s="4"/>
      <c r="L196" s="4"/>
      <c r="M196" s="4"/>
      <c r="N196" s="4"/>
      <c r="O196" s="4"/>
      <c r="P196" s="4"/>
      <c r="Q196" s="4"/>
      <c r="R196" s="4"/>
      <c r="S196" s="4"/>
      <c r="T196" s="4"/>
      <c r="U196" s="4"/>
      <c r="V196" s="4"/>
      <c r="W196" s="4"/>
      <c r="X196" s="4"/>
      <c r="Y196" s="4"/>
      <c r="Z196" s="5"/>
    </row>
    <row r="197" spans="1:26" ht="17.25" customHeight="1" x14ac:dyDescent="0.2">
      <c r="A197" s="3"/>
      <c r="B197" s="52"/>
      <c r="C197" s="52"/>
      <c r="D197" s="52"/>
      <c r="E197" s="49"/>
      <c r="F197" s="52"/>
      <c r="G197" s="52"/>
      <c r="H197" s="55"/>
      <c r="I197" s="55"/>
      <c r="J197" s="4"/>
      <c r="K197" s="4"/>
      <c r="L197" s="4"/>
      <c r="M197" s="4"/>
      <c r="N197" s="4"/>
      <c r="O197" s="4"/>
      <c r="P197" s="4"/>
      <c r="Q197" s="4"/>
      <c r="R197" s="4"/>
      <c r="S197" s="4"/>
      <c r="T197" s="4"/>
      <c r="U197" s="4"/>
      <c r="V197" s="4"/>
      <c r="W197" s="4"/>
      <c r="X197" s="4"/>
      <c r="Y197" s="4"/>
      <c r="Z197" s="5"/>
    </row>
    <row r="198" spans="1:26" ht="17.25" customHeight="1" x14ac:dyDescent="0.2">
      <c r="A198" s="3"/>
      <c r="B198" s="52"/>
      <c r="C198" s="52"/>
      <c r="D198" s="52"/>
      <c r="E198" s="49"/>
      <c r="F198" s="52"/>
      <c r="G198" s="52"/>
      <c r="H198" s="55"/>
      <c r="I198" s="55"/>
      <c r="J198" s="4"/>
      <c r="K198" s="4"/>
      <c r="L198" s="4"/>
      <c r="M198" s="4"/>
      <c r="N198" s="4"/>
      <c r="O198" s="4"/>
      <c r="P198" s="4"/>
      <c r="Q198" s="4"/>
      <c r="R198" s="4"/>
      <c r="S198" s="4"/>
      <c r="T198" s="4"/>
      <c r="U198" s="4"/>
      <c r="V198" s="4"/>
      <c r="W198" s="4"/>
      <c r="X198" s="4"/>
      <c r="Y198" s="4"/>
      <c r="Z198" s="5"/>
    </row>
    <row r="199" spans="1:26" ht="17.25" customHeight="1" x14ac:dyDescent="0.2">
      <c r="A199" s="3"/>
      <c r="B199" s="52"/>
      <c r="C199" s="52"/>
      <c r="D199" s="52"/>
      <c r="E199" s="49"/>
      <c r="F199" s="52"/>
      <c r="G199" s="52"/>
      <c r="H199" s="55"/>
      <c r="I199" s="55"/>
      <c r="J199" s="4"/>
      <c r="K199" s="4"/>
      <c r="L199" s="4"/>
      <c r="M199" s="4"/>
      <c r="N199" s="4"/>
      <c r="O199" s="4"/>
      <c r="P199" s="4"/>
      <c r="Q199" s="4"/>
      <c r="R199" s="4"/>
      <c r="S199" s="4"/>
      <c r="T199" s="4"/>
      <c r="U199" s="4"/>
      <c r="V199" s="4"/>
      <c r="W199" s="4"/>
      <c r="X199" s="4"/>
      <c r="Y199" s="4"/>
      <c r="Z199" s="5"/>
    </row>
    <row r="200" spans="1:26" ht="17.25" customHeight="1" x14ac:dyDescent="0.2">
      <c r="A200" s="3"/>
      <c r="B200" s="52"/>
      <c r="C200" s="52"/>
      <c r="D200" s="52"/>
      <c r="E200" s="49"/>
      <c r="F200" s="52"/>
      <c r="G200" s="52"/>
      <c r="H200" s="55"/>
      <c r="I200" s="55"/>
      <c r="J200" s="4"/>
      <c r="K200" s="4"/>
      <c r="L200" s="4"/>
      <c r="M200" s="4"/>
      <c r="N200" s="4"/>
      <c r="O200" s="4"/>
      <c r="P200" s="4"/>
      <c r="Q200" s="4"/>
      <c r="R200" s="4"/>
      <c r="S200" s="4"/>
      <c r="T200" s="4"/>
      <c r="U200" s="4"/>
      <c r="V200" s="4"/>
      <c r="W200" s="4"/>
      <c r="X200" s="4"/>
      <c r="Y200" s="4"/>
      <c r="Z200" s="5"/>
    </row>
    <row r="201" spans="1:26" ht="17.25" customHeight="1" x14ac:dyDescent="0.2">
      <c r="A201" s="3"/>
      <c r="B201" s="52"/>
      <c r="C201" s="52"/>
      <c r="D201" s="52"/>
      <c r="E201" s="49"/>
      <c r="F201" s="52"/>
      <c r="G201" s="52"/>
      <c r="H201" s="55"/>
      <c r="I201" s="55"/>
      <c r="J201" s="4"/>
      <c r="K201" s="4"/>
      <c r="L201" s="4"/>
      <c r="M201" s="4"/>
      <c r="N201" s="4"/>
      <c r="O201" s="4"/>
      <c r="P201" s="4"/>
      <c r="Q201" s="4"/>
      <c r="R201" s="4"/>
      <c r="S201" s="4"/>
      <c r="T201" s="4"/>
      <c r="U201" s="4"/>
      <c r="V201" s="4"/>
      <c r="W201" s="4"/>
      <c r="X201" s="4"/>
      <c r="Y201" s="4"/>
      <c r="Z201" s="5"/>
    </row>
    <row r="202" spans="1:26" ht="17.25" customHeight="1" x14ac:dyDescent="0.2">
      <c r="A202" s="3"/>
      <c r="B202" s="52"/>
      <c r="C202" s="52"/>
      <c r="D202" s="52"/>
      <c r="E202" s="49"/>
      <c r="F202" s="52"/>
      <c r="G202" s="52"/>
      <c r="H202" s="55"/>
      <c r="I202" s="55"/>
      <c r="J202" s="4"/>
      <c r="K202" s="4"/>
      <c r="L202" s="4"/>
      <c r="M202" s="4"/>
      <c r="N202" s="4"/>
      <c r="O202" s="4"/>
      <c r="P202" s="4"/>
      <c r="Q202" s="4"/>
      <c r="R202" s="4"/>
      <c r="S202" s="4"/>
      <c r="T202" s="4"/>
      <c r="U202" s="4"/>
      <c r="V202" s="4"/>
      <c r="W202" s="4"/>
      <c r="X202" s="4"/>
      <c r="Y202" s="4"/>
      <c r="Z202" s="5"/>
    </row>
    <row r="203" spans="1:26" ht="17.25" customHeight="1" x14ac:dyDescent="0.2">
      <c r="A203" s="3"/>
      <c r="B203" s="52"/>
      <c r="C203" s="52"/>
      <c r="D203" s="52"/>
      <c r="E203" s="49"/>
      <c r="F203" s="52"/>
      <c r="G203" s="52"/>
      <c r="H203" s="55"/>
      <c r="I203" s="55"/>
      <c r="J203" s="4"/>
      <c r="K203" s="4"/>
      <c r="L203" s="4"/>
      <c r="M203" s="4"/>
      <c r="N203" s="4"/>
      <c r="O203" s="4"/>
      <c r="P203" s="4"/>
      <c r="Q203" s="4"/>
      <c r="R203" s="4"/>
      <c r="S203" s="4"/>
      <c r="T203" s="4"/>
      <c r="U203" s="4"/>
      <c r="V203" s="4"/>
      <c r="W203" s="4"/>
      <c r="X203" s="4"/>
      <c r="Y203" s="4"/>
      <c r="Z203" s="5"/>
    </row>
    <row r="204" spans="1:26" ht="17.25" customHeight="1" x14ac:dyDescent="0.2">
      <c r="A204" s="3"/>
      <c r="B204" s="52"/>
      <c r="C204" s="52"/>
      <c r="D204" s="52"/>
      <c r="E204" s="49"/>
      <c r="F204" s="52"/>
      <c r="G204" s="52"/>
      <c r="H204" s="55"/>
      <c r="I204" s="55"/>
      <c r="J204" s="4"/>
      <c r="K204" s="4"/>
      <c r="L204" s="4"/>
      <c r="M204" s="4"/>
      <c r="N204" s="4"/>
      <c r="O204" s="4"/>
      <c r="P204" s="4"/>
      <c r="Q204" s="4"/>
      <c r="R204" s="4"/>
      <c r="S204" s="4"/>
      <c r="T204" s="4"/>
      <c r="U204" s="4"/>
      <c r="V204" s="4"/>
      <c r="W204" s="4"/>
      <c r="X204" s="4"/>
      <c r="Y204" s="4"/>
      <c r="Z204" s="5"/>
    </row>
    <row r="205" spans="1:26" ht="17.25" customHeight="1" x14ac:dyDescent="0.2">
      <c r="A205" s="3"/>
      <c r="B205" s="52"/>
      <c r="C205" s="52"/>
      <c r="D205" s="52"/>
      <c r="E205" s="49"/>
      <c r="F205" s="52"/>
      <c r="G205" s="52"/>
      <c r="H205" s="55"/>
      <c r="I205" s="55"/>
      <c r="J205" s="4"/>
      <c r="K205" s="4"/>
      <c r="L205" s="4"/>
      <c r="M205" s="4"/>
      <c r="N205" s="4"/>
      <c r="O205" s="4"/>
      <c r="P205" s="4"/>
      <c r="Q205" s="4"/>
      <c r="R205" s="4"/>
      <c r="S205" s="4"/>
      <c r="T205" s="4"/>
      <c r="U205" s="4"/>
      <c r="V205" s="4"/>
      <c r="W205" s="4"/>
      <c r="X205" s="4"/>
      <c r="Y205" s="4"/>
      <c r="Z205" s="5"/>
    </row>
    <row r="206" spans="1:26" ht="17.25" customHeight="1" x14ac:dyDescent="0.2">
      <c r="A206" s="3"/>
      <c r="B206" s="52"/>
      <c r="C206" s="52"/>
      <c r="D206" s="52"/>
      <c r="E206" s="49"/>
      <c r="F206" s="52"/>
      <c r="G206" s="52"/>
      <c r="H206" s="55"/>
      <c r="I206" s="55"/>
      <c r="J206" s="4"/>
      <c r="K206" s="4"/>
      <c r="L206" s="4"/>
      <c r="M206" s="4"/>
      <c r="N206" s="4"/>
      <c r="O206" s="4"/>
      <c r="P206" s="4"/>
      <c r="Q206" s="4"/>
      <c r="R206" s="4"/>
      <c r="S206" s="4"/>
      <c r="T206" s="4"/>
      <c r="U206" s="4"/>
      <c r="V206" s="4"/>
      <c r="W206" s="4"/>
      <c r="X206" s="4"/>
      <c r="Y206" s="4"/>
      <c r="Z206" s="5"/>
    </row>
    <row r="207" spans="1:26" ht="17.25" customHeight="1" x14ac:dyDescent="0.2">
      <c r="A207" s="3"/>
      <c r="B207" s="52"/>
      <c r="C207" s="52"/>
      <c r="D207" s="52"/>
      <c r="E207" s="49"/>
      <c r="F207" s="52"/>
      <c r="G207" s="52"/>
      <c r="H207" s="55"/>
      <c r="I207" s="55"/>
      <c r="J207" s="4"/>
      <c r="K207" s="4"/>
      <c r="L207" s="4"/>
      <c r="M207" s="4"/>
      <c r="N207" s="4"/>
      <c r="O207" s="4"/>
      <c r="P207" s="4"/>
      <c r="Q207" s="4"/>
      <c r="R207" s="4"/>
      <c r="S207" s="4"/>
      <c r="T207" s="4"/>
      <c r="U207" s="4"/>
      <c r="V207" s="4"/>
      <c r="W207" s="4"/>
      <c r="X207" s="4"/>
      <c r="Y207" s="4"/>
      <c r="Z207" s="5"/>
    </row>
    <row r="208" spans="1:26" ht="17.25" customHeight="1" x14ac:dyDescent="0.2">
      <c r="A208" s="3"/>
      <c r="B208" s="52"/>
      <c r="C208" s="52"/>
      <c r="D208" s="52"/>
      <c r="E208" s="49"/>
      <c r="F208" s="52"/>
      <c r="G208" s="52"/>
      <c r="H208" s="55"/>
      <c r="I208" s="55"/>
      <c r="J208" s="4"/>
      <c r="K208" s="4"/>
      <c r="L208" s="4"/>
      <c r="M208" s="4"/>
      <c r="N208" s="4"/>
      <c r="O208" s="4"/>
      <c r="P208" s="4"/>
      <c r="Q208" s="4"/>
      <c r="R208" s="4"/>
      <c r="S208" s="4"/>
      <c r="T208" s="4"/>
      <c r="U208" s="4"/>
      <c r="V208" s="4"/>
      <c r="W208" s="4"/>
      <c r="X208" s="4"/>
      <c r="Y208" s="4"/>
      <c r="Z208" s="5"/>
    </row>
    <row r="209" spans="1:26" ht="17.25" customHeight="1" x14ac:dyDescent="0.2">
      <c r="A209" s="3"/>
      <c r="B209" s="52"/>
      <c r="C209" s="52"/>
      <c r="D209" s="52"/>
      <c r="E209" s="49"/>
      <c r="F209" s="52"/>
      <c r="G209" s="52"/>
      <c r="H209" s="55"/>
      <c r="I209" s="55"/>
      <c r="J209" s="4"/>
      <c r="K209" s="4"/>
      <c r="L209" s="4"/>
      <c r="M209" s="4"/>
      <c r="N209" s="4"/>
      <c r="O209" s="4"/>
      <c r="P209" s="4"/>
      <c r="Q209" s="4"/>
      <c r="R209" s="4"/>
      <c r="S209" s="4"/>
      <c r="T209" s="4"/>
      <c r="U209" s="4"/>
      <c r="V209" s="4"/>
      <c r="W209" s="4"/>
      <c r="X209" s="4"/>
      <c r="Y209" s="4"/>
      <c r="Z209" s="5"/>
    </row>
    <row r="210" spans="1:26" ht="17.25" customHeight="1" x14ac:dyDescent="0.2">
      <c r="A210" s="3"/>
      <c r="B210" s="52"/>
      <c r="C210" s="52"/>
      <c r="D210" s="52"/>
      <c r="E210" s="49"/>
      <c r="F210" s="52"/>
      <c r="G210" s="52"/>
      <c r="H210" s="55"/>
      <c r="I210" s="55"/>
      <c r="J210" s="4"/>
      <c r="K210" s="4"/>
      <c r="L210" s="4"/>
      <c r="M210" s="4"/>
      <c r="N210" s="4"/>
      <c r="O210" s="4"/>
      <c r="P210" s="4"/>
      <c r="Q210" s="4"/>
      <c r="R210" s="4"/>
      <c r="S210" s="4"/>
      <c r="T210" s="4"/>
      <c r="U210" s="4"/>
      <c r="V210" s="4"/>
      <c r="W210" s="4"/>
      <c r="X210" s="4"/>
      <c r="Y210" s="4"/>
      <c r="Z210" s="5"/>
    </row>
    <row r="211" spans="1:26" ht="17.25" customHeight="1" x14ac:dyDescent="0.2">
      <c r="A211" s="3"/>
      <c r="B211" s="52"/>
      <c r="C211" s="52"/>
      <c r="D211" s="52"/>
      <c r="E211" s="49"/>
      <c r="F211" s="52"/>
      <c r="G211" s="52"/>
      <c r="H211" s="55"/>
      <c r="I211" s="55"/>
      <c r="J211" s="4"/>
      <c r="K211" s="4"/>
      <c r="L211" s="4"/>
      <c r="M211" s="4"/>
      <c r="N211" s="4"/>
      <c r="O211" s="4"/>
      <c r="P211" s="4"/>
      <c r="Q211" s="4"/>
      <c r="R211" s="4"/>
      <c r="S211" s="4"/>
      <c r="T211" s="4"/>
      <c r="U211" s="4"/>
      <c r="V211" s="4"/>
      <c r="W211" s="4"/>
      <c r="X211" s="4"/>
      <c r="Y211" s="4"/>
      <c r="Z211" s="5"/>
    </row>
    <row r="212" spans="1:26" ht="17.25" customHeight="1" x14ac:dyDescent="0.2">
      <c r="A212" s="3"/>
      <c r="B212" s="52"/>
      <c r="C212" s="52"/>
      <c r="D212" s="52"/>
      <c r="E212" s="49"/>
      <c r="F212" s="52"/>
      <c r="G212" s="52"/>
      <c r="H212" s="55"/>
      <c r="I212" s="55"/>
      <c r="J212" s="4"/>
      <c r="K212" s="4"/>
      <c r="L212" s="4"/>
      <c r="M212" s="4"/>
      <c r="N212" s="4"/>
      <c r="O212" s="4"/>
      <c r="P212" s="4"/>
      <c r="Q212" s="4"/>
      <c r="R212" s="4"/>
      <c r="S212" s="4"/>
      <c r="T212" s="4"/>
      <c r="U212" s="4"/>
      <c r="V212" s="4"/>
      <c r="W212" s="4"/>
      <c r="X212" s="4"/>
      <c r="Y212" s="4"/>
      <c r="Z212" s="5"/>
    </row>
    <row r="213" spans="1:26" ht="17.25" customHeight="1" x14ac:dyDescent="0.2">
      <c r="A213" s="3"/>
      <c r="B213" s="52"/>
      <c r="C213" s="52"/>
      <c r="D213" s="52"/>
      <c r="E213" s="49"/>
      <c r="F213" s="52"/>
      <c r="G213" s="52"/>
      <c r="H213" s="55"/>
      <c r="I213" s="55"/>
      <c r="J213" s="4"/>
      <c r="K213" s="4"/>
      <c r="L213" s="4"/>
      <c r="M213" s="4"/>
      <c r="N213" s="4"/>
      <c r="O213" s="4"/>
      <c r="P213" s="4"/>
      <c r="Q213" s="4"/>
      <c r="R213" s="4"/>
      <c r="S213" s="4"/>
      <c r="T213" s="4"/>
      <c r="U213" s="4"/>
      <c r="V213" s="4"/>
      <c r="W213" s="4"/>
      <c r="X213" s="4"/>
      <c r="Y213" s="4"/>
      <c r="Z213" s="5"/>
    </row>
    <row r="214" spans="1:26" ht="17.25" customHeight="1" x14ac:dyDescent="0.2">
      <c r="A214" s="3"/>
      <c r="B214" s="52"/>
      <c r="C214" s="52"/>
      <c r="D214" s="52"/>
      <c r="E214" s="49"/>
      <c r="F214" s="52"/>
      <c r="G214" s="52"/>
      <c r="H214" s="55"/>
      <c r="I214" s="55"/>
      <c r="J214" s="4"/>
      <c r="K214" s="4"/>
      <c r="L214" s="4"/>
      <c r="M214" s="4"/>
      <c r="N214" s="4"/>
      <c r="O214" s="4"/>
      <c r="P214" s="4"/>
      <c r="Q214" s="4"/>
      <c r="R214" s="4"/>
      <c r="S214" s="4"/>
      <c r="T214" s="4"/>
      <c r="U214" s="4"/>
      <c r="V214" s="4"/>
      <c r="W214" s="4"/>
      <c r="X214" s="4"/>
      <c r="Y214" s="4"/>
      <c r="Z214" s="5"/>
    </row>
    <row r="215" spans="1:26" ht="17.25" customHeight="1" x14ac:dyDescent="0.2">
      <c r="A215" s="3"/>
      <c r="B215" s="52"/>
      <c r="C215" s="52"/>
      <c r="D215" s="52"/>
      <c r="E215" s="49"/>
      <c r="F215" s="52"/>
      <c r="G215" s="52"/>
      <c r="H215" s="55"/>
      <c r="I215" s="55"/>
      <c r="J215" s="4"/>
      <c r="K215" s="4"/>
      <c r="L215" s="4"/>
      <c r="M215" s="4"/>
      <c r="N215" s="4"/>
      <c r="O215" s="4"/>
      <c r="P215" s="4"/>
      <c r="Q215" s="4"/>
      <c r="R215" s="4"/>
      <c r="S215" s="4"/>
      <c r="T215" s="4"/>
      <c r="U215" s="4"/>
      <c r="V215" s="4"/>
      <c r="W215" s="4"/>
      <c r="X215" s="4"/>
      <c r="Y215" s="4"/>
      <c r="Z215" s="5"/>
    </row>
    <row r="216" spans="1:26" ht="17.25" customHeight="1" x14ac:dyDescent="0.2">
      <c r="A216" s="3"/>
      <c r="B216" s="52"/>
      <c r="C216" s="52"/>
      <c r="D216" s="52"/>
      <c r="E216" s="49"/>
      <c r="F216" s="52"/>
      <c r="G216" s="52"/>
      <c r="H216" s="55"/>
      <c r="I216" s="55"/>
      <c r="J216" s="4"/>
      <c r="K216" s="4"/>
      <c r="L216" s="4"/>
      <c r="M216" s="4"/>
      <c r="N216" s="4"/>
      <c r="O216" s="4"/>
      <c r="P216" s="4"/>
      <c r="Q216" s="4"/>
      <c r="R216" s="4"/>
      <c r="S216" s="4"/>
      <c r="T216" s="4"/>
      <c r="U216" s="4"/>
      <c r="V216" s="4"/>
      <c r="W216" s="4"/>
      <c r="X216" s="4"/>
      <c r="Y216" s="4"/>
      <c r="Z216" s="5"/>
    </row>
    <row r="217" spans="1:26" ht="17.25" customHeight="1" x14ac:dyDescent="0.2">
      <c r="A217" s="3"/>
      <c r="B217" s="52"/>
      <c r="C217" s="52"/>
      <c r="D217" s="52"/>
      <c r="E217" s="49"/>
      <c r="F217" s="52"/>
      <c r="G217" s="52"/>
      <c r="H217" s="55"/>
      <c r="I217" s="55"/>
      <c r="J217" s="4"/>
      <c r="K217" s="4"/>
      <c r="L217" s="4"/>
      <c r="M217" s="4"/>
      <c r="N217" s="4"/>
      <c r="O217" s="4"/>
      <c r="P217" s="4"/>
      <c r="Q217" s="4"/>
      <c r="R217" s="4"/>
      <c r="S217" s="4"/>
      <c r="T217" s="4"/>
      <c r="U217" s="4"/>
      <c r="V217" s="4"/>
      <c r="W217" s="4"/>
      <c r="X217" s="4"/>
      <c r="Y217" s="4"/>
      <c r="Z217" s="5"/>
    </row>
    <row r="218" spans="1:26" ht="17.25" customHeight="1" x14ac:dyDescent="0.2">
      <c r="A218" s="3"/>
      <c r="B218" s="52"/>
      <c r="C218" s="52"/>
      <c r="D218" s="52"/>
      <c r="E218" s="49"/>
      <c r="F218" s="52"/>
      <c r="G218" s="52"/>
      <c r="H218" s="55"/>
      <c r="I218" s="55"/>
      <c r="J218" s="4"/>
      <c r="K218" s="4"/>
      <c r="L218" s="4"/>
      <c r="M218" s="4"/>
      <c r="N218" s="4"/>
      <c r="O218" s="4"/>
      <c r="P218" s="4"/>
      <c r="Q218" s="4"/>
      <c r="R218" s="4"/>
      <c r="S218" s="4"/>
      <c r="T218" s="4"/>
      <c r="U218" s="4"/>
      <c r="V218" s="4"/>
      <c r="W218" s="4"/>
      <c r="X218" s="4"/>
      <c r="Y218" s="4"/>
      <c r="Z218" s="5"/>
    </row>
    <row r="219" spans="1:26" ht="17.25" customHeight="1" x14ac:dyDescent="0.2">
      <c r="A219" s="3"/>
      <c r="B219" s="52"/>
      <c r="C219" s="52"/>
      <c r="D219" s="52"/>
      <c r="E219" s="49"/>
      <c r="F219" s="52"/>
      <c r="G219" s="52"/>
      <c r="H219" s="55"/>
      <c r="I219" s="55"/>
      <c r="J219" s="4"/>
      <c r="K219" s="4"/>
      <c r="L219" s="4"/>
      <c r="M219" s="4"/>
      <c r="N219" s="4"/>
      <c r="O219" s="4"/>
      <c r="P219" s="4"/>
      <c r="Q219" s="4"/>
      <c r="R219" s="4"/>
      <c r="S219" s="4"/>
      <c r="T219" s="4"/>
      <c r="U219" s="4"/>
      <c r="V219" s="4"/>
      <c r="W219" s="4"/>
      <c r="X219" s="4"/>
      <c r="Y219" s="4"/>
      <c r="Z219" s="5"/>
    </row>
    <row r="220" spans="1:26" ht="17.25" customHeight="1" x14ac:dyDescent="0.2">
      <c r="A220" s="3"/>
      <c r="B220" s="52"/>
      <c r="C220" s="52"/>
      <c r="D220" s="52"/>
      <c r="E220" s="49"/>
      <c r="F220" s="52"/>
      <c r="G220" s="52"/>
      <c r="H220" s="55"/>
      <c r="I220" s="55"/>
      <c r="J220" s="4"/>
      <c r="K220" s="4"/>
      <c r="L220" s="4"/>
      <c r="M220" s="4"/>
      <c r="N220" s="4"/>
      <c r="O220" s="4"/>
      <c r="P220" s="4"/>
      <c r="Q220" s="4"/>
      <c r="R220" s="4"/>
      <c r="S220" s="4"/>
      <c r="T220" s="4"/>
      <c r="U220" s="4"/>
      <c r="V220" s="4"/>
      <c r="W220" s="4"/>
      <c r="X220" s="4"/>
      <c r="Y220" s="4"/>
      <c r="Z220" s="5"/>
    </row>
    <row r="221" spans="1:26" ht="17.25" customHeight="1" x14ac:dyDescent="0.2">
      <c r="A221" s="3"/>
      <c r="B221" s="52"/>
      <c r="C221" s="52"/>
      <c r="D221" s="52"/>
      <c r="E221" s="49"/>
      <c r="F221" s="52"/>
      <c r="G221" s="52"/>
      <c r="H221" s="55"/>
      <c r="I221" s="55"/>
      <c r="J221" s="4"/>
      <c r="K221" s="4"/>
      <c r="L221" s="4"/>
      <c r="M221" s="4"/>
      <c r="N221" s="4"/>
      <c r="O221" s="4"/>
      <c r="P221" s="4"/>
      <c r="Q221" s="4"/>
      <c r="R221" s="4"/>
      <c r="S221" s="4"/>
      <c r="T221" s="4"/>
      <c r="U221" s="4"/>
      <c r="V221" s="4"/>
      <c r="W221" s="4"/>
      <c r="X221" s="4"/>
      <c r="Y221" s="4"/>
      <c r="Z221" s="5"/>
    </row>
    <row r="222" spans="1:26" ht="17.25" customHeight="1" x14ac:dyDescent="0.2">
      <c r="A222" s="3"/>
      <c r="B222" s="52"/>
      <c r="C222" s="52"/>
      <c r="D222" s="52"/>
      <c r="E222" s="49"/>
      <c r="F222" s="52"/>
      <c r="G222" s="52"/>
      <c r="H222" s="55"/>
      <c r="I222" s="55"/>
      <c r="J222" s="4"/>
      <c r="K222" s="4"/>
      <c r="L222" s="4"/>
      <c r="M222" s="4"/>
      <c r="N222" s="4"/>
      <c r="O222" s="4"/>
      <c r="P222" s="4"/>
      <c r="Q222" s="4"/>
      <c r="R222" s="4"/>
      <c r="S222" s="4"/>
      <c r="T222" s="4"/>
      <c r="U222" s="4"/>
      <c r="V222" s="4"/>
      <c r="W222" s="4"/>
      <c r="X222" s="4"/>
      <c r="Y222" s="4"/>
      <c r="Z222" s="5"/>
    </row>
    <row r="223" spans="1:26" ht="17.25" customHeight="1" x14ac:dyDescent="0.2">
      <c r="A223" s="3"/>
      <c r="B223" s="52"/>
      <c r="C223" s="52"/>
      <c r="D223" s="52"/>
      <c r="E223" s="49"/>
      <c r="F223" s="52"/>
      <c r="G223" s="52"/>
      <c r="H223" s="55"/>
      <c r="I223" s="55"/>
      <c r="J223" s="4"/>
      <c r="K223" s="4"/>
      <c r="L223" s="4"/>
      <c r="M223" s="4"/>
      <c r="N223" s="4"/>
      <c r="O223" s="4"/>
      <c r="P223" s="4"/>
      <c r="Q223" s="4"/>
      <c r="R223" s="4"/>
      <c r="S223" s="4"/>
      <c r="T223" s="4"/>
      <c r="U223" s="4"/>
      <c r="V223" s="4"/>
      <c r="W223" s="4"/>
      <c r="X223" s="4"/>
      <c r="Y223" s="4"/>
      <c r="Z223" s="5"/>
    </row>
    <row r="224" spans="1:26" ht="17.25" customHeight="1" x14ac:dyDescent="0.2">
      <c r="A224" s="3"/>
      <c r="B224" s="52"/>
      <c r="C224" s="52"/>
      <c r="D224" s="52"/>
      <c r="E224" s="49"/>
      <c r="F224" s="52"/>
      <c r="G224" s="52"/>
      <c r="H224" s="55"/>
      <c r="I224" s="55"/>
      <c r="J224" s="4"/>
      <c r="K224" s="4"/>
      <c r="L224" s="4"/>
      <c r="M224" s="4"/>
      <c r="N224" s="4"/>
      <c r="O224" s="4"/>
      <c r="P224" s="4"/>
      <c r="Q224" s="4"/>
      <c r="R224" s="4"/>
      <c r="S224" s="4"/>
      <c r="T224" s="4"/>
      <c r="U224" s="4"/>
      <c r="V224" s="4"/>
      <c r="W224" s="4"/>
      <c r="X224" s="4"/>
      <c r="Y224" s="4"/>
      <c r="Z224" s="5"/>
    </row>
    <row r="225" spans="1:26" ht="17.25" customHeight="1" x14ac:dyDescent="0.2">
      <c r="A225" s="3"/>
      <c r="B225" s="52"/>
      <c r="C225" s="52"/>
      <c r="D225" s="52"/>
      <c r="E225" s="49"/>
      <c r="F225" s="52"/>
      <c r="G225" s="52"/>
      <c r="H225" s="55"/>
      <c r="I225" s="55"/>
      <c r="J225" s="4"/>
      <c r="K225" s="4"/>
      <c r="L225" s="4"/>
      <c r="M225" s="4"/>
      <c r="N225" s="4"/>
      <c r="O225" s="4"/>
      <c r="P225" s="4"/>
      <c r="Q225" s="4"/>
      <c r="R225" s="4"/>
      <c r="S225" s="4"/>
      <c r="T225" s="4"/>
      <c r="U225" s="4"/>
      <c r="V225" s="4"/>
      <c r="W225" s="4"/>
      <c r="X225" s="4"/>
      <c r="Y225" s="4"/>
      <c r="Z225" s="5"/>
    </row>
    <row r="226" spans="1:26" ht="17.25" customHeight="1" x14ac:dyDescent="0.2">
      <c r="A226" s="3"/>
      <c r="B226" s="52"/>
      <c r="C226" s="52"/>
      <c r="D226" s="52"/>
      <c r="E226" s="49"/>
      <c r="F226" s="52"/>
      <c r="G226" s="52"/>
      <c r="H226" s="55"/>
      <c r="I226" s="55"/>
      <c r="J226" s="4"/>
      <c r="K226" s="4"/>
      <c r="L226" s="4"/>
      <c r="M226" s="4"/>
      <c r="N226" s="4"/>
      <c r="O226" s="4"/>
      <c r="P226" s="4"/>
      <c r="Q226" s="4"/>
      <c r="R226" s="4"/>
      <c r="S226" s="4"/>
      <c r="T226" s="4"/>
      <c r="U226" s="4"/>
      <c r="V226" s="4"/>
      <c r="W226" s="4"/>
      <c r="X226" s="4"/>
      <c r="Y226" s="4"/>
      <c r="Z226" s="5"/>
    </row>
    <row r="227" spans="1:26" ht="17.25" customHeight="1" x14ac:dyDescent="0.2">
      <c r="A227" s="3"/>
      <c r="B227" s="52"/>
      <c r="C227" s="52"/>
      <c r="D227" s="52"/>
      <c r="E227" s="49"/>
      <c r="F227" s="52"/>
      <c r="G227" s="52"/>
      <c r="H227" s="55"/>
      <c r="I227" s="55"/>
      <c r="J227" s="4"/>
      <c r="K227" s="4"/>
      <c r="L227" s="4"/>
      <c r="M227" s="4"/>
      <c r="N227" s="4"/>
      <c r="O227" s="4"/>
      <c r="P227" s="4"/>
      <c r="Q227" s="4"/>
      <c r="R227" s="4"/>
      <c r="S227" s="4"/>
      <c r="T227" s="4"/>
      <c r="U227" s="4"/>
      <c r="V227" s="4"/>
      <c r="W227" s="4"/>
      <c r="X227" s="4"/>
      <c r="Y227" s="4"/>
      <c r="Z227" s="5"/>
    </row>
    <row r="228" spans="1:26" ht="17.25" customHeight="1" x14ac:dyDescent="0.2">
      <c r="A228" s="3"/>
      <c r="B228" s="52"/>
      <c r="C228" s="52"/>
      <c r="D228" s="52"/>
      <c r="E228" s="49"/>
      <c r="F228" s="52"/>
      <c r="G228" s="52"/>
      <c r="H228" s="55"/>
      <c r="I228" s="55"/>
      <c r="J228" s="4"/>
      <c r="K228" s="4"/>
      <c r="L228" s="4"/>
      <c r="M228" s="4"/>
      <c r="N228" s="4"/>
      <c r="O228" s="4"/>
      <c r="P228" s="4"/>
      <c r="Q228" s="4"/>
      <c r="R228" s="4"/>
      <c r="S228" s="4"/>
      <c r="T228" s="4"/>
      <c r="U228" s="4"/>
      <c r="V228" s="4"/>
      <c r="W228" s="4"/>
      <c r="X228" s="4"/>
      <c r="Y228" s="4"/>
      <c r="Z228" s="5"/>
    </row>
    <row r="229" spans="1:26" ht="17.25" customHeight="1" x14ac:dyDescent="0.2">
      <c r="A229" s="3"/>
      <c r="B229" s="52"/>
      <c r="C229" s="52"/>
      <c r="D229" s="52"/>
      <c r="E229" s="49"/>
      <c r="F229" s="52"/>
      <c r="G229" s="52"/>
      <c r="H229" s="55"/>
      <c r="I229" s="55"/>
      <c r="J229" s="4"/>
      <c r="K229" s="4"/>
      <c r="L229" s="4"/>
      <c r="M229" s="4"/>
      <c r="N229" s="4"/>
      <c r="O229" s="4"/>
      <c r="P229" s="4"/>
      <c r="Q229" s="4"/>
      <c r="R229" s="4"/>
      <c r="S229" s="4"/>
      <c r="T229" s="4"/>
      <c r="U229" s="4"/>
      <c r="V229" s="4"/>
      <c r="W229" s="4"/>
      <c r="X229" s="4"/>
      <c r="Y229" s="4"/>
      <c r="Z229" s="5"/>
    </row>
    <row r="230" spans="1:26" ht="17.25" customHeight="1" x14ac:dyDescent="0.2">
      <c r="A230" s="3"/>
      <c r="B230" s="52"/>
      <c r="C230" s="52"/>
      <c r="D230" s="52"/>
      <c r="E230" s="49"/>
      <c r="F230" s="52"/>
      <c r="G230" s="52"/>
      <c r="H230" s="55"/>
      <c r="I230" s="55"/>
      <c r="J230" s="4"/>
      <c r="K230" s="4"/>
      <c r="L230" s="4"/>
      <c r="M230" s="4"/>
      <c r="N230" s="4"/>
      <c r="O230" s="4"/>
      <c r="P230" s="4"/>
      <c r="Q230" s="4"/>
      <c r="R230" s="4"/>
      <c r="S230" s="4"/>
      <c r="T230" s="4"/>
      <c r="U230" s="4"/>
      <c r="V230" s="4"/>
      <c r="W230" s="4"/>
      <c r="X230" s="4"/>
      <c r="Y230" s="4"/>
      <c r="Z230" s="5"/>
    </row>
    <row r="231" spans="1:26" ht="17.25" customHeight="1" x14ac:dyDescent="0.2">
      <c r="A231" s="3"/>
      <c r="B231" s="52"/>
      <c r="C231" s="52"/>
      <c r="D231" s="52"/>
      <c r="E231" s="49"/>
      <c r="F231" s="52"/>
      <c r="G231" s="52"/>
      <c r="H231" s="55"/>
      <c r="I231" s="55"/>
      <c r="J231" s="4"/>
      <c r="K231" s="4"/>
      <c r="L231" s="4"/>
      <c r="M231" s="4"/>
      <c r="N231" s="4"/>
      <c r="O231" s="4"/>
      <c r="P231" s="4"/>
      <c r="Q231" s="4"/>
      <c r="R231" s="4"/>
      <c r="S231" s="4"/>
      <c r="T231" s="4"/>
      <c r="U231" s="4"/>
      <c r="V231" s="4"/>
      <c r="W231" s="4"/>
      <c r="X231" s="4"/>
      <c r="Y231" s="4"/>
      <c r="Z231" s="5"/>
    </row>
    <row r="232" spans="1:26" ht="17.25" customHeight="1" x14ac:dyDescent="0.2">
      <c r="A232" s="3"/>
      <c r="B232" s="52"/>
      <c r="C232" s="52"/>
      <c r="D232" s="52"/>
      <c r="E232" s="49"/>
      <c r="F232" s="52"/>
      <c r="G232" s="52"/>
      <c r="H232" s="55"/>
      <c r="I232" s="55"/>
      <c r="J232" s="4"/>
      <c r="K232" s="4"/>
      <c r="L232" s="4"/>
      <c r="M232" s="4"/>
      <c r="N232" s="4"/>
      <c r="O232" s="4"/>
      <c r="P232" s="4"/>
      <c r="Q232" s="4"/>
      <c r="R232" s="4"/>
      <c r="S232" s="4"/>
      <c r="T232" s="4"/>
      <c r="U232" s="4"/>
      <c r="V232" s="4"/>
      <c r="W232" s="4"/>
      <c r="X232" s="4"/>
      <c r="Y232" s="4"/>
      <c r="Z232" s="5"/>
    </row>
    <row r="233" spans="1:26" ht="17.25" customHeight="1" x14ac:dyDescent="0.2">
      <c r="A233" s="3"/>
      <c r="B233" s="52"/>
      <c r="C233" s="52"/>
      <c r="D233" s="52"/>
      <c r="E233" s="49"/>
      <c r="F233" s="52"/>
      <c r="G233" s="52"/>
      <c r="H233" s="55"/>
      <c r="I233" s="55"/>
      <c r="J233" s="4"/>
      <c r="K233" s="4"/>
      <c r="L233" s="4"/>
      <c r="M233" s="4"/>
      <c r="N233" s="4"/>
      <c r="O233" s="4"/>
      <c r="P233" s="4"/>
      <c r="Q233" s="4"/>
      <c r="R233" s="4"/>
      <c r="S233" s="4"/>
      <c r="T233" s="4"/>
      <c r="U233" s="4"/>
      <c r="V233" s="4"/>
      <c r="W233" s="4"/>
      <c r="X233" s="4"/>
      <c r="Y233" s="4"/>
      <c r="Z233" s="5"/>
    </row>
    <row r="234" spans="1:26" ht="17.25" customHeight="1" x14ac:dyDescent="0.2">
      <c r="A234" s="3"/>
      <c r="B234" s="52"/>
      <c r="C234" s="52"/>
      <c r="D234" s="52"/>
      <c r="E234" s="49"/>
      <c r="F234" s="52"/>
      <c r="G234" s="52"/>
      <c r="H234" s="55"/>
      <c r="I234" s="55"/>
      <c r="J234" s="4"/>
      <c r="K234" s="4"/>
      <c r="L234" s="4"/>
      <c r="M234" s="4"/>
      <c r="N234" s="4"/>
      <c r="O234" s="4"/>
      <c r="P234" s="4"/>
      <c r="Q234" s="4"/>
      <c r="R234" s="4"/>
      <c r="S234" s="4"/>
      <c r="T234" s="4"/>
      <c r="U234" s="4"/>
      <c r="V234" s="4"/>
      <c r="W234" s="4"/>
      <c r="X234" s="4"/>
      <c r="Y234" s="4"/>
      <c r="Z234" s="5"/>
    </row>
    <row r="235" spans="1:26" ht="17.25" customHeight="1" x14ac:dyDescent="0.2">
      <c r="A235" s="3"/>
      <c r="B235" s="52"/>
      <c r="C235" s="52"/>
      <c r="D235" s="52"/>
      <c r="E235" s="49"/>
      <c r="F235" s="52"/>
      <c r="G235" s="52"/>
      <c r="H235" s="55"/>
      <c r="I235" s="55"/>
      <c r="J235" s="4"/>
      <c r="K235" s="4"/>
      <c r="L235" s="4"/>
      <c r="M235" s="4"/>
      <c r="N235" s="4"/>
      <c r="O235" s="4"/>
      <c r="P235" s="4"/>
      <c r="Q235" s="4"/>
      <c r="R235" s="4"/>
      <c r="S235" s="4"/>
      <c r="T235" s="4"/>
      <c r="U235" s="4"/>
      <c r="V235" s="4"/>
      <c r="W235" s="4"/>
      <c r="X235" s="4"/>
      <c r="Y235" s="4"/>
      <c r="Z235" s="5"/>
    </row>
    <row r="236" spans="1:26" ht="17.25" customHeight="1" x14ac:dyDescent="0.2">
      <c r="A236" s="3"/>
      <c r="B236" s="52"/>
      <c r="C236" s="52"/>
      <c r="D236" s="52"/>
      <c r="E236" s="49"/>
      <c r="F236" s="52"/>
      <c r="G236" s="52"/>
      <c r="H236" s="55"/>
      <c r="I236" s="55"/>
      <c r="J236" s="4"/>
      <c r="K236" s="4"/>
      <c r="L236" s="4"/>
      <c r="M236" s="4"/>
      <c r="N236" s="4"/>
      <c r="O236" s="4"/>
      <c r="P236" s="4"/>
      <c r="Q236" s="4"/>
      <c r="R236" s="4"/>
      <c r="S236" s="4"/>
      <c r="T236" s="4"/>
      <c r="U236" s="4"/>
      <c r="V236" s="4"/>
      <c r="W236" s="4"/>
      <c r="X236" s="4"/>
      <c r="Y236" s="4"/>
      <c r="Z236" s="5"/>
    </row>
    <row r="237" spans="1:26" ht="17.25" customHeight="1" x14ac:dyDescent="0.2">
      <c r="A237" s="3"/>
      <c r="B237" s="52"/>
      <c r="C237" s="52"/>
      <c r="D237" s="52"/>
      <c r="E237" s="49"/>
      <c r="F237" s="52"/>
      <c r="G237" s="52"/>
      <c r="H237" s="55"/>
      <c r="I237" s="55"/>
      <c r="J237" s="4"/>
      <c r="K237" s="4"/>
      <c r="L237" s="4"/>
      <c r="M237" s="4"/>
      <c r="N237" s="4"/>
      <c r="O237" s="4"/>
      <c r="P237" s="4"/>
      <c r="Q237" s="4"/>
      <c r="R237" s="4"/>
      <c r="S237" s="4"/>
      <c r="T237" s="4"/>
      <c r="U237" s="4"/>
      <c r="V237" s="4"/>
      <c r="W237" s="4"/>
      <c r="X237" s="4"/>
      <c r="Y237" s="4"/>
      <c r="Z237" s="5"/>
    </row>
    <row r="238" spans="1:26" ht="17.25" customHeight="1" x14ac:dyDescent="0.2">
      <c r="A238" s="3"/>
      <c r="B238" s="52"/>
      <c r="C238" s="52"/>
      <c r="D238" s="52"/>
      <c r="E238" s="49"/>
      <c r="F238" s="52"/>
      <c r="G238" s="52"/>
      <c r="H238" s="55"/>
      <c r="I238" s="55"/>
      <c r="J238" s="4"/>
      <c r="K238" s="4"/>
      <c r="L238" s="4"/>
      <c r="M238" s="4"/>
      <c r="N238" s="4"/>
      <c r="O238" s="4"/>
      <c r="P238" s="4"/>
      <c r="Q238" s="4"/>
      <c r="R238" s="4"/>
      <c r="S238" s="4"/>
      <c r="T238" s="4"/>
      <c r="U238" s="4"/>
      <c r="V238" s="4"/>
      <c r="W238" s="4"/>
      <c r="X238" s="4"/>
      <c r="Y238" s="4"/>
      <c r="Z238" s="5"/>
    </row>
    <row r="239" spans="1:26" ht="17.25" customHeight="1" x14ac:dyDescent="0.2">
      <c r="A239" s="3"/>
      <c r="B239" s="52"/>
      <c r="C239" s="52"/>
      <c r="D239" s="52"/>
      <c r="E239" s="49"/>
      <c r="F239" s="52"/>
      <c r="G239" s="52"/>
      <c r="H239" s="55"/>
      <c r="I239" s="55"/>
      <c r="J239" s="4"/>
      <c r="K239" s="4"/>
      <c r="L239" s="4"/>
      <c r="M239" s="4"/>
      <c r="N239" s="4"/>
      <c r="O239" s="4"/>
      <c r="P239" s="4"/>
      <c r="Q239" s="4"/>
      <c r="R239" s="4"/>
      <c r="S239" s="4"/>
      <c r="T239" s="4"/>
      <c r="U239" s="4"/>
      <c r="V239" s="4"/>
      <c r="W239" s="4"/>
      <c r="X239" s="4"/>
      <c r="Y239" s="4"/>
      <c r="Z239" s="5"/>
    </row>
    <row r="240" spans="1:26" ht="17.25" customHeight="1" x14ac:dyDescent="0.2">
      <c r="A240" s="3"/>
      <c r="B240" s="52"/>
      <c r="C240" s="52"/>
      <c r="D240" s="52"/>
      <c r="E240" s="49"/>
      <c r="F240" s="52"/>
      <c r="G240" s="52"/>
      <c r="H240" s="55"/>
      <c r="I240" s="55"/>
      <c r="J240" s="4"/>
      <c r="K240" s="4"/>
      <c r="L240" s="4"/>
      <c r="M240" s="4"/>
      <c r="N240" s="4"/>
      <c r="O240" s="4"/>
      <c r="P240" s="4"/>
      <c r="Q240" s="4"/>
      <c r="R240" s="4"/>
      <c r="S240" s="4"/>
      <c r="T240" s="4"/>
      <c r="U240" s="4"/>
      <c r="V240" s="4"/>
      <c r="W240" s="4"/>
      <c r="X240" s="4"/>
      <c r="Y240" s="4"/>
      <c r="Z240" s="5"/>
    </row>
    <row r="241" spans="1:26" ht="17.25" customHeight="1" x14ac:dyDescent="0.2">
      <c r="A241" s="3"/>
      <c r="B241" s="52"/>
      <c r="C241" s="52"/>
      <c r="D241" s="52"/>
      <c r="E241" s="49"/>
      <c r="F241" s="52"/>
      <c r="G241" s="52"/>
      <c r="H241" s="55"/>
      <c r="I241" s="55"/>
      <c r="J241" s="4"/>
      <c r="K241" s="4"/>
      <c r="L241" s="4"/>
      <c r="M241" s="4"/>
      <c r="N241" s="4"/>
      <c r="O241" s="4"/>
      <c r="P241" s="4"/>
      <c r="Q241" s="4"/>
      <c r="R241" s="4"/>
      <c r="S241" s="4"/>
      <c r="T241" s="4"/>
      <c r="U241" s="4"/>
      <c r="V241" s="4"/>
      <c r="W241" s="4"/>
      <c r="X241" s="4"/>
      <c r="Y241" s="4"/>
      <c r="Z241" s="5"/>
    </row>
    <row r="242" spans="1:26" ht="17.25" customHeight="1" x14ac:dyDescent="0.2">
      <c r="A242" s="3"/>
      <c r="B242" s="52"/>
      <c r="C242" s="52"/>
      <c r="D242" s="52"/>
      <c r="E242" s="49"/>
      <c r="F242" s="52"/>
      <c r="G242" s="52"/>
      <c r="H242" s="55"/>
      <c r="I242" s="55"/>
      <c r="J242" s="4"/>
      <c r="K242" s="4"/>
      <c r="L242" s="4"/>
      <c r="M242" s="4"/>
      <c r="N242" s="4"/>
      <c r="O242" s="4"/>
      <c r="P242" s="4"/>
      <c r="Q242" s="4"/>
      <c r="R242" s="4"/>
      <c r="S242" s="4"/>
      <c r="T242" s="4"/>
      <c r="U242" s="4"/>
      <c r="V242" s="4"/>
      <c r="W242" s="4"/>
      <c r="X242" s="4"/>
      <c r="Y242" s="4"/>
      <c r="Z242" s="5"/>
    </row>
    <row r="243" spans="1:26" ht="17.25" customHeight="1" x14ac:dyDescent="0.2">
      <c r="A243" s="3"/>
      <c r="B243" s="52"/>
      <c r="C243" s="52"/>
      <c r="D243" s="52"/>
      <c r="E243" s="49"/>
      <c r="F243" s="52"/>
      <c r="G243" s="52"/>
      <c r="H243" s="55"/>
      <c r="I243" s="55"/>
      <c r="J243" s="4"/>
      <c r="K243" s="4"/>
      <c r="L243" s="4"/>
      <c r="M243" s="4"/>
      <c r="N243" s="4"/>
      <c r="O243" s="4"/>
      <c r="P243" s="4"/>
      <c r="Q243" s="4"/>
      <c r="R243" s="4"/>
      <c r="S243" s="4"/>
      <c r="T243" s="4"/>
      <c r="U243" s="4"/>
      <c r="V243" s="4"/>
      <c r="W243" s="4"/>
      <c r="X243" s="4"/>
      <c r="Y243" s="4"/>
      <c r="Z243" s="5"/>
    </row>
    <row r="244" spans="1:26" ht="17.25" customHeight="1" x14ac:dyDescent="0.2">
      <c r="A244" s="3"/>
      <c r="B244" s="52"/>
      <c r="C244" s="52"/>
      <c r="D244" s="52"/>
      <c r="E244" s="49"/>
      <c r="F244" s="52"/>
      <c r="G244" s="52"/>
      <c r="H244" s="55"/>
      <c r="I244" s="55"/>
      <c r="J244" s="4"/>
      <c r="K244" s="4"/>
      <c r="L244" s="4"/>
      <c r="M244" s="4"/>
      <c r="N244" s="4"/>
      <c r="O244" s="4"/>
      <c r="P244" s="4"/>
      <c r="Q244" s="4"/>
      <c r="R244" s="4"/>
      <c r="S244" s="4"/>
      <c r="T244" s="4"/>
      <c r="U244" s="4"/>
      <c r="V244" s="4"/>
      <c r="W244" s="4"/>
      <c r="X244" s="4"/>
      <c r="Y244" s="4"/>
      <c r="Z244" s="5"/>
    </row>
    <row r="245" spans="1:26" ht="17.25" customHeight="1" x14ac:dyDescent="0.2">
      <c r="A245" s="3"/>
      <c r="B245" s="52"/>
      <c r="C245" s="52"/>
      <c r="D245" s="52"/>
      <c r="E245" s="49"/>
      <c r="F245" s="52"/>
      <c r="G245" s="52"/>
      <c r="H245" s="55"/>
      <c r="I245" s="55"/>
      <c r="J245" s="4"/>
      <c r="K245" s="4"/>
      <c r="L245" s="4"/>
      <c r="M245" s="4"/>
      <c r="N245" s="4"/>
      <c r="O245" s="4"/>
      <c r="P245" s="4"/>
      <c r="Q245" s="4"/>
      <c r="R245" s="4"/>
      <c r="S245" s="4"/>
      <c r="T245" s="4"/>
      <c r="U245" s="4"/>
      <c r="V245" s="4"/>
      <c r="W245" s="4"/>
      <c r="X245" s="4"/>
      <c r="Y245" s="4"/>
      <c r="Z245" s="5"/>
    </row>
    <row r="246" spans="1:26" ht="17.25" customHeight="1" x14ac:dyDescent="0.2">
      <c r="A246" s="3"/>
      <c r="B246" s="52"/>
      <c r="C246" s="52"/>
      <c r="D246" s="52"/>
      <c r="E246" s="49"/>
      <c r="F246" s="52"/>
      <c r="G246" s="52"/>
      <c r="H246" s="55"/>
      <c r="I246" s="55"/>
      <c r="J246" s="4"/>
      <c r="K246" s="4"/>
      <c r="L246" s="4"/>
      <c r="M246" s="4"/>
      <c r="N246" s="4"/>
      <c r="O246" s="4"/>
      <c r="P246" s="4"/>
      <c r="Q246" s="4"/>
      <c r="R246" s="4"/>
      <c r="S246" s="4"/>
      <c r="T246" s="4"/>
      <c r="U246" s="4"/>
      <c r="V246" s="4"/>
      <c r="W246" s="4"/>
      <c r="X246" s="4"/>
      <c r="Y246" s="4"/>
      <c r="Z246" s="5"/>
    </row>
    <row r="247" spans="1:26" ht="17.25" customHeight="1" x14ac:dyDescent="0.2">
      <c r="A247" s="3"/>
      <c r="B247" s="52"/>
      <c r="C247" s="52"/>
      <c r="D247" s="52"/>
      <c r="E247" s="49"/>
      <c r="F247" s="52"/>
      <c r="G247" s="52"/>
      <c r="H247" s="55"/>
      <c r="I247" s="55"/>
      <c r="J247" s="4"/>
      <c r="K247" s="4"/>
      <c r="L247" s="4"/>
      <c r="M247" s="4"/>
      <c r="N247" s="4"/>
      <c r="O247" s="4"/>
      <c r="P247" s="4"/>
      <c r="Q247" s="4"/>
      <c r="R247" s="4"/>
      <c r="S247" s="4"/>
      <c r="T247" s="4"/>
      <c r="U247" s="4"/>
      <c r="V247" s="4"/>
      <c r="W247" s="4"/>
      <c r="X247" s="4"/>
      <c r="Y247" s="4"/>
      <c r="Z247" s="5"/>
    </row>
    <row r="248" spans="1:26" ht="17.25" customHeight="1" x14ac:dyDescent="0.2">
      <c r="A248" s="3"/>
      <c r="B248" s="52"/>
      <c r="C248" s="52"/>
      <c r="D248" s="52"/>
      <c r="E248" s="49"/>
      <c r="F248" s="52"/>
      <c r="G248" s="52"/>
      <c r="H248" s="55"/>
      <c r="I248" s="55"/>
      <c r="J248" s="4"/>
      <c r="K248" s="4"/>
      <c r="L248" s="4"/>
      <c r="M248" s="4"/>
      <c r="N248" s="4"/>
      <c r="O248" s="4"/>
      <c r="P248" s="4"/>
      <c r="Q248" s="4"/>
      <c r="R248" s="4"/>
      <c r="S248" s="4"/>
      <c r="T248" s="4"/>
      <c r="U248" s="4"/>
      <c r="V248" s="4"/>
      <c r="W248" s="4"/>
      <c r="X248" s="4"/>
      <c r="Y248" s="4"/>
      <c r="Z248" s="5"/>
    </row>
    <row r="249" spans="1:26" ht="17.25" customHeight="1" x14ac:dyDescent="0.2">
      <c r="A249" s="3"/>
      <c r="B249" s="52"/>
      <c r="C249" s="52"/>
      <c r="D249" s="52"/>
      <c r="E249" s="49"/>
      <c r="F249" s="52"/>
      <c r="G249" s="52"/>
      <c r="H249" s="55"/>
      <c r="I249" s="55"/>
      <c r="J249" s="4"/>
      <c r="K249" s="4"/>
      <c r="L249" s="4"/>
      <c r="M249" s="4"/>
      <c r="N249" s="4"/>
      <c r="O249" s="4"/>
      <c r="P249" s="4"/>
      <c r="Q249" s="4"/>
      <c r="R249" s="4"/>
      <c r="S249" s="4"/>
      <c r="T249" s="4"/>
      <c r="U249" s="4"/>
      <c r="V249" s="4"/>
      <c r="W249" s="4"/>
      <c r="X249" s="4"/>
      <c r="Y249" s="4"/>
      <c r="Z249" s="5"/>
    </row>
    <row r="250" spans="1:26" ht="17.25" customHeight="1" x14ac:dyDescent="0.2">
      <c r="A250" s="3"/>
      <c r="B250" s="52"/>
      <c r="C250" s="52"/>
      <c r="D250" s="52"/>
      <c r="E250" s="49"/>
      <c r="F250" s="52"/>
      <c r="G250" s="52"/>
      <c r="H250" s="55"/>
      <c r="I250" s="55"/>
      <c r="J250" s="4"/>
      <c r="K250" s="4"/>
      <c r="L250" s="4"/>
      <c r="M250" s="4"/>
      <c r="N250" s="4"/>
      <c r="O250" s="4"/>
      <c r="P250" s="4"/>
      <c r="Q250" s="4"/>
      <c r="R250" s="4"/>
      <c r="S250" s="4"/>
      <c r="T250" s="4"/>
      <c r="U250" s="4"/>
      <c r="V250" s="4"/>
      <c r="W250" s="4"/>
      <c r="X250" s="4"/>
      <c r="Y250" s="4"/>
      <c r="Z250" s="5"/>
    </row>
    <row r="251" spans="1:26" ht="17.25" customHeight="1" x14ac:dyDescent="0.2">
      <c r="A251" s="3"/>
      <c r="B251" s="52"/>
      <c r="C251" s="52"/>
      <c r="D251" s="52"/>
      <c r="E251" s="49"/>
      <c r="F251" s="52"/>
      <c r="G251" s="52"/>
      <c r="H251" s="55"/>
      <c r="I251" s="55"/>
      <c r="J251" s="4"/>
      <c r="K251" s="4"/>
      <c r="L251" s="4"/>
      <c r="M251" s="4"/>
      <c r="N251" s="4"/>
      <c r="O251" s="4"/>
      <c r="P251" s="4"/>
      <c r="Q251" s="4"/>
      <c r="R251" s="4"/>
      <c r="S251" s="4"/>
      <c r="T251" s="4"/>
      <c r="U251" s="4"/>
      <c r="V251" s="4"/>
      <c r="W251" s="4"/>
      <c r="X251" s="4"/>
      <c r="Y251" s="4"/>
      <c r="Z251" s="5"/>
    </row>
    <row r="252" spans="1:26" ht="17.25" customHeight="1" x14ac:dyDescent="0.2">
      <c r="A252" s="3"/>
      <c r="B252" s="52"/>
      <c r="C252" s="52"/>
      <c r="D252" s="52"/>
      <c r="E252" s="49"/>
      <c r="F252" s="52"/>
      <c r="G252" s="52"/>
      <c r="H252" s="55"/>
      <c r="I252" s="55"/>
      <c r="J252" s="4"/>
      <c r="K252" s="4"/>
      <c r="L252" s="4"/>
      <c r="M252" s="4"/>
      <c r="N252" s="4"/>
      <c r="O252" s="4"/>
      <c r="P252" s="4"/>
      <c r="Q252" s="4"/>
      <c r="R252" s="4"/>
      <c r="S252" s="4"/>
      <c r="T252" s="4"/>
      <c r="U252" s="4"/>
      <c r="V252" s="4"/>
      <c r="W252" s="4"/>
      <c r="X252" s="4"/>
      <c r="Y252" s="4"/>
      <c r="Z252" s="5"/>
    </row>
    <row r="253" spans="1:26" ht="17.25" customHeight="1" x14ac:dyDescent="0.2">
      <c r="A253" s="3"/>
      <c r="B253" s="52"/>
      <c r="C253" s="52"/>
      <c r="D253" s="52"/>
      <c r="E253" s="49"/>
      <c r="F253" s="52"/>
      <c r="G253" s="52"/>
      <c r="H253" s="55"/>
      <c r="I253" s="55"/>
      <c r="J253" s="4"/>
      <c r="K253" s="4"/>
      <c r="L253" s="4"/>
      <c r="M253" s="4"/>
      <c r="N253" s="4"/>
      <c r="O253" s="4"/>
      <c r="P253" s="4"/>
      <c r="Q253" s="4"/>
      <c r="R253" s="4"/>
      <c r="S253" s="4"/>
      <c r="T253" s="4"/>
      <c r="U253" s="4"/>
      <c r="V253" s="4"/>
      <c r="W253" s="4"/>
      <c r="X253" s="4"/>
      <c r="Y253" s="4"/>
      <c r="Z253" s="5"/>
    </row>
    <row r="254" spans="1:26" ht="17.25" customHeight="1" x14ac:dyDescent="0.2">
      <c r="A254" s="3"/>
      <c r="B254" s="52"/>
      <c r="C254" s="52"/>
      <c r="D254" s="52"/>
      <c r="E254" s="49"/>
      <c r="F254" s="52"/>
      <c r="G254" s="52"/>
      <c r="H254" s="55"/>
      <c r="I254" s="55"/>
      <c r="J254" s="4"/>
      <c r="K254" s="4"/>
      <c r="L254" s="4"/>
      <c r="M254" s="4"/>
      <c r="N254" s="4"/>
      <c r="O254" s="4"/>
      <c r="P254" s="4"/>
      <c r="Q254" s="4"/>
      <c r="R254" s="4"/>
      <c r="S254" s="4"/>
      <c r="T254" s="4"/>
      <c r="U254" s="4"/>
      <c r="V254" s="4"/>
      <c r="W254" s="4"/>
      <c r="X254" s="4"/>
      <c r="Y254" s="4"/>
      <c r="Z254" s="5"/>
    </row>
    <row r="255" spans="1:26" ht="17.25" customHeight="1" x14ac:dyDescent="0.2">
      <c r="A255" s="3"/>
      <c r="B255" s="52"/>
      <c r="C255" s="52"/>
      <c r="D255" s="52"/>
      <c r="E255" s="49"/>
      <c r="F255" s="52"/>
      <c r="G255" s="52"/>
      <c r="H255" s="55"/>
      <c r="I255" s="55"/>
      <c r="J255" s="4"/>
      <c r="K255" s="4"/>
      <c r="L255" s="4"/>
      <c r="M255" s="4"/>
      <c r="N255" s="4"/>
      <c r="O255" s="4"/>
      <c r="P255" s="4"/>
      <c r="Q255" s="4"/>
      <c r="R255" s="4"/>
      <c r="S255" s="4"/>
      <c r="T255" s="4"/>
      <c r="U255" s="4"/>
      <c r="V255" s="4"/>
      <c r="W255" s="4"/>
      <c r="X255" s="4"/>
      <c r="Y255" s="4"/>
      <c r="Z255" s="5"/>
    </row>
    <row r="256" spans="1:26" ht="17.25" customHeight="1" x14ac:dyDescent="0.2">
      <c r="A256" s="3"/>
      <c r="B256" s="52"/>
      <c r="C256" s="52"/>
      <c r="D256" s="52"/>
      <c r="E256" s="49"/>
      <c r="F256" s="52"/>
      <c r="G256" s="52"/>
      <c r="H256" s="55"/>
      <c r="I256" s="55"/>
      <c r="J256" s="4"/>
      <c r="K256" s="4"/>
      <c r="L256" s="4"/>
      <c r="M256" s="4"/>
      <c r="N256" s="4"/>
      <c r="O256" s="4"/>
      <c r="P256" s="4"/>
      <c r="Q256" s="4"/>
      <c r="R256" s="4"/>
      <c r="S256" s="4"/>
      <c r="T256" s="4"/>
      <c r="U256" s="4"/>
      <c r="V256" s="4"/>
      <c r="W256" s="4"/>
      <c r="X256" s="4"/>
      <c r="Y256" s="4"/>
      <c r="Z256" s="5"/>
    </row>
    <row r="257" spans="1:26" ht="17.25" customHeight="1" x14ac:dyDescent="0.2">
      <c r="A257" s="3"/>
      <c r="B257" s="52"/>
      <c r="C257" s="52"/>
      <c r="D257" s="52"/>
      <c r="E257" s="49"/>
      <c r="F257" s="52"/>
      <c r="G257" s="52"/>
      <c r="H257" s="55"/>
      <c r="I257" s="55"/>
      <c r="J257" s="4"/>
      <c r="K257" s="4"/>
      <c r="L257" s="4"/>
      <c r="M257" s="4"/>
      <c r="N257" s="4"/>
      <c r="O257" s="4"/>
      <c r="P257" s="4"/>
      <c r="Q257" s="4"/>
      <c r="R257" s="4"/>
      <c r="S257" s="4"/>
      <c r="T257" s="4"/>
      <c r="U257" s="4"/>
      <c r="V257" s="4"/>
      <c r="W257" s="4"/>
      <c r="X257" s="4"/>
      <c r="Y257" s="4"/>
      <c r="Z257" s="5"/>
    </row>
    <row r="258" spans="1:26" ht="17.25" customHeight="1" x14ac:dyDescent="0.2">
      <c r="A258" s="3"/>
      <c r="B258" s="52"/>
      <c r="C258" s="52"/>
      <c r="D258" s="52"/>
      <c r="E258" s="49"/>
      <c r="F258" s="52"/>
      <c r="G258" s="52"/>
      <c r="H258" s="55"/>
      <c r="I258" s="55"/>
      <c r="J258" s="4"/>
      <c r="K258" s="4"/>
      <c r="L258" s="4"/>
      <c r="M258" s="4"/>
      <c r="N258" s="4"/>
      <c r="O258" s="4"/>
      <c r="P258" s="4"/>
      <c r="Q258" s="4"/>
      <c r="R258" s="4"/>
      <c r="S258" s="4"/>
      <c r="T258" s="4"/>
      <c r="U258" s="4"/>
      <c r="V258" s="4"/>
      <c r="W258" s="4"/>
      <c r="X258" s="4"/>
      <c r="Y258" s="4"/>
      <c r="Z258" s="5"/>
    </row>
    <row r="259" spans="1:26" ht="17.25" customHeight="1" x14ac:dyDescent="0.2">
      <c r="A259" s="3"/>
      <c r="B259" s="52"/>
      <c r="C259" s="52"/>
      <c r="D259" s="52"/>
      <c r="E259" s="49"/>
      <c r="F259" s="52"/>
      <c r="G259" s="52"/>
      <c r="H259" s="55"/>
      <c r="I259" s="55"/>
      <c r="J259" s="4"/>
      <c r="K259" s="4"/>
      <c r="L259" s="4"/>
      <c r="M259" s="4"/>
      <c r="N259" s="4"/>
      <c r="O259" s="4"/>
      <c r="P259" s="4"/>
      <c r="Q259" s="4"/>
      <c r="R259" s="4"/>
      <c r="S259" s="4"/>
      <c r="T259" s="4"/>
      <c r="U259" s="4"/>
      <c r="V259" s="4"/>
      <c r="W259" s="4"/>
      <c r="X259" s="4"/>
      <c r="Y259" s="4"/>
      <c r="Z259" s="5"/>
    </row>
    <row r="260" spans="1:26" ht="17.25" customHeight="1" x14ac:dyDescent="0.2">
      <c r="A260" s="3"/>
      <c r="B260" s="52"/>
      <c r="C260" s="52"/>
      <c r="D260" s="52"/>
      <c r="E260" s="49"/>
      <c r="F260" s="52"/>
      <c r="G260" s="52"/>
      <c r="H260" s="55"/>
      <c r="I260" s="55"/>
      <c r="J260" s="4"/>
      <c r="K260" s="4"/>
      <c r="L260" s="4"/>
      <c r="M260" s="4"/>
      <c r="N260" s="4"/>
      <c r="O260" s="4"/>
      <c r="P260" s="4"/>
      <c r="Q260" s="4"/>
      <c r="R260" s="4"/>
      <c r="S260" s="4"/>
      <c r="T260" s="4"/>
      <c r="U260" s="4"/>
      <c r="V260" s="4"/>
      <c r="W260" s="4"/>
      <c r="X260" s="4"/>
      <c r="Y260" s="4"/>
      <c r="Z260" s="5"/>
    </row>
    <row r="261" spans="1:26" ht="17.25" customHeight="1" x14ac:dyDescent="0.2">
      <c r="A261" s="3"/>
      <c r="B261" s="52"/>
      <c r="C261" s="52"/>
      <c r="D261" s="52"/>
      <c r="E261" s="49"/>
      <c r="F261" s="52"/>
      <c r="G261" s="52"/>
      <c r="H261" s="55"/>
      <c r="I261" s="55"/>
      <c r="J261" s="4"/>
      <c r="K261" s="4"/>
      <c r="L261" s="4"/>
      <c r="M261" s="4"/>
      <c r="N261" s="4"/>
      <c r="O261" s="4"/>
      <c r="P261" s="4"/>
      <c r="Q261" s="4"/>
      <c r="R261" s="4"/>
      <c r="S261" s="4"/>
      <c r="T261" s="4"/>
      <c r="U261" s="4"/>
      <c r="V261" s="4"/>
      <c r="W261" s="4"/>
      <c r="X261" s="4"/>
      <c r="Y261" s="4"/>
      <c r="Z261" s="5"/>
    </row>
    <row r="262" spans="1:26" ht="17.25" customHeight="1" x14ac:dyDescent="0.2">
      <c r="A262" s="3"/>
      <c r="B262" s="52"/>
      <c r="C262" s="52"/>
      <c r="D262" s="52"/>
      <c r="E262" s="49"/>
      <c r="F262" s="52"/>
      <c r="G262" s="52"/>
      <c r="H262" s="55"/>
      <c r="I262" s="55"/>
      <c r="J262" s="4"/>
      <c r="K262" s="4"/>
      <c r="L262" s="4"/>
      <c r="M262" s="4"/>
      <c r="N262" s="4"/>
      <c r="O262" s="4"/>
      <c r="P262" s="4"/>
      <c r="Q262" s="4"/>
      <c r="R262" s="4"/>
      <c r="S262" s="4"/>
      <c r="T262" s="4"/>
      <c r="U262" s="4"/>
      <c r="V262" s="4"/>
      <c r="W262" s="4"/>
      <c r="X262" s="4"/>
      <c r="Y262" s="4"/>
      <c r="Z262" s="5"/>
    </row>
    <row r="263" spans="1:26" ht="17.25" customHeight="1" x14ac:dyDescent="0.2">
      <c r="A263" s="3"/>
      <c r="B263" s="52"/>
      <c r="C263" s="52"/>
      <c r="D263" s="52"/>
      <c r="E263" s="49"/>
      <c r="F263" s="52"/>
      <c r="G263" s="52"/>
      <c r="H263" s="55"/>
      <c r="I263" s="55"/>
      <c r="J263" s="4"/>
      <c r="K263" s="4"/>
      <c r="L263" s="4"/>
      <c r="M263" s="4"/>
      <c r="N263" s="4"/>
      <c r="O263" s="4"/>
      <c r="P263" s="4"/>
      <c r="Q263" s="4"/>
      <c r="R263" s="4"/>
      <c r="S263" s="4"/>
      <c r="T263" s="4"/>
      <c r="U263" s="4"/>
      <c r="V263" s="4"/>
      <c r="W263" s="4"/>
      <c r="X263" s="4"/>
      <c r="Y263" s="4"/>
      <c r="Z263" s="5"/>
    </row>
    <row r="264" spans="1:26" ht="17.25" customHeight="1" x14ac:dyDescent="0.2">
      <c r="A264" s="3"/>
      <c r="B264" s="52"/>
      <c r="C264" s="52"/>
      <c r="D264" s="52"/>
      <c r="E264" s="49"/>
      <c r="F264" s="52"/>
      <c r="G264" s="52"/>
      <c r="H264" s="55"/>
      <c r="I264" s="55"/>
      <c r="J264" s="4"/>
      <c r="K264" s="4"/>
      <c r="L264" s="4"/>
      <c r="M264" s="4"/>
      <c r="N264" s="4"/>
      <c r="O264" s="4"/>
      <c r="P264" s="4"/>
      <c r="Q264" s="4"/>
      <c r="R264" s="4"/>
      <c r="S264" s="4"/>
      <c r="T264" s="4"/>
      <c r="U264" s="4"/>
      <c r="V264" s="4"/>
      <c r="W264" s="4"/>
      <c r="X264" s="4"/>
      <c r="Y264" s="4"/>
      <c r="Z264" s="5"/>
    </row>
    <row r="265" spans="1:26" ht="17.25" customHeight="1" x14ac:dyDescent="0.2">
      <c r="A265" s="3"/>
      <c r="B265" s="52"/>
      <c r="C265" s="52"/>
      <c r="D265" s="52"/>
      <c r="E265" s="49"/>
      <c r="F265" s="52"/>
      <c r="G265" s="52"/>
      <c r="H265" s="55"/>
      <c r="I265" s="55"/>
      <c r="J265" s="4"/>
      <c r="K265" s="4"/>
      <c r="L265" s="4"/>
      <c r="M265" s="4"/>
      <c r="N265" s="4"/>
      <c r="O265" s="4"/>
      <c r="P265" s="4"/>
      <c r="Q265" s="4"/>
      <c r="R265" s="4"/>
      <c r="S265" s="4"/>
      <c r="T265" s="4"/>
      <c r="U265" s="4"/>
      <c r="V265" s="4"/>
      <c r="W265" s="4"/>
      <c r="X265" s="4"/>
      <c r="Y265" s="4"/>
      <c r="Z265" s="5"/>
    </row>
    <row r="266" spans="1:26" ht="17.25" customHeight="1" x14ac:dyDescent="0.2">
      <c r="A266" s="3"/>
      <c r="B266" s="52"/>
      <c r="C266" s="52"/>
      <c r="D266" s="52"/>
      <c r="E266" s="49"/>
      <c r="F266" s="52"/>
      <c r="G266" s="52"/>
      <c r="H266" s="55"/>
      <c r="I266" s="55"/>
      <c r="J266" s="4"/>
      <c r="K266" s="4"/>
      <c r="L266" s="4"/>
      <c r="M266" s="4"/>
      <c r="N266" s="4"/>
      <c r="O266" s="4"/>
      <c r="P266" s="4"/>
      <c r="Q266" s="4"/>
      <c r="R266" s="4"/>
      <c r="S266" s="4"/>
      <c r="T266" s="4"/>
      <c r="U266" s="4"/>
      <c r="V266" s="4"/>
      <c r="W266" s="4"/>
      <c r="X266" s="4"/>
      <c r="Y266" s="4"/>
      <c r="Z266" s="5"/>
    </row>
    <row r="267" spans="1:26" ht="17.25" customHeight="1" x14ac:dyDescent="0.2">
      <c r="A267" s="3"/>
      <c r="B267" s="52"/>
      <c r="C267" s="52"/>
      <c r="D267" s="52"/>
      <c r="E267" s="49"/>
      <c r="F267" s="52"/>
      <c r="G267" s="52"/>
      <c r="H267" s="55"/>
      <c r="I267" s="55"/>
      <c r="J267" s="4"/>
      <c r="K267" s="4"/>
      <c r="L267" s="4"/>
      <c r="M267" s="4"/>
      <c r="N267" s="4"/>
      <c r="O267" s="4"/>
      <c r="P267" s="4"/>
      <c r="Q267" s="4"/>
      <c r="R267" s="4"/>
      <c r="S267" s="4"/>
      <c r="T267" s="4"/>
      <c r="U267" s="4"/>
      <c r="V267" s="4"/>
      <c r="W267" s="4"/>
      <c r="X267" s="4"/>
      <c r="Y267" s="4"/>
      <c r="Z267" s="5"/>
    </row>
    <row r="268" spans="1:26" ht="17.25" customHeight="1" x14ac:dyDescent="0.2">
      <c r="A268" s="3"/>
      <c r="B268" s="52"/>
      <c r="C268" s="52"/>
      <c r="D268" s="52"/>
      <c r="E268" s="49"/>
      <c r="F268" s="52"/>
      <c r="G268" s="52"/>
      <c r="H268" s="55"/>
      <c r="I268" s="55"/>
      <c r="J268" s="4"/>
      <c r="K268" s="4"/>
      <c r="L268" s="4"/>
      <c r="M268" s="4"/>
      <c r="N268" s="4"/>
      <c r="O268" s="4"/>
      <c r="P268" s="4"/>
      <c r="Q268" s="4"/>
      <c r="R268" s="4"/>
      <c r="S268" s="4"/>
      <c r="T268" s="4"/>
      <c r="U268" s="4"/>
      <c r="V268" s="4"/>
      <c r="W268" s="4"/>
      <c r="X268" s="4"/>
      <c r="Y268" s="4"/>
      <c r="Z268" s="5"/>
    </row>
    <row r="269" spans="1:26" ht="17.25" customHeight="1" x14ac:dyDescent="0.2">
      <c r="A269" s="3"/>
      <c r="B269" s="52"/>
      <c r="C269" s="52"/>
      <c r="D269" s="52"/>
      <c r="E269" s="49"/>
      <c r="F269" s="52"/>
      <c r="G269" s="52"/>
      <c r="H269" s="55"/>
      <c r="I269" s="55"/>
      <c r="J269" s="4"/>
      <c r="K269" s="4"/>
      <c r="L269" s="4"/>
      <c r="M269" s="4"/>
      <c r="N269" s="4"/>
      <c r="O269" s="4"/>
      <c r="P269" s="4"/>
      <c r="Q269" s="4"/>
      <c r="R269" s="4"/>
      <c r="S269" s="4"/>
      <c r="T269" s="4"/>
      <c r="U269" s="4"/>
      <c r="V269" s="4"/>
      <c r="W269" s="4"/>
      <c r="X269" s="4"/>
      <c r="Y269" s="4"/>
      <c r="Z269" s="5"/>
    </row>
    <row r="270" spans="1:26" ht="15.75" customHeight="1" x14ac:dyDescent="0.2">
      <c r="A270" s="50"/>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0"/>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0"/>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0"/>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0"/>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0"/>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0"/>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0"/>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0"/>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0"/>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0"/>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0"/>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0"/>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0"/>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0"/>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0"/>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0"/>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0"/>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0"/>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0"/>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0"/>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0"/>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0"/>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0"/>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0"/>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0"/>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0"/>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0"/>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0"/>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0"/>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0"/>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0"/>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0"/>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0"/>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0"/>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0"/>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0"/>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0"/>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0"/>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0"/>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0"/>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0"/>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0"/>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0"/>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0"/>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0"/>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0"/>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0"/>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0"/>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0"/>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0"/>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0"/>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0"/>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0"/>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0"/>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0"/>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0"/>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0"/>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0"/>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0"/>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0"/>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0"/>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0"/>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0"/>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0"/>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0"/>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0"/>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0"/>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0"/>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0"/>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0"/>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0"/>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0"/>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0"/>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0"/>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0"/>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0"/>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0"/>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0"/>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0"/>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0"/>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0"/>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0"/>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0"/>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0"/>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0"/>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0"/>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0"/>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0"/>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0"/>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0"/>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0"/>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0"/>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0"/>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0"/>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0"/>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0"/>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0"/>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0"/>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0"/>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0"/>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0"/>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0"/>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0"/>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0"/>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0"/>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0"/>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0"/>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0"/>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0"/>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0"/>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0"/>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0"/>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0"/>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0"/>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0"/>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0"/>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0"/>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0"/>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0"/>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0"/>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0"/>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0"/>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0"/>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0"/>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0"/>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0"/>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0"/>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0"/>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0"/>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0"/>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0"/>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0"/>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0"/>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0"/>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0"/>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0"/>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0"/>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0"/>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0"/>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0"/>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0"/>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0"/>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0"/>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0"/>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0"/>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0"/>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0"/>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0"/>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0"/>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0"/>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0"/>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0"/>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0"/>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0"/>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0"/>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0"/>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0"/>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0"/>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0"/>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0"/>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0"/>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0"/>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0"/>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0"/>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0"/>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0"/>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0"/>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0"/>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0"/>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0"/>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0"/>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0"/>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0"/>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0"/>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0"/>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0"/>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0"/>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0"/>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0"/>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0"/>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0"/>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0"/>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0"/>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0"/>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0"/>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0"/>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0"/>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0"/>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0"/>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0"/>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0"/>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0"/>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0"/>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0"/>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0"/>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0"/>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0"/>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0"/>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0"/>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0"/>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0"/>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0"/>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0"/>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0"/>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0"/>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0"/>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0"/>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0"/>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0"/>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0"/>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0"/>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0"/>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0"/>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0"/>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0"/>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0"/>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0"/>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0"/>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0"/>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0"/>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0"/>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0"/>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0"/>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0"/>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0"/>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0"/>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0"/>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0"/>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0"/>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0"/>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0"/>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0"/>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0"/>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0"/>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0"/>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0"/>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0"/>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0"/>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0"/>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0"/>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0"/>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0"/>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0"/>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0"/>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0"/>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0"/>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0"/>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0"/>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0"/>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0"/>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0"/>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0"/>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0"/>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0"/>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0"/>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0"/>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0"/>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0"/>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0"/>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0"/>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0"/>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0"/>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0"/>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0"/>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0"/>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0"/>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0"/>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0"/>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0"/>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0"/>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0"/>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0"/>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0"/>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0"/>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0"/>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0"/>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0"/>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0"/>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0"/>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0"/>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0"/>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0"/>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0"/>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0"/>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0"/>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0"/>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0"/>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0"/>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0"/>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0"/>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0"/>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0"/>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0"/>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0"/>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0"/>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0"/>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0"/>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0"/>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0"/>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0"/>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0"/>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0"/>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0"/>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0"/>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0"/>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0"/>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0"/>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0"/>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0"/>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0"/>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0"/>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0"/>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0"/>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0"/>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0"/>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0"/>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0"/>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0"/>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0"/>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0"/>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0"/>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0"/>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0"/>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0"/>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0"/>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0"/>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0"/>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0"/>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0"/>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0"/>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0"/>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0"/>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0"/>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0"/>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0"/>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0"/>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0"/>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0"/>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0"/>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0"/>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0"/>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0"/>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0"/>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0"/>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0"/>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0"/>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0"/>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0"/>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0"/>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0"/>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0"/>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0"/>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0"/>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0"/>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0"/>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0"/>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0"/>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0"/>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0"/>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0"/>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0"/>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0"/>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0"/>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0"/>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0"/>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0"/>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0"/>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0"/>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0"/>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0"/>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0"/>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0"/>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0"/>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0"/>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0"/>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0"/>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0"/>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0"/>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0"/>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0"/>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0"/>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0"/>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0"/>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0"/>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0"/>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0"/>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0"/>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0"/>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0"/>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0"/>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0"/>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0"/>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0"/>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0"/>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0"/>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0"/>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0"/>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0"/>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0"/>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0"/>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0"/>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0"/>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0"/>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0"/>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0"/>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0"/>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0"/>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0"/>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0"/>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0"/>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0"/>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0"/>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0"/>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0"/>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0"/>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0"/>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0"/>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0"/>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0"/>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0"/>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0"/>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0"/>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0"/>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0"/>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0"/>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0"/>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0"/>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0"/>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0"/>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0"/>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0"/>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0"/>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0"/>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0"/>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0"/>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0"/>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0"/>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0"/>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0"/>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0"/>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0"/>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0"/>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0"/>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0"/>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0"/>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0"/>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0"/>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0"/>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0"/>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0"/>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0"/>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0"/>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0"/>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0"/>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0"/>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0"/>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0"/>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0"/>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0"/>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0"/>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0"/>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0"/>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0"/>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0"/>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0"/>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0"/>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0"/>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0"/>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0"/>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0"/>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0"/>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0"/>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0"/>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0"/>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0"/>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0"/>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0"/>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0"/>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0"/>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0"/>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0"/>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0"/>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0"/>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0"/>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0"/>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0"/>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0"/>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0"/>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0"/>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0"/>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0"/>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0"/>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0"/>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0"/>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0"/>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0"/>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0"/>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0"/>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0"/>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0"/>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0"/>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0"/>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0"/>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0"/>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0"/>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0"/>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0"/>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0"/>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0"/>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0"/>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0"/>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0"/>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0"/>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0"/>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0"/>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0"/>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0"/>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0"/>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0"/>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0"/>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0"/>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0"/>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0"/>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0"/>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0"/>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0"/>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0"/>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0"/>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0"/>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0"/>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0"/>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0"/>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0"/>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0"/>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0"/>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0"/>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0"/>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0"/>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0"/>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0"/>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0"/>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0"/>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0"/>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0"/>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0"/>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0"/>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0"/>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0"/>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0"/>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0"/>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0"/>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0"/>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0"/>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0"/>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0"/>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0"/>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0"/>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0"/>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0"/>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0"/>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0"/>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0"/>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0"/>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0"/>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0"/>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0"/>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0"/>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0"/>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0"/>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0"/>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0"/>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0"/>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0"/>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0"/>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0"/>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0"/>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0"/>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0"/>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0"/>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0"/>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0"/>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0"/>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0"/>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0"/>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0"/>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0"/>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0"/>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0"/>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0"/>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0"/>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0"/>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0"/>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0"/>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0"/>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0"/>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0"/>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0"/>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0"/>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0"/>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0"/>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0"/>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0"/>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0"/>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0"/>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0"/>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0"/>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0"/>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0"/>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0"/>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0"/>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0"/>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0"/>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0"/>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0"/>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0"/>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0"/>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0"/>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0"/>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0"/>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0"/>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0"/>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0"/>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0"/>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0"/>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0"/>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0"/>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0"/>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0"/>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0"/>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0"/>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0"/>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0"/>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0"/>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0"/>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0"/>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0"/>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0"/>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0"/>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0"/>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0"/>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0"/>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0"/>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0"/>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0"/>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0"/>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0"/>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0"/>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0"/>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0"/>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0"/>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0"/>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0"/>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0"/>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0"/>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0"/>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0"/>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0"/>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0"/>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0"/>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0"/>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0"/>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0"/>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0"/>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0"/>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0"/>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0"/>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0"/>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0"/>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0"/>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0"/>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0"/>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0"/>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0"/>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0"/>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0"/>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0"/>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0"/>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0"/>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0"/>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0"/>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0"/>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0"/>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0"/>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0"/>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0"/>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0"/>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0"/>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0"/>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0"/>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0"/>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0"/>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0"/>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0"/>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0"/>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0"/>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0"/>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0"/>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0"/>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0"/>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0"/>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0"/>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0"/>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0"/>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0"/>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0"/>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0"/>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0"/>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0"/>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0"/>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0"/>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0"/>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0"/>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0"/>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0"/>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0"/>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0"/>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0"/>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0"/>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0"/>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0"/>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0"/>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0"/>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0"/>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0"/>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0"/>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0"/>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0"/>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0"/>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0"/>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0"/>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82">
    <mergeCell ref="C37:E37"/>
    <mergeCell ref="B38:E38"/>
    <mergeCell ref="B31:I31"/>
    <mergeCell ref="B32:E32"/>
    <mergeCell ref="C33:E33"/>
    <mergeCell ref="C34:E34"/>
    <mergeCell ref="B35:E35"/>
    <mergeCell ref="C27:E27"/>
    <mergeCell ref="B28:E28"/>
    <mergeCell ref="C29:E29"/>
    <mergeCell ref="C30:E30"/>
    <mergeCell ref="C36:E36"/>
    <mergeCell ref="B22:E22"/>
    <mergeCell ref="C23:E23"/>
    <mergeCell ref="C24:E24"/>
    <mergeCell ref="B25:E25"/>
    <mergeCell ref="C26:E26"/>
    <mergeCell ref="F18:I18"/>
    <mergeCell ref="B18:E18"/>
    <mergeCell ref="B20:E20"/>
    <mergeCell ref="F20:I20"/>
    <mergeCell ref="B21:I21"/>
    <mergeCell ref="B15:E15"/>
    <mergeCell ref="F15:I15"/>
    <mergeCell ref="B16:E16"/>
    <mergeCell ref="F16:I16"/>
    <mergeCell ref="B17:E17"/>
    <mergeCell ref="F17:I17"/>
    <mergeCell ref="B8:D8"/>
    <mergeCell ref="G8:I8"/>
    <mergeCell ref="F13:G13"/>
    <mergeCell ref="H13:I13"/>
    <mergeCell ref="B10:E13"/>
    <mergeCell ref="F10:G10"/>
    <mergeCell ref="H10:I10"/>
    <mergeCell ref="F11:G11"/>
    <mergeCell ref="H11:I11"/>
    <mergeCell ref="F12:G12"/>
    <mergeCell ref="H12:I12"/>
    <mergeCell ref="B1:D3"/>
    <mergeCell ref="E1:I1"/>
    <mergeCell ref="E2:I2"/>
    <mergeCell ref="E3:I3"/>
    <mergeCell ref="B6:E6"/>
    <mergeCell ref="B56:D56"/>
    <mergeCell ref="B57:D57"/>
    <mergeCell ref="H57:H59"/>
    <mergeCell ref="I57:I59"/>
    <mergeCell ref="B58:D58"/>
    <mergeCell ref="B59:D59"/>
    <mergeCell ref="G57:G59"/>
    <mergeCell ref="G67:I67"/>
    <mergeCell ref="G68:I68"/>
    <mergeCell ref="G69:I69"/>
    <mergeCell ref="B61:D61"/>
    <mergeCell ref="B62:D62"/>
    <mergeCell ref="B66:F66"/>
    <mergeCell ref="B67:F67"/>
    <mergeCell ref="B68:F68"/>
    <mergeCell ref="B69:F69"/>
    <mergeCell ref="G60:G62"/>
    <mergeCell ref="H60:H62"/>
    <mergeCell ref="I60:I62"/>
    <mergeCell ref="G66:I66"/>
    <mergeCell ref="B60:D60"/>
    <mergeCell ref="C44:E44"/>
    <mergeCell ref="B45:E45"/>
    <mergeCell ref="F52:F54"/>
    <mergeCell ref="H52:H54"/>
    <mergeCell ref="I52:I54"/>
    <mergeCell ref="C46:E46"/>
    <mergeCell ref="C47:E47"/>
    <mergeCell ref="B48:E48"/>
    <mergeCell ref="C49:E49"/>
    <mergeCell ref="C50:E50"/>
    <mergeCell ref="B52:D54"/>
    <mergeCell ref="E52:E54"/>
    <mergeCell ref="C39:E39"/>
    <mergeCell ref="C40:E40"/>
    <mergeCell ref="B41:I41"/>
    <mergeCell ref="B42:E42"/>
    <mergeCell ref="C43:E43"/>
  </mergeCells>
  <dataValidations count="9">
    <dataValidation type="list" allowBlank="1" showErrorMessage="1" sqref="H57 H60">
      <formula1>"SI,NO"</formula1>
    </dataValidation>
    <dataValidation type="list" allowBlank="1" showErrorMessage="1" sqref="F10:F13 H10:H13">
      <formula1>PROCESOS</formula1>
    </dataValidation>
    <dataValidation type="list" allowBlank="1" showErrorMessage="1" sqref="B21 B31 B41">
      <formula1>objetivos</formula1>
    </dataValidation>
    <dataValidation type="date" allowBlank="1" showErrorMessage="1" sqref="E57:E62">
      <formula1>43831</formula1>
      <formula2>44196</formula2>
    </dataValidation>
    <dataValidation type="list" allowBlank="1" showErrorMessage="1" sqref="B16:B18">
      <formula1>PROYECTOS</formula1>
    </dataValidation>
    <dataValidation type="list" allowBlank="1" showErrorMessage="1" sqref="B22 B25 B28 B32 B35 B38 B42 B45 B48">
      <formula1>INDIRECT(A22)</formula1>
    </dataValidation>
    <dataValidation type="list" allowBlank="1" showErrorMessage="1" sqref="B57:B62">
      <formula1>#REF!</formula1>
    </dataValidation>
    <dataValidation type="list" allowBlank="1" showErrorMessage="1" sqref="F6">
      <formula1>"2020.0,2021.0,2022.0,2023.0,2024.0"</formula1>
    </dataValidation>
    <dataValidation type="list" allowBlank="1" showErrorMessage="1" sqref="C23:C24 C26:C27 C29:C30 C33:C34 C36:C37 C39:C40 C43:C44 C46:C47 C49:C50">
      <formula1>INDIRECT(A23)</formula1>
    </dataValidation>
  </dataValidations>
  <printOptions horizontalCentered="1" verticalCentered="1"/>
  <pageMargins left="0.19685039370078741" right="0.19685039370078741" top="0.39370078740157483" bottom="0.59055118110236227" header="0" footer="0"/>
  <pageSetup scale="48" orientation="portrait"/>
  <headerFooter>
    <oddFooter>&amp;LVersión 7 24-07-2020</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00"/>
  <sheetViews>
    <sheetView showGridLines="0" tabSelected="1" topLeftCell="AD1" zoomScale="78" zoomScaleNormal="78" workbookViewId="0">
      <selection activeCell="AJ17" sqref="AJ17"/>
    </sheetView>
  </sheetViews>
  <sheetFormatPr baseColWidth="10" defaultColWidth="12.625" defaultRowHeight="15" customHeight="1" outlineLevelCol="1" x14ac:dyDescent="0.2"/>
  <cols>
    <col min="1" max="1" width="2.75" customWidth="1"/>
    <col min="2" max="2" width="9.875" style="293" customWidth="1"/>
    <col min="3" max="3" width="8.25" customWidth="1"/>
    <col min="4" max="4" width="73.75" customWidth="1"/>
    <col min="5" max="6" width="25.625" customWidth="1"/>
    <col min="7" max="7" width="19.375" hidden="1" customWidth="1"/>
    <col min="8" max="8" width="17.875" hidden="1" customWidth="1" outlineLevel="1"/>
    <col min="9" max="9" width="22.375" hidden="1" customWidth="1" outlineLevel="1"/>
    <col min="10" max="10" width="17.875" customWidth="1" collapsed="1"/>
    <col min="11" max="11" width="26.125" customWidth="1"/>
    <col min="12" max="13" width="10.875" customWidth="1"/>
    <col min="14" max="14" width="8.125" hidden="1" customWidth="1"/>
    <col min="15" max="17" width="4.625" hidden="1" customWidth="1" outlineLevel="1"/>
    <col min="18" max="18" width="6.625" hidden="1" customWidth="1"/>
    <col min="19" max="19" width="10.125" hidden="1" customWidth="1"/>
    <col min="20" max="20" width="53.375" hidden="1" customWidth="1"/>
    <col min="21" max="21" width="34.25" hidden="1" customWidth="1" outlineLevel="1"/>
    <col min="22" max="22" width="7.75" hidden="1" customWidth="1"/>
    <col min="23" max="25" width="4.625" hidden="1" customWidth="1" outlineLevel="1"/>
    <col min="26" max="26" width="6.625" hidden="1" customWidth="1"/>
    <col min="27" max="27" width="10.125" hidden="1" customWidth="1"/>
    <col min="28" max="28" width="53.375" hidden="1" customWidth="1"/>
    <col min="29" max="29" width="34.25" hidden="1" customWidth="1" outlineLevel="1"/>
    <col min="30" max="30" width="9.75" customWidth="1" collapsed="1"/>
    <col min="31" max="33" width="4.625" customWidth="1" outlineLevel="1"/>
    <col min="34" max="34" width="12.375" customWidth="1"/>
    <col min="35" max="35" width="10.125" customWidth="1"/>
    <col min="36" max="36" width="84.75" customWidth="1"/>
    <col min="37" max="37" width="34.25" customWidth="1" outlineLevel="1"/>
    <col min="38" max="38" width="8.5" customWidth="1"/>
    <col min="39" max="39" width="4.625" hidden="1" customWidth="1" outlineLevel="1"/>
    <col min="40" max="40" width="5.125" hidden="1" customWidth="1" outlineLevel="1"/>
    <col min="41" max="41" width="4.625" hidden="1" customWidth="1" outlineLevel="1"/>
    <col min="42" max="42" width="6.625" customWidth="1" collapsed="1"/>
    <col min="43" max="43" width="10.125" customWidth="1"/>
    <col min="44" max="44" width="53.375" customWidth="1"/>
    <col min="45" max="45" width="34.25" hidden="1" customWidth="1" outlineLevel="1"/>
    <col min="46" max="46" width="7.75" customWidth="1" collapsed="1"/>
    <col min="47" max="47" width="7.75" customWidth="1"/>
    <col min="48" max="48" width="16.375" customWidth="1"/>
    <col min="49" max="49" width="33.5" customWidth="1"/>
    <col min="50" max="52" width="3.125" customWidth="1"/>
    <col min="53" max="53" width="7" hidden="1" customWidth="1" outlineLevel="1"/>
    <col min="54" max="54" width="6.25" hidden="1" customWidth="1" outlineLevel="1"/>
    <col min="55" max="55" width="34.25" hidden="1" customWidth="1" outlineLevel="1"/>
    <col min="56" max="56" width="11.5" hidden="1" customWidth="1" outlineLevel="1"/>
    <col min="57" max="57" width="6.25" hidden="1" customWidth="1" outlineLevel="1"/>
    <col min="58" max="58" width="34.25" hidden="1" customWidth="1" outlineLevel="1"/>
    <col min="59" max="59" width="11.5" hidden="1" customWidth="1" outlineLevel="1"/>
    <col min="60" max="60" width="6.25" hidden="1" customWidth="1" outlineLevel="1"/>
    <col min="61" max="61" width="34.25" hidden="1" customWidth="1" outlineLevel="1"/>
    <col min="62" max="62" width="11.5" hidden="1" customWidth="1" outlineLevel="1"/>
    <col min="63" max="63" width="6.25" hidden="1" customWidth="1" outlineLevel="1"/>
    <col min="64" max="64" width="34.25" hidden="1" customWidth="1" outlineLevel="1"/>
    <col min="65" max="65" width="9.75" hidden="1" customWidth="1"/>
    <col min="66" max="66" width="14.5" hidden="1" customWidth="1"/>
  </cols>
  <sheetData>
    <row r="1" spans="1:66" ht="27" customHeight="1" x14ac:dyDescent="0.25">
      <c r="A1" s="57"/>
      <c r="B1" s="423"/>
      <c r="C1" s="424"/>
      <c r="D1" s="427" t="str">
        <f>+'Marco General'!E1</f>
        <v>INSTITUTO DISTRITAL DE PATRIMONIO CULTURAL</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9"/>
      <c r="AX1" s="58"/>
      <c r="AY1" s="59"/>
      <c r="AZ1" s="59"/>
      <c r="BA1" s="59"/>
      <c r="BB1" s="59"/>
      <c r="BC1" s="59"/>
      <c r="BD1" s="59"/>
      <c r="BE1" s="59"/>
      <c r="BF1" s="59"/>
      <c r="BG1" s="59"/>
      <c r="BH1" s="59"/>
      <c r="BI1" s="59"/>
      <c r="BJ1" s="59"/>
      <c r="BK1" s="59"/>
      <c r="BL1" s="59"/>
      <c r="BM1" s="59"/>
      <c r="BN1" s="59"/>
    </row>
    <row r="2" spans="1:66" ht="27" customHeight="1" x14ac:dyDescent="0.25">
      <c r="A2" s="57"/>
      <c r="B2" s="330"/>
      <c r="C2" s="425"/>
      <c r="D2" s="430" t="str">
        <f>'Marco General'!$E$2</f>
        <v>PROCESO DE DIRECCIONAMIENTO ESTRATEGICO</v>
      </c>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431"/>
      <c r="AX2" s="58"/>
      <c r="AY2" s="59"/>
      <c r="AZ2" s="59"/>
      <c r="BA2" s="59"/>
      <c r="BB2" s="59"/>
      <c r="BC2" s="59"/>
      <c r="BD2" s="59"/>
      <c r="BE2" s="59"/>
      <c r="BF2" s="59"/>
      <c r="BG2" s="59"/>
      <c r="BH2" s="59"/>
      <c r="BI2" s="59"/>
      <c r="BJ2" s="59"/>
      <c r="BK2" s="59"/>
      <c r="BL2" s="59"/>
      <c r="BM2" s="59"/>
      <c r="BN2" s="59"/>
    </row>
    <row r="3" spans="1:66" ht="27" customHeight="1" x14ac:dyDescent="0.25">
      <c r="A3" s="57"/>
      <c r="B3" s="333"/>
      <c r="C3" s="426"/>
      <c r="D3" s="432" t="str">
        <f>+'Marco General'!$E$3</f>
        <v>PLAN OPERATIVO ANUAL POR DEPENDENCIAS</v>
      </c>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4"/>
      <c r="AX3" s="58"/>
      <c r="AY3" s="59"/>
      <c r="AZ3" s="59"/>
      <c r="BA3" s="59"/>
      <c r="BB3" s="59"/>
      <c r="BC3" s="59"/>
      <c r="BD3" s="59"/>
      <c r="BE3" s="59"/>
      <c r="BF3" s="59"/>
      <c r="BG3" s="59"/>
      <c r="BH3" s="59"/>
      <c r="BI3" s="59"/>
      <c r="BJ3" s="59"/>
      <c r="BK3" s="59"/>
      <c r="BL3" s="59"/>
      <c r="BM3" s="59"/>
      <c r="BN3" s="59"/>
    </row>
    <row r="4" spans="1:66" ht="15.75" x14ac:dyDescent="0.25">
      <c r="A4" s="60"/>
      <c r="B4" s="285"/>
      <c r="C4" s="61"/>
      <c r="D4" s="61"/>
      <c r="E4" s="61"/>
      <c r="F4" s="62"/>
      <c r="G4" s="61"/>
      <c r="H4" s="61"/>
      <c r="I4" s="61"/>
      <c r="J4" s="61"/>
      <c r="K4" s="61"/>
      <c r="L4" s="61"/>
      <c r="M4" s="61"/>
      <c r="N4" s="61"/>
      <c r="O4" s="61"/>
      <c r="P4" s="61"/>
      <c r="Q4" s="61"/>
      <c r="R4" s="61"/>
      <c r="S4" s="61"/>
      <c r="T4" s="63"/>
      <c r="U4" s="63"/>
      <c r="V4" s="61"/>
      <c r="W4" s="64"/>
      <c r="X4" s="64"/>
      <c r="Y4" s="64"/>
      <c r="Z4" s="61"/>
      <c r="AA4" s="61"/>
      <c r="AB4" s="61"/>
      <c r="AC4" s="63"/>
      <c r="AD4" s="61"/>
      <c r="AE4" s="64"/>
      <c r="AF4" s="64"/>
      <c r="AG4" s="64"/>
      <c r="AH4" s="61"/>
      <c r="AI4" s="61"/>
      <c r="AJ4" s="61"/>
      <c r="AK4" s="63"/>
      <c r="AL4" s="61"/>
      <c r="AM4" s="64"/>
      <c r="AN4" s="64"/>
      <c r="AO4" s="64"/>
      <c r="AP4" s="61"/>
      <c r="AQ4" s="61"/>
      <c r="AR4" s="61"/>
      <c r="AS4" s="63"/>
      <c r="AT4" s="61"/>
      <c r="AU4" s="61"/>
      <c r="AV4" s="61"/>
      <c r="AW4" s="65"/>
      <c r="AX4" s="66"/>
      <c r="AY4" s="59"/>
      <c r="AZ4" s="59"/>
      <c r="BA4" s="63"/>
      <c r="BB4" s="63"/>
      <c r="BC4" s="63"/>
      <c r="BD4" s="63"/>
      <c r="BE4" s="63"/>
      <c r="BF4" s="63"/>
      <c r="BG4" s="63"/>
      <c r="BH4" s="63"/>
      <c r="BI4" s="63"/>
      <c r="BJ4" s="63"/>
      <c r="BK4" s="63"/>
      <c r="BL4" s="63"/>
      <c r="BM4" s="61"/>
      <c r="BN4" s="61"/>
    </row>
    <row r="5" spans="1:66" ht="22.5" customHeight="1" x14ac:dyDescent="0.25">
      <c r="A5" s="57"/>
      <c r="B5" s="286"/>
      <c r="C5" s="435" t="s">
        <v>187</v>
      </c>
      <c r="D5" s="436"/>
      <c r="E5" s="437" t="str">
        <f>+'Marco General'!E8</f>
        <v>Subdirección de Divulgación y Apropiación del Patrimonio Cultural</v>
      </c>
      <c r="F5" s="438"/>
      <c r="G5" s="438"/>
      <c r="H5" s="438"/>
      <c r="I5" s="438"/>
      <c r="J5" s="438"/>
      <c r="K5" s="438"/>
      <c r="L5" s="438"/>
      <c r="M5" s="439"/>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63"/>
      <c r="AU5" s="63"/>
      <c r="AV5" s="63"/>
      <c r="AW5" s="63"/>
      <c r="AX5" s="58"/>
      <c r="AY5" s="59"/>
      <c r="AZ5" s="59"/>
      <c r="BA5" s="57"/>
      <c r="BB5" s="57"/>
      <c r="BC5" s="57"/>
      <c r="BD5" s="57"/>
      <c r="BE5" s="57"/>
      <c r="BF5" s="57"/>
      <c r="BG5" s="57"/>
      <c r="BH5" s="57"/>
      <c r="BI5" s="57"/>
      <c r="BJ5" s="57"/>
      <c r="BK5" s="57"/>
      <c r="BL5" s="57"/>
      <c r="BM5" s="59"/>
      <c r="BN5" s="59"/>
    </row>
    <row r="6" spans="1:66" ht="22.5" customHeight="1" x14ac:dyDescent="0.25">
      <c r="A6" s="60"/>
      <c r="B6" s="286"/>
      <c r="C6" s="443" t="s">
        <v>188</v>
      </c>
      <c r="D6" s="444"/>
      <c r="E6" s="440">
        <f>+'Marco General'!F6</f>
        <v>2020</v>
      </c>
      <c r="F6" s="441"/>
      <c r="G6" s="441"/>
      <c r="H6" s="441"/>
      <c r="I6" s="441"/>
      <c r="J6" s="441"/>
      <c r="K6" s="441"/>
      <c r="L6" s="441"/>
      <c r="M6" s="442"/>
      <c r="N6" s="61"/>
      <c r="O6" s="61"/>
      <c r="P6" s="61"/>
      <c r="Q6" s="61"/>
      <c r="R6" s="61"/>
      <c r="S6" s="61"/>
      <c r="T6" s="63"/>
      <c r="U6" s="63"/>
      <c r="V6" s="61"/>
      <c r="W6" s="64"/>
      <c r="X6" s="64"/>
      <c r="Y6" s="64"/>
      <c r="Z6" s="61"/>
      <c r="AA6" s="61"/>
      <c r="AB6" s="61"/>
      <c r="AC6" s="63"/>
      <c r="AD6" s="61"/>
      <c r="AE6" s="64"/>
      <c r="AF6" s="64"/>
      <c r="AG6" s="64"/>
      <c r="AH6" s="61"/>
      <c r="AI6" s="61"/>
      <c r="AJ6" s="61"/>
      <c r="AK6" s="63"/>
      <c r="AL6" s="61"/>
      <c r="AM6" s="64"/>
      <c r="AN6" s="64"/>
      <c r="AO6" s="64"/>
      <c r="AP6" s="61"/>
      <c r="AQ6" s="61"/>
      <c r="AR6" s="61"/>
      <c r="AS6" s="63"/>
      <c r="AT6" s="61"/>
      <c r="AU6" s="61"/>
      <c r="AV6" s="61"/>
      <c r="AW6" s="65"/>
      <c r="AX6" s="66"/>
      <c r="AY6" s="59"/>
      <c r="AZ6" s="59"/>
      <c r="BA6" s="63"/>
      <c r="BB6" s="63"/>
      <c r="BC6" s="63"/>
      <c r="BD6" s="63"/>
      <c r="BE6" s="63"/>
      <c r="BF6" s="63"/>
      <c r="BG6" s="63"/>
      <c r="BH6" s="63"/>
      <c r="BI6" s="63"/>
      <c r="BJ6" s="63"/>
      <c r="BK6" s="63"/>
      <c r="BL6" s="63"/>
      <c r="BM6" s="61"/>
      <c r="BN6" s="61"/>
    </row>
    <row r="7" spans="1:66" ht="14.25" x14ac:dyDescent="0.2">
      <c r="A7" s="67"/>
      <c r="B7" s="445"/>
      <c r="C7" s="331"/>
      <c r="D7" s="331"/>
      <c r="E7" s="68"/>
      <c r="F7" s="68"/>
      <c r="G7" s="68"/>
      <c r="H7" s="68"/>
      <c r="I7" s="68"/>
      <c r="J7" s="68"/>
      <c r="K7" s="68"/>
      <c r="L7" s="69"/>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70"/>
      <c r="AV7" s="70"/>
      <c r="AW7" s="71"/>
      <c r="AX7" s="69"/>
      <c r="AY7" s="72"/>
      <c r="AZ7" s="72"/>
      <c r="BA7" s="68"/>
      <c r="BB7" s="68"/>
      <c r="BC7" s="68"/>
      <c r="BD7" s="68"/>
      <c r="BE7" s="68"/>
      <c r="BF7" s="68"/>
      <c r="BG7" s="68"/>
      <c r="BH7" s="68"/>
      <c r="BI7" s="68"/>
      <c r="BJ7" s="68"/>
      <c r="BK7" s="68"/>
      <c r="BL7" s="68"/>
      <c r="BM7" s="68"/>
      <c r="BN7" s="70"/>
    </row>
    <row r="8" spans="1:66" ht="15.75" x14ac:dyDescent="0.25">
      <c r="A8" s="57"/>
      <c r="B8" s="286"/>
      <c r="C8" s="73"/>
      <c r="D8" s="74"/>
      <c r="E8" s="74"/>
      <c r="F8" s="75"/>
      <c r="G8" s="74"/>
      <c r="H8" s="74"/>
      <c r="I8" s="74"/>
      <c r="J8" s="74"/>
      <c r="K8" s="74"/>
      <c r="L8" s="74"/>
      <c r="M8" s="74"/>
      <c r="N8" s="74"/>
      <c r="O8" s="74"/>
      <c r="P8" s="74"/>
      <c r="Q8" s="74"/>
      <c r="R8" s="76"/>
      <c r="S8" s="76"/>
      <c r="T8" s="74"/>
      <c r="U8" s="74"/>
      <c r="V8" s="74"/>
      <c r="W8" s="67"/>
      <c r="X8" s="67"/>
      <c r="Y8" s="67"/>
      <c r="Z8" s="76"/>
      <c r="AA8" s="76"/>
      <c r="AB8" s="77"/>
      <c r="AC8" s="74"/>
      <c r="AD8" s="281">
        <f>SUM(AD13:AD159)</f>
        <v>247.25</v>
      </c>
      <c r="AE8" s="69"/>
      <c r="AF8" s="69"/>
      <c r="AG8" s="69"/>
      <c r="AH8" s="281">
        <f>SUM(AH13:AH159)</f>
        <v>190.25</v>
      </c>
      <c r="AI8" s="76"/>
      <c r="AJ8" s="77"/>
      <c r="AK8" s="74"/>
      <c r="AL8" s="281">
        <f>SUM(AL13:AL159)</f>
        <v>444.55</v>
      </c>
      <c r="AM8" s="281">
        <f>SUM(AM13:AM159)</f>
        <v>0</v>
      </c>
      <c r="AN8" s="69"/>
      <c r="AO8" s="69"/>
      <c r="AP8" s="281">
        <f>SUM(AP13:AP159)</f>
        <v>0</v>
      </c>
      <c r="AQ8" s="76"/>
      <c r="AR8" s="77"/>
      <c r="AS8" s="74"/>
      <c r="AT8" s="281">
        <f>SUM(AT13:AT159)</f>
        <v>691.8</v>
      </c>
      <c r="AU8" s="281">
        <f>SUM(AU13:AU159)</f>
        <v>190.25</v>
      </c>
      <c r="AV8" s="77"/>
      <c r="AW8" s="78"/>
      <c r="AX8" s="58"/>
      <c r="AY8" s="59"/>
      <c r="AZ8" s="59"/>
      <c r="BA8" s="78"/>
      <c r="BB8" s="78"/>
      <c r="BC8" s="78"/>
      <c r="BD8" s="78"/>
      <c r="BE8" s="78"/>
      <c r="BF8" s="78"/>
      <c r="BG8" s="78"/>
      <c r="BH8" s="78"/>
      <c r="BI8" s="78"/>
      <c r="BJ8" s="78"/>
      <c r="BK8" s="78"/>
      <c r="BL8" s="78"/>
      <c r="BM8" s="78"/>
      <c r="BN8" s="78"/>
    </row>
    <row r="9" spans="1:66" ht="15.75" x14ac:dyDescent="0.25">
      <c r="A9" s="57"/>
      <c r="B9" s="286"/>
      <c r="C9" s="79"/>
      <c r="D9" s="79"/>
      <c r="E9" s="79"/>
      <c r="F9" s="80"/>
      <c r="G9" s="79"/>
      <c r="H9" s="79"/>
      <c r="I9" s="79"/>
      <c r="J9" s="79"/>
      <c r="K9" s="79"/>
      <c r="L9" s="79"/>
      <c r="M9" s="79"/>
      <c r="N9" s="79"/>
      <c r="O9" s="79"/>
      <c r="P9" s="79"/>
      <c r="Q9" s="79"/>
      <c r="R9" s="81"/>
      <c r="S9" s="81"/>
      <c r="T9" s="79"/>
      <c r="U9" s="79"/>
      <c r="V9" s="79"/>
      <c r="W9" s="82"/>
      <c r="X9" s="82"/>
      <c r="Y9" s="82"/>
      <c r="Z9" s="81"/>
      <c r="AA9" s="81"/>
      <c r="AB9" s="83"/>
      <c r="AC9" s="79"/>
      <c r="AD9" s="83"/>
      <c r="AE9" s="84"/>
      <c r="AF9" s="84"/>
      <c r="AG9" s="84"/>
      <c r="AH9" s="81"/>
      <c r="AI9" s="81"/>
      <c r="AJ9" s="83"/>
      <c r="AK9" s="79"/>
      <c r="AL9" s="83"/>
      <c r="AM9" s="84"/>
      <c r="AN9" s="84"/>
      <c r="AO9" s="84"/>
      <c r="AP9" s="81"/>
      <c r="AQ9" s="81"/>
      <c r="AR9" s="83"/>
      <c r="AS9" s="79"/>
      <c r="AT9" s="83"/>
      <c r="AU9" s="83"/>
      <c r="AV9" s="83"/>
      <c r="AW9" s="85"/>
      <c r="AX9" s="58"/>
      <c r="AY9" s="59"/>
      <c r="AZ9" s="59"/>
      <c r="BA9" s="85"/>
      <c r="BB9" s="85"/>
      <c r="BC9" s="85"/>
      <c r="BD9" s="85"/>
      <c r="BE9" s="85"/>
      <c r="BF9" s="85"/>
      <c r="BG9" s="85"/>
      <c r="BH9" s="85"/>
      <c r="BI9" s="85"/>
      <c r="BJ9" s="85"/>
      <c r="BK9" s="85"/>
      <c r="BL9" s="85"/>
      <c r="BM9" s="85"/>
      <c r="BN9" s="85"/>
    </row>
    <row r="10" spans="1:66" ht="29.25" customHeight="1" x14ac:dyDescent="0.25">
      <c r="A10" s="86"/>
      <c r="B10" s="286"/>
      <c r="C10" s="435" t="s">
        <v>189</v>
      </c>
      <c r="D10" s="436"/>
      <c r="E10" s="446" t="s">
        <v>22</v>
      </c>
      <c r="F10" s="438"/>
      <c r="G10" s="438"/>
      <c r="H10" s="438"/>
      <c r="I10" s="438"/>
      <c r="J10" s="438"/>
      <c r="K10" s="438"/>
      <c r="L10" s="438"/>
      <c r="M10" s="439"/>
      <c r="N10" s="87"/>
      <c r="O10" s="57"/>
      <c r="P10" s="57"/>
      <c r="Q10" s="57"/>
      <c r="R10" s="57"/>
      <c r="S10" s="57"/>
      <c r="T10" s="88"/>
      <c r="U10" s="86"/>
      <c r="V10" s="86"/>
      <c r="W10" s="86"/>
      <c r="X10" s="86"/>
      <c r="Y10" s="86"/>
      <c r="Z10" s="57"/>
      <c r="AA10" s="86"/>
      <c r="AB10" s="86"/>
      <c r="AC10" s="86"/>
      <c r="AD10" s="86"/>
      <c r="AE10" s="86"/>
      <c r="AF10" s="86"/>
      <c r="AG10" s="86"/>
      <c r="AH10" s="57"/>
      <c r="AI10" s="86"/>
      <c r="AJ10" s="86"/>
      <c r="AK10" s="86"/>
      <c r="AL10" s="86"/>
      <c r="AM10" s="86"/>
      <c r="AN10" s="86"/>
      <c r="AO10" s="86"/>
      <c r="AP10" s="57"/>
      <c r="AQ10" s="86"/>
      <c r="AR10" s="86"/>
      <c r="AS10" s="86"/>
      <c r="AT10" s="86"/>
      <c r="AU10" s="86"/>
      <c r="AV10" s="86"/>
      <c r="AW10" s="86"/>
      <c r="AX10" s="89"/>
      <c r="AY10" s="59"/>
      <c r="AZ10" s="59"/>
      <c r="BA10" s="86"/>
      <c r="BB10" s="86"/>
      <c r="BC10" s="86"/>
      <c r="BD10" s="86"/>
      <c r="BE10" s="86"/>
      <c r="BF10" s="86"/>
      <c r="BG10" s="86"/>
      <c r="BH10" s="86"/>
      <c r="BI10" s="86"/>
      <c r="BJ10" s="86"/>
      <c r="BK10" s="86"/>
      <c r="BL10" s="86"/>
      <c r="BM10" s="86"/>
      <c r="BN10" s="86"/>
    </row>
    <row r="11" spans="1:66" ht="34.5" customHeight="1" x14ac:dyDescent="0.25">
      <c r="A11" s="86"/>
      <c r="B11" s="286" t="str">
        <f>+VLOOKUP($E$10,LISTAS!$B$45:$D$63,2,FALSE)</f>
        <v>OBJ_3</v>
      </c>
      <c r="C11" s="447" t="s">
        <v>190</v>
      </c>
      <c r="D11" s="448"/>
      <c r="E11" s="449" t="s">
        <v>92</v>
      </c>
      <c r="F11" s="450"/>
      <c r="G11" s="450"/>
      <c r="H11" s="450"/>
      <c r="I11" s="450"/>
      <c r="J11" s="450"/>
      <c r="K11" s="450"/>
      <c r="L11" s="450"/>
      <c r="M11" s="451"/>
      <c r="N11" s="57"/>
      <c r="O11" s="57"/>
      <c r="P11" s="57"/>
      <c r="Q11" s="57"/>
      <c r="R11" s="57"/>
      <c r="S11" s="57"/>
      <c r="T11" s="90"/>
      <c r="U11" s="90"/>
      <c r="V11" s="90"/>
      <c r="W11" s="90"/>
      <c r="X11" s="90"/>
      <c r="Y11" s="90"/>
      <c r="Z11" s="57"/>
      <c r="AA11" s="90"/>
      <c r="AB11" s="90"/>
      <c r="AC11" s="90"/>
      <c r="AD11" s="90"/>
      <c r="AE11" s="90"/>
      <c r="AF11" s="90"/>
      <c r="AG11" s="90"/>
      <c r="AH11" s="57"/>
      <c r="AI11" s="90"/>
      <c r="AJ11" s="90"/>
      <c r="AK11" s="90"/>
      <c r="AL11" s="90"/>
      <c r="AM11" s="90"/>
      <c r="AN11" s="90"/>
      <c r="AO11" s="90"/>
      <c r="AP11" s="57"/>
      <c r="AQ11" s="90"/>
      <c r="AR11" s="282"/>
      <c r="AS11" s="90"/>
      <c r="AT11" s="90"/>
      <c r="AU11" s="90"/>
      <c r="AV11" s="90"/>
      <c r="AW11" s="90"/>
      <c r="AX11" s="89"/>
      <c r="AY11" s="59"/>
      <c r="AZ11" s="59"/>
      <c r="BA11" s="90"/>
      <c r="BB11" s="90"/>
      <c r="BC11" s="90"/>
      <c r="BD11" s="90"/>
      <c r="BE11" s="90"/>
      <c r="BF11" s="90"/>
      <c r="BG11" s="90"/>
      <c r="BH11" s="90"/>
      <c r="BI11" s="90"/>
      <c r="BJ11" s="90"/>
      <c r="BK11" s="90"/>
      <c r="BL11" s="90"/>
      <c r="BM11" s="90"/>
      <c r="BN11" s="90"/>
    </row>
    <row r="12" spans="1:66" ht="21.75" customHeight="1" x14ac:dyDescent="0.25">
      <c r="A12" s="86"/>
      <c r="B12" s="286" t="str">
        <f>+VLOOKUP($E$11,LISTAS!$B$110:$D$130,2,FALSE)</f>
        <v>PROD_OBJ_3</v>
      </c>
      <c r="C12" s="443" t="s">
        <v>191</v>
      </c>
      <c r="D12" s="444"/>
      <c r="E12" s="452" t="s">
        <v>126</v>
      </c>
      <c r="F12" s="441"/>
      <c r="G12" s="441"/>
      <c r="H12" s="441"/>
      <c r="I12" s="441"/>
      <c r="J12" s="441"/>
      <c r="K12" s="441"/>
      <c r="L12" s="441"/>
      <c r="M12" s="442"/>
      <c r="N12" s="57"/>
      <c r="O12" s="57"/>
      <c r="P12" s="57"/>
      <c r="Q12" s="57"/>
      <c r="R12" s="57"/>
      <c r="S12" s="57"/>
      <c r="T12" s="91"/>
      <c r="U12" s="90"/>
      <c r="V12" s="90"/>
      <c r="W12" s="90"/>
      <c r="X12" s="90"/>
      <c r="Y12" s="90"/>
      <c r="Z12" s="57"/>
      <c r="AA12" s="90"/>
      <c r="AB12" s="90"/>
      <c r="AC12" s="90"/>
      <c r="AD12" s="90"/>
      <c r="AE12" s="90"/>
      <c r="AF12" s="90"/>
      <c r="AG12" s="90"/>
      <c r="AH12" s="57"/>
      <c r="AI12" s="90"/>
      <c r="AJ12" s="90"/>
      <c r="AK12" s="90"/>
      <c r="AL12" s="90"/>
      <c r="AM12" s="90"/>
      <c r="AN12" s="90"/>
      <c r="AO12" s="90"/>
      <c r="AP12" s="57"/>
      <c r="AQ12" s="90"/>
      <c r="AR12" s="90"/>
      <c r="AS12" s="90"/>
      <c r="AT12" s="90"/>
      <c r="AU12" s="90"/>
      <c r="AV12" s="90"/>
      <c r="AW12" s="90"/>
      <c r="AX12" s="89"/>
      <c r="AY12" s="59"/>
      <c r="AZ12" s="59"/>
      <c r="BA12" s="90"/>
      <c r="BB12" s="90"/>
      <c r="BC12" s="90"/>
      <c r="BD12" s="90"/>
      <c r="BE12" s="90"/>
      <c r="BF12" s="90"/>
      <c r="BG12" s="90"/>
      <c r="BH12" s="90"/>
      <c r="BI12" s="90"/>
      <c r="BJ12" s="90"/>
      <c r="BK12" s="90"/>
      <c r="BL12" s="90"/>
      <c r="BM12" s="90"/>
      <c r="BN12" s="90"/>
    </row>
    <row r="13" spans="1:66" ht="15" customHeight="1" x14ac:dyDescent="0.25">
      <c r="A13" s="92"/>
      <c r="B13" s="286"/>
      <c r="C13" s="462" t="s">
        <v>192</v>
      </c>
      <c r="D13" s="455" t="s">
        <v>193</v>
      </c>
      <c r="E13" s="455" t="s">
        <v>194</v>
      </c>
      <c r="F13" s="455" t="s">
        <v>195</v>
      </c>
      <c r="G13" s="455" t="s">
        <v>196</v>
      </c>
      <c r="H13" s="455" t="s">
        <v>197</v>
      </c>
      <c r="I13" s="455" t="s">
        <v>198</v>
      </c>
      <c r="J13" s="455" t="s">
        <v>199</v>
      </c>
      <c r="K13" s="455" t="s">
        <v>200</v>
      </c>
      <c r="L13" s="457" t="s">
        <v>201</v>
      </c>
      <c r="M13" s="458"/>
      <c r="N13" s="93"/>
      <c r="O13" s="94"/>
      <c r="P13" s="94"/>
      <c r="Q13" s="94"/>
      <c r="R13" s="94"/>
      <c r="S13" s="94"/>
      <c r="T13" s="95" t="s">
        <v>202</v>
      </c>
      <c r="U13" s="96"/>
      <c r="V13" s="93"/>
      <c r="W13" s="94"/>
      <c r="X13" s="94"/>
      <c r="Y13" s="94"/>
      <c r="Z13" s="94"/>
      <c r="AA13" s="94"/>
      <c r="AB13" s="94" t="s">
        <v>203</v>
      </c>
      <c r="AC13" s="96"/>
      <c r="AD13" s="93"/>
      <c r="AE13" s="94"/>
      <c r="AF13" s="94"/>
      <c r="AG13" s="94"/>
      <c r="AH13" s="94"/>
      <c r="AI13" s="94"/>
      <c r="AJ13" s="94" t="s">
        <v>204</v>
      </c>
      <c r="AK13" s="96"/>
      <c r="AL13" s="94"/>
      <c r="AM13" s="94"/>
      <c r="AN13" s="94"/>
      <c r="AO13" s="94"/>
      <c r="AP13" s="94"/>
      <c r="AQ13" s="94"/>
      <c r="AR13" s="94" t="s">
        <v>205</v>
      </c>
      <c r="AS13" s="96"/>
      <c r="AT13" s="93"/>
      <c r="AU13" s="94"/>
      <c r="AV13" s="94" t="s">
        <v>206</v>
      </c>
      <c r="AW13" s="459" t="s">
        <v>207</v>
      </c>
      <c r="AX13" s="97"/>
      <c r="AY13" s="59"/>
      <c r="AZ13" s="59"/>
      <c r="BA13" s="461" t="s">
        <v>202</v>
      </c>
      <c r="BB13" s="428"/>
      <c r="BC13" s="454"/>
      <c r="BD13" s="453" t="s">
        <v>203</v>
      </c>
      <c r="BE13" s="428"/>
      <c r="BF13" s="454"/>
      <c r="BG13" s="453" t="s">
        <v>204</v>
      </c>
      <c r="BH13" s="428"/>
      <c r="BI13" s="454"/>
      <c r="BJ13" s="453" t="s">
        <v>205</v>
      </c>
      <c r="BK13" s="428"/>
      <c r="BL13" s="454"/>
      <c r="BM13" s="453" t="s">
        <v>206</v>
      </c>
      <c r="BN13" s="429"/>
    </row>
    <row r="14" spans="1:66" ht="25.5" x14ac:dyDescent="0.25">
      <c r="A14" s="92"/>
      <c r="B14" s="287" t="s">
        <v>208</v>
      </c>
      <c r="C14" s="463"/>
      <c r="D14" s="456"/>
      <c r="E14" s="456"/>
      <c r="F14" s="456"/>
      <c r="G14" s="456"/>
      <c r="H14" s="456"/>
      <c r="I14" s="456"/>
      <c r="J14" s="456"/>
      <c r="K14" s="456"/>
      <c r="L14" s="98" t="s">
        <v>209</v>
      </c>
      <c r="M14" s="99" t="s">
        <v>210</v>
      </c>
      <c r="N14" s="100" t="s">
        <v>211</v>
      </c>
      <c r="O14" s="101" t="s">
        <v>212</v>
      </c>
      <c r="P14" s="101" t="s">
        <v>213</v>
      </c>
      <c r="Q14" s="101" t="s">
        <v>214</v>
      </c>
      <c r="R14" s="101" t="s">
        <v>215</v>
      </c>
      <c r="S14" s="101" t="s">
        <v>216</v>
      </c>
      <c r="T14" s="101" t="s">
        <v>217</v>
      </c>
      <c r="U14" s="102" t="s">
        <v>218</v>
      </c>
      <c r="V14" s="100" t="s">
        <v>211</v>
      </c>
      <c r="W14" s="101" t="s">
        <v>219</v>
      </c>
      <c r="X14" s="101" t="s">
        <v>220</v>
      </c>
      <c r="Y14" s="101" t="s">
        <v>221</v>
      </c>
      <c r="Z14" s="101" t="s">
        <v>215</v>
      </c>
      <c r="AA14" s="101" t="s">
        <v>216</v>
      </c>
      <c r="AB14" s="101" t="s">
        <v>217</v>
      </c>
      <c r="AC14" s="102" t="s">
        <v>218</v>
      </c>
      <c r="AD14" s="100" t="s">
        <v>211</v>
      </c>
      <c r="AE14" s="101" t="s">
        <v>222</v>
      </c>
      <c r="AF14" s="101" t="s">
        <v>223</v>
      </c>
      <c r="AG14" s="101" t="s">
        <v>224</v>
      </c>
      <c r="AH14" s="101" t="s">
        <v>215</v>
      </c>
      <c r="AI14" s="101" t="s">
        <v>216</v>
      </c>
      <c r="AJ14" s="101" t="s">
        <v>217</v>
      </c>
      <c r="AK14" s="102" t="s">
        <v>218</v>
      </c>
      <c r="AL14" s="103" t="s">
        <v>211</v>
      </c>
      <c r="AM14" s="101" t="s">
        <v>225</v>
      </c>
      <c r="AN14" s="101" t="s">
        <v>226</v>
      </c>
      <c r="AO14" s="101" t="s">
        <v>227</v>
      </c>
      <c r="AP14" s="101" t="s">
        <v>215</v>
      </c>
      <c r="AQ14" s="101" t="s">
        <v>216</v>
      </c>
      <c r="AR14" s="101" t="s">
        <v>217</v>
      </c>
      <c r="AS14" s="102" t="s">
        <v>218</v>
      </c>
      <c r="AT14" s="100" t="s">
        <v>211</v>
      </c>
      <c r="AU14" s="104" t="s">
        <v>215</v>
      </c>
      <c r="AV14" s="105" t="s">
        <v>228</v>
      </c>
      <c r="AW14" s="460"/>
      <c r="AX14" s="97"/>
      <c r="AY14" s="59"/>
      <c r="AZ14" s="59"/>
      <c r="BA14" s="106" t="s">
        <v>229</v>
      </c>
      <c r="BB14" s="101" t="s">
        <v>230</v>
      </c>
      <c r="BC14" s="102" t="s">
        <v>231</v>
      </c>
      <c r="BD14" s="101" t="s">
        <v>229</v>
      </c>
      <c r="BE14" s="101" t="s">
        <v>230</v>
      </c>
      <c r="BF14" s="102" t="s">
        <v>231</v>
      </c>
      <c r="BG14" s="101" t="s">
        <v>229</v>
      </c>
      <c r="BH14" s="101" t="s">
        <v>230</v>
      </c>
      <c r="BI14" s="102" t="s">
        <v>231</v>
      </c>
      <c r="BJ14" s="101" t="s">
        <v>229</v>
      </c>
      <c r="BK14" s="101" t="s">
        <v>230</v>
      </c>
      <c r="BL14" s="99" t="s">
        <v>231</v>
      </c>
      <c r="BM14" s="107" t="s">
        <v>229</v>
      </c>
      <c r="BN14" s="108" t="s">
        <v>232</v>
      </c>
    </row>
    <row r="15" spans="1:66" ht="177.75" customHeight="1" x14ac:dyDescent="0.25">
      <c r="A15" s="86"/>
      <c r="B15" s="286"/>
      <c r="C15" s="296">
        <v>1</v>
      </c>
      <c r="D15" s="295" t="s">
        <v>233</v>
      </c>
      <c r="E15" s="110" t="s">
        <v>234</v>
      </c>
      <c r="F15" s="110" t="s">
        <v>235</v>
      </c>
      <c r="G15" s="110" t="s">
        <v>57</v>
      </c>
      <c r="H15" s="110" t="s">
        <v>23</v>
      </c>
      <c r="I15" s="110" t="s">
        <v>39</v>
      </c>
      <c r="J15" s="110" t="s">
        <v>236</v>
      </c>
      <c r="K15" s="110" t="s">
        <v>237</v>
      </c>
      <c r="L15" s="111">
        <v>44044</v>
      </c>
      <c r="M15" s="112">
        <v>44196</v>
      </c>
      <c r="N15" s="113"/>
      <c r="O15" s="110"/>
      <c r="P15" s="110"/>
      <c r="Q15" s="110"/>
      <c r="R15" s="110">
        <f>SUM(O15:Q15)</f>
        <v>0</v>
      </c>
      <c r="S15" s="114" t="str">
        <f>IFERROR(R15/N15,"")</f>
        <v/>
      </c>
      <c r="T15" s="115"/>
      <c r="U15" s="116"/>
      <c r="V15" s="113"/>
      <c r="W15" s="110"/>
      <c r="X15" s="110"/>
      <c r="Y15" s="110"/>
      <c r="Z15" s="110">
        <f>SUM(W15:Y15)</f>
        <v>0</v>
      </c>
      <c r="AA15" s="114" t="str">
        <f>IFERROR(Z15/V15,"")</f>
        <v/>
      </c>
      <c r="AB15" s="115"/>
      <c r="AC15" s="116"/>
      <c r="AD15" s="113">
        <v>20</v>
      </c>
      <c r="AE15" s="117">
        <v>0</v>
      </c>
      <c r="AF15" s="118">
        <v>12</v>
      </c>
      <c r="AG15" s="118">
        <v>11</v>
      </c>
      <c r="AH15" s="110">
        <f>SUM(AF15:AG15)</f>
        <v>23</v>
      </c>
      <c r="AI15" s="114">
        <f t="shared" ref="AI15:AI20" si="0">IFERROR(AH15/AD15,"")</f>
        <v>1.1499999999999999</v>
      </c>
      <c r="AJ15" s="272" t="s">
        <v>481</v>
      </c>
      <c r="AK15" s="116" t="s">
        <v>483</v>
      </c>
      <c r="AL15" s="113">
        <v>31</v>
      </c>
      <c r="AM15" s="110"/>
      <c r="AN15" s="110"/>
      <c r="AO15" s="110"/>
      <c r="AP15" s="110">
        <f>SUM(AM15:AO15)</f>
        <v>0</v>
      </c>
      <c r="AQ15" s="114">
        <f>IFERROR(AP15/AL15,"")</f>
        <v>0</v>
      </c>
      <c r="AR15" s="120"/>
      <c r="AS15" s="116"/>
      <c r="AT15" s="113">
        <f>+SUM(N15,V15,AD15,AL15)</f>
        <v>51</v>
      </c>
      <c r="AU15" s="110">
        <f>+SUM(R15,Z15,AH15,AP15)</f>
        <v>23</v>
      </c>
      <c r="AV15" s="121">
        <f>IFERROR(AU15/AT15,"")</f>
        <v>0.45098039215686275</v>
      </c>
      <c r="AW15" s="122" t="s">
        <v>238</v>
      </c>
      <c r="AX15" s="89"/>
      <c r="AY15" s="59"/>
      <c r="AZ15" s="59"/>
      <c r="BA15" s="123"/>
      <c r="BB15" s="124" t="str">
        <f>IFERROR(BA15/N15,"")</f>
        <v/>
      </c>
      <c r="BC15" s="125"/>
      <c r="BD15" s="126" t="str">
        <f>IFERROR(BC15/P15,"")</f>
        <v/>
      </c>
      <c r="BE15" s="124" t="str">
        <f>IFERROR(BD15/V15,"")</f>
        <v/>
      </c>
      <c r="BF15" s="125" t="str">
        <f>IFERROR(BE15/R15,"")</f>
        <v/>
      </c>
      <c r="BG15" s="126"/>
      <c r="BH15" s="124">
        <f>IFERROR(BG15/AD15,"")</f>
        <v>0</v>
      </c>
      <c r="BI15" s="125"/>
      <c r="BJ15" s="127" t="str">
        <f>IFERROR(BI15/V15,"")</f>
        <v/>
      </c>
      <c r="BK15" s="124" t="str">
        <f>IFERROR(BJ15/AL15,"")</f>
        <v/>
      </c>
      <c r="BL15" s="128" t="str">
        <f>IFERROR(BK15/X15,"")</f>
        <v/>
      </c>
      <c r="BM15" s="129">
        <f>SUM(BA15,BD15,BG15,BJ15)</f>
        <v>0</v>
      </c>
      <c r="BN15" s="130">
        <f>IFERROR(BM15/AT15,"")</f>
        <v>0</v>
      </c>
    </row>
    <row r="16" spans="1:66" ht="51" x14ac:dyDescent="0.25">
      <c r="A16" s="86"/>
      <c r="B16" s="286"/>
      <c r="C16" s="131">
        <v>2</v>
      </c>
      <c r="D16" s="132" t="s">
        <v>239</v>
      </c>
      <c r="E16" s="110" t="s">
        <v>240</v>
      </c>
      <c r="F16" s="110" t="s">
        <v>241</v>
      </c>
      <c r="G16" s="110" t="s">
        <v>57</v>
      </c>
      <c r="H16" s="110" t="s">
        <v>23</v>
      </c>
      <c r="I16" s="110" t="s">
        <v>39</v>
      </c>
      <c r="J16" s="110" t="s">
        <v>242</v>
      </c>
      <c r="K16" s="110" t="s">
        <v>237</v>
      </c>
      <c r="L16" s="111">
        <v>44044</v>
      </c>
      <c r="M16" s="112">
        <v>44196</v>
      </c>
      <c r="N16" s="113"/>
      <c r="O16" s="110"/>
      <c r="P16" s="110"/>
      <c r="Q16" s="110"/>
      <c r="R16" s="110"/>
      <c r="S16" s="114"/>
      <c r="T16" s="115"/>
      <c r="U16" s="116"/>
      <c r="V16" s="113"/>
      <c r="W16" s="110"/>
      <c r="X16" s="110"/>
      <c r="Y16" s="110"/>
      <c r="Z16" s="110"/>
      <c r="AA16" s="114"/>
      <c r="AB16" s="115"/>
      <c r="AC16" s="116"/>
      <c r="AD16" s="113">
        <v>1</v>
      </c>
      <c r="AE16" s="118">
        <v>0</v>
      </c>
      <c r="AF16" s="118">
        <v>1</v>
      </c>
      <c r="AG16" s="118">
        <v>0</v>
      </c>
      <c r="AH16" s="110">
        <f>SUM(AE16:AG16)</f>
        <v>1</v>
      </c>
      <c r="AI16" s="114">
        <f t="shared" si="0"/>
        <v>1</v>
      </c>
      <c r="AJ16" s="272" t="s">
        <v>482</v>
      </c>
      <c r="AK16" s="116" t="s">
        <v>484</v>
      </c>
      <c r="AL16" s="113">
        <v>0</v>
      </c>
      <c r="AM16" s="110"/>
      <c r="AN16" s="110"/>
      <c r="AO16" s="110"/>
      <c r="AP16" s="110">
        <f>SUM(AM16:AO16)</f>
        <v>0</v>
      </c>
      <c r="AQ16" s="114" t="str">
        <f>IFERROR(AP16/AL16,"")</f>
        <v/>
      </c>
      <c r="AR16" s="120"/>
      <c r="AS16" s="116"/>
      <c r="AT16" s="113">
        <f>+SUM(N16,V16,AD16,AL16)</f>
        <v>1</v>
      </c>
      <c r="AU16" s="118">
        <f t="shared" ref="AU16:AU20" si="1">+SUM(R16,Z16,AH16,AP16)</f>
        <v>1</v>
      </c>
      <c r="AV16" s="121">
        <f t="shared" ref="AV16:AV20" si="2">IFERROR(AU16/AT16,"")</f>
        <v>1</v>
      </c>
      <c r="AW16" s="122" t="s">
        <v>243</v>
      </c>
      <c r="AX16" s="89"/>
      <c r="AY16" s="59"/>
      <c r="AZ16" s="59"/>
      <c r="BA16" s="133"/>
      <c r="BB16" s="114"/>
      <c r="BC16" s="116"/>
      <c r="BD16" s="134"/>
      <c r="BE16" s="114"/>
      <c r="BF16" s="116"/>
      <c r="BG16" s="134"/>
      <c r="BH16" s="114"/>
      <c r="BI16" s="116"/>
      <c r="BJ16" s="135"/>
      <c r="BK16" s="114"/>
      <c r="BL16" s="136"/>
      <c r="BM16" s="137"/>
      <c r="BN16" s="138"/>
    </row>
    <row r="17" spans="1:66" ht="38.25" x14ac:dyDescent="0.25">
      <c r="A17" s="86"/>
      <c r="B17" s="286"/>
      <c r="C17" s="131">
        <v>3</v>
      </c>
      <c r="D17" s="132" t="s">
        <v>244</v>
      </c>
      <c r="E17" s="110" t="s">
        <v>245</v>
      </c>
      <c r="F17" s="110" t="s">
        <v>246</v>
      </c>
      <c r="G17" s="110" t="s">
        <v>57</v>
      </c>
      <c r="H17" s="110" t="s">
        <v>23</v>
      </c>
      <c r="I17" s="110" t="s">
        <v>39</v>
      </c>
      <c r="J17" s="110" t="s">
        <v>242</v>
      </c>
      <c r="K17" s="110" t="s">
        <v>237</v>
      </c>
      <c r="L17" s="111">
        <v>44044</v>
      </c>
      <c r="M17" s="112">
        <v>44196</v>
      </c>
      <c r="N17" s="113"/>
      <c r="O17" s="110"/>
      <c r="P17" s="110"/>
      <c r="Q17" s="110"/>
      <c r="R17" s="110"/>
      <c r="S17" s="114"/>
      <c r="T17" s="115"/>
      <c r="U17" s="116"/>
      <c r="V17" s="113"/>
      <c r="W17" s="110"/>
      <c r="X17" s="110"/>
      <c r="Y17" s="110"/>
      <c r="Z17" s="110"/>
      <c r="AA17" s="114"/>
      <c r="AB17" s="115"/>
      <c r="AC17" s="116"/>
      <c r="AD17" s="139">
        <v>0</v>
      </c>
      <c r="AE17" s="118">
        <v>0</v>
      </c>
      <c r="AF17" s="118">
        <v>0</v>
      </c>
      <c r="AG17" s="118">
        <v>0</v>
      </c>
      <c r="AH17" s="110">
        <f>SUM(AE17:AG17)</f>
        <v>0</v>
      </c>
      <c r="AI17" s="114" t="str">
        <f t="shared" si="0"/>
        <v/>
      </c>
      <c r="AJ17" s="272" t="s">
        <v>247</v>
      </c>
      <c r="AK17" s="116" t="s">
        <v>485</v>
      </c>
      <c r="AL17" s="113">
        <v>9</v>
      </c>
      <c r="AM17" s="110"/>
      <c r="AN17" s="110"/>
      <c r="AO17" s="110"/>
      <c r="AP17" s="110"/>
      <c r="AQ17" s="114"/>
      <c r="AR17" s="120"/>
      <c r="AS17" s="116"/>
      <c r="AT17" s="139">
        <f>+SUM(N17,V17,AD17,AL17)</f>
        <v>9</v>
      </c>
      <c r="AU17" s="118">
        <f>+SUM(R17,Z17,AH17,AP17)</f>
        <v>0</v>
      </c>
      <c r="AV17" s="121">
        <f t="shared" si="2"/>
        <v>0</v>
      </c>
      <c r="AW17" s="122"/>
      <c r="AX17" s="89"/>
      <c r="AY17" s="59"/>
      <c r="AZ17" s="59"/>
      <c r="BA17" s="133"/>
      <c r="BB17" s="114"/>
      <c r="BC17" s="116"/>
      <c r="BD17" s="134"/>
      <c r="BE17" s="114"/>
      <c r="BF17" s="116"/>
      <c r="BG17" s="134"/>
      <c r="BH17" s="114"/>
      <c r="BI17" s="116"/>
      <c r="BJ17" s="135"/>
      <c r="BK17" s="114"/>
      <c r="BL17" s="136"/>
      <c r="BM17" s="137"/>
      <c r="BN17" s="138"/>
    </row>
    <row r="18" spans="1:66" x14ac:dyDescent="0.25">
      <c r="A18" s="86"/>
      <c r="B18" s="286"/>
      <c r="C18" s="131"/>
      <c r="D18" s="109"/>
      <c r="E18" s="110"/>
      <c r="F18" s="140"/>
      <c r="G18" s="110"/>
      <c r="H18" s="110"/>
      <c r="I18" s="110"/>
      <c r="J18" s="110"/>
      <c r="K18" s="110"/>
      <c r="L18" s="111"/>
      <c r="M18" s="112"/>
      <c r="N18" s="113"/>
      <c r="O18" s="110"/>
      <c r="P18" s="110"/>
      <c r="Q18" s="110"/>
      <c r="R18" s="110">
        <f>SUM(O18:Q18)</f>
        <v>0</v>
      </c>
      <c r="S18" s="114" t="str">
        <f>IFERROR(R18/N18,"")</f>
        <v/>
      </c>
      <c r="T18" s="115"/>
      <c r="U18" s="116"/>
      <c r="V18" s="113"/>
      <c r="W18" s="110"/>
      <c r="X18" s="110"/>
      <c r="Y18" s="110"/>
      <c r="Z18" s="110">
        <f>SUM(W18:Y18)</f>
        <v>0</v>
      </c>
      <c r="AA18" s="114" t="str">
        <f>IFERROR(Z18/V18,"")</f>
        <v/>
      </c>
      <c r="AB18" s="115"/>
      <c r="AC18" s="116"/>
      <c r="AD18" s="113"/>
      <c r="AE18" s="110"/>
      <c r="AF18" s="110"/>
      <c r="AG18" s="110"/>
      <c r="AH18" s="110">
        <f>SUM(AE18:AG18)</f>
        <v>0</v>
      </c>
      <c r="AI18" s="114" t="str">
        <f t="shared" si="0"/>
        <v/>
      </c>
      <c r="AJ18" s="272"/>
      <c r="AK18" s="116"/>
      <c r="AL18" s="113"/>
      <c r="AM18" s="110"/>
      <c r="AN18" s="110"/>
      <c r="AO18" s="110"/>
      <c r="AP18" s="110">
        <f>SUM(AM18:AO18)</f>
        <v>0</v>
      </c>
      <c r="AQ18" s="114" t="str">
        <f>IFERROR(AP18/AL18,"")</f>
        <v/>
      </c>
      <c r="AR18" s="120"/>
      <c r="AS18" s="116"/>
      <c r="AT18" s="139">
        <f t="shared" ref="AT18" si="3">+SUM(N18,V18,AD18,AL18)</f>
        <v>0</v>
      </c>
      <c r="AU18" s="118">
        <f t="shared" si="1"/>
        <v>0</v>
      </c>
      <c r="AV18" s="121" t="str">
        <f t="shared" si="2"/>
        <v/>
      </c>
      <c r="AW18" s="122"/>
      <c r="AX18" s="89"/>
      <c r="AY18" s="59"/>
      <c r="AZ18" s="59"/>
      <c r="BA18" s="133"/>
      <c r="BB18" s="114" t="str">
        <f>IFERROR(BA18/N18,"")</f>
        <v/>
      </c>
      <c r="BC18" s="141"/>
      <c r="BD18" s="142" t="str">
        <f>IFERROR(BC18/P18,"")</f>
        <v/>
      </c>
      <c r="BE18" s="114" t="str">
        <f>IFERROR(BD18/V18,"")</f>
        <v/>
      </c>
      <c r="BF18" s="141" t="str">
        <f>IFERROR(BE18/R18,"")</f>
        <v/>
      </c>
      <c r="BG18" s="142"/>
      <c r="BH18" s="114" t="str">
        <f>IFERROR(BG18/AD18,"")</f>
        <v/>
      </c>
      <c r="BI18" s="141"/>
      <c r="BJ18" s="143" t="str">
        <f>IFERROR(BI18/V18,"")</f>
        <v/>
      </c>
      <c r="BK18" s="114" t="str">
        <f>IFERROR(BJ18/AL18,"")</f>
        <v/>
      </c>
      <c r="BL18" s="144"/>
      <c r="BM18" s="137">
        <f>SUM(BA18,BD18,BG18,BJ18)</f>
        <v>0</v>
      </c>
      <c r="BN18" s="138" t="str">
        <f>IFERROR(BM18/AT18,"")</f>
        <v/>
      </c>
    </row>
    <row r="19" spans="1:66" ht="26.25" customHeight="1" x14ac:dyDescent="0.25">
      <c r="A19" s="86"/>
      <c r="B19" s="286"/>
      <c r="C19" s="131"/>
      <c r="D19" s="109"/>
      <c r="E19" s="110"/>
      <c r="F19" s="140"/>
      <c r="G19" s="110"/>
      <c r="H19" s="110"/>
      <c r="I19" s="110"/>
      <c r="J19" s="110"/>
      <c r="K19" s="110"/>
      <c r="L19" s="111"/>
      <c r="M19" s="112"/>
      <c r="N19" s="113"/>
      <c r="O19" s="110"/>
      <c r="P19" s="110"/>
      <c r="Q19" s="110"/>
      <c r="R19" s="110">
        <f>SUM(O19:Q19)</f>
        <v>0</v>
      </c>
      <c r="S19" s="114" t="str">
        <f>IFERROR(R19/N19,"")</f>
        <v/>
      </c>
      <c r="T19" s="115"/>
      <c r="U19" s="116"/>
      <c r="V19" s="113"/>
      <c r="W19" s="110"/>
      <c r="X19" s="110"/>
      <c r="Y19" s="110"/>
      <c r="Z19" s="110">
        <f>SUM(W19:Y19)</f>
        <v>0</v>
      </c>
      <c r="AA19" s="114" t="str">
        <f>IFERROR(Z19/V19,"")</f>
        <v/>
      </c>
      <c r="AB19" s="115"/>
      <c r="AC19" s="116"/>
      <c r="AD19" s="113"/>
      <c r="AE19" s="110"/>
      <c r="AF19" s="110"/>
      <c r="AG19" s="110"/>
      <c r="AH19" s="110">
        <f>SUM(AE19:AG19)</f>
        <v>0</v>
      </c>
      <c r="AI19" s="114" t="str">
        <f t="shared" si="0"/>
        <v/>
      </c>
      <c r="AJ19" s="272"/>
      <c r="AK19" s="116"/>
      <c r="AL19" s="113"/>
      <c r="AM19" s="110"/>
      <c r="AN19" s="110"/>
      <c r="AO19" s="110"/>
      <c r="AP19" s="110">
        <f>SUM(AM19:AO19)</f>
        <v>0</v>
      </c>
      <c r="AQ19" s="114" t="str">
        <f>IFERROR(AP19/AL19,"")</f>
        <v/>
      </c>
      <c r="AR19" s="120"/>
      <c r="AS19" s="116"/>
      <c r="AT19" s="113">
        <f>+SUM(N19,V19,AD19,AL19)</f>
        <v>0</v>
      </c>
      <c r="AU19" s="118">
        <f t="shared" si="1"/>
        <v>0</v>
      </c>
      <c r="AV19" s="121" t="str">
        <f t="shared" si="2"/>
        <v/>
      </c>
      <c r="AW19" s="122"/>
      <c r="AX19" s="89"/>
      <c r="AY19" s="59"/>
      <c r="AZ19" s="59"/>
      <c r="BA19" s="133"/>
      <c r="BB19" s="114" t="str">
        <f>IFERROR(BA19/N19,"")</f>
        <v/>
      </c>
      <c r="BC19" s="141"/>
      <c r="BD19" s="142" t="str">
        <f>IFERROR(BC19/P19,"")</f>
        <v/>
      </c>
      <c r="BE19" s="114" t="str">
        <f>IFERROR(BD19/V19,"")</f>
        <v/>
      </c>
      <c r="BF19" s="141" t="str">
        <f>IFERROR(BE19/R19,"")</f>
        <v/>
      </c>
      <c r="BG19" s="142"/>
      <c r="BH19" s="114" t="str">
        <f>IFERROR(BG19/AD19,"")</f>
        <v/>
      </c>
      <c r="BI19" s="141"/>
      <c r="BJ19" s="143" t="str">
        <f>IFERROR(BI19/V19,"")</f>
        <v/>
      </c>
      <c r="BK19" s="114" t="str">
        <f>IFERROR(BJ19/AL19,"")</f>
        <v/>
      </c>
      <c r="BL19" s="144"/>
      <c r="BM19" s="137">
        <f>SUM(BA19,BD19,BG19,BJ19)</f>
        <v>0</v>
      </c>
      <c r="BN19" s="138" t="str">
        <f>IFERROR(BM19/AT19,"")</f>
        <v/>
      </c>
    </row>
    <row r="20" spans="1:66" ht="50.25" customHeight="1" x14ac:dyDescent="0.25">
      <c r="A20" s="145"/>
      <c r="B20" s="286"/>
      <c r="C20" s="146"/>
      <c r="D20" s="147" t="s">
        <v>248</v>
      </c>
      <c r="E20" s="148"/>
      <c r="F20" s="149"/>
      <c r="G20" s="150"/>
      <c r="H20" s="150"/>
      <c r="I20" s="150"/>
      <c r="J20" s="150"/>
      <c r="K20" s="150"/>
      <c r="L20" s="151"/>
      <c r="M20" s="152"/>
      <c r="N20" s="153"/>
      <c r="O20" s="150"/>
      <c r="P20" s="150"/>
      <c r="Q20" s="150"/>
      <c r="R20" s="150"/>
      <c r="S20" s="154" t="str">
        <f>IFERROR(R20/N20,"")</f>
        <v/>
      </c>
      <c r="T20" s="155"/>
      <c r="U20" s="156"/>
      <c r="V20" s="153"/>
      <c r="W20" s="150"/>
      <c r="X20" s="150"/>
      <c r="Y20" s="150"/>
      <c r="Z20" s="150"/>
      <c r="AA20" s="154" t="str">
        <f>IFERROR(Z20/V20,"")</f>
        <v/>
      </c>
      <c r="AB20" s="155"/>
      <c r="AC20" s="156"/>
      <c r="AD20" s="153"/>
      <c r="AE20" s="150"/>
      <c r="AF20" s="150"/>
      <c r="AG20" s="150"/>
      <c r="AH20" s="150"/>
      <c r="AI20" s="154" t="str">
        <f t="shared" si="0"/>
        <v/>
      </c>
      <c r="AJ20" s="273"/>
      <c r="AK20" s="156"/>
      <c r="AL20" s="153"/>
      <c r="AM20" s="150"/>
      <c r="AN20" s="150"/>
      <c r="AO20" s="150"/>
      <c r="AP20" s="150"/>
      <c r="AQ20" s="154" t="str">
        <f>IFERROR(AP20/AL20,"")</f>
        <v/>
      </c>
      <c r="AR20" s="158"/>
      <c r="AS20" s="156"/>
      <c r="AT20" s="153">
        <f>+SUM(N20,V20,AD20,AL20)</f>
        <v>0</v>
      </c>
      <c r="AU20" s="118">
        <f t="shared" si="1"/>
        <v>0</v>
      </c>
      <c r="AV20" s="121" t="str">
        <f t="shared" si="2"/>
        <v/>
      </c>
      <c r="AW20" s="161"/>
      <c r="AX20" s="162"/>
      <c r="AY20" s="59"/>
      <c r="AZ20" s="59"/>
      <c r="BA20" s="163"/>
      <c r="BB20" s="154" t="str">
        <f>IFERROR(BA20/N20,"")</f>
        <v/>
      </c>
      <c r="BC20" s="156"/>
      <c r="BD20" s="164" t="str">
        <f>IFERROR(BC20/P20,"")</f>
        <v/>
      </c>
      <c r="BE20" s="154" t="str">
        <f>IFERROR(BD20/V20,"")</f>
        <v/>
      </c>
      <c r="BF20" s="156" t="str">
        <f>IFERROR(BE20/R20,"")</f>
        <v/>
      </c>
      <c r="BG20" s="164"/>
      <c r="BH20" s="154" t="str">
        <f>IFERROR(BG20/AD20,"")</f>
        <v/>
      </c>
      <c r="BI20" s="156"/>
      <c r="BJ20" s="165" t="str">
        <f>IFERROR(BI20/V20,"")</f>
        <v/>
      </c>
      <c r="BK20" s="154" t="str">
        <f>IFERROR(BJ20/AL20,"")</f>
        <v/>
      </c>
      <c r="BL20" s="166"/>
      <c r="BM20" s="167"/>
      <c r="BN20" s="168" t="str">
        <f>IFERROR(BM20/AT20,"")</f>
        <v/>
      </c>
    </row>
    <row r="21" spans="1:66" ht="15.75" customHeight="1" x14ac:dyDescent="0.25">
      <c r="A21" s="57"/>
      <c r="B21" s="286"/>
      <c r="C21" s="73"/>
      <c r="D21" s="74"/>
      <c r="E21" s="74"/>
      <c r="F21" s="75"/>
      <c r="G21" s="74"/>
      <c r="H21" s="74"/>
      <c r="I21" s="74"/>
      <c r="J21" s="74"/>
      <c r="K21" s="74"/>
      <c r="L21" s="74"/>
      <c r="M21" s="74"/>
      <c r="N21" s="74"/>
      <c r="O21" s="74"/>
      <c r="P21" s="74"/>
      <c r="Q21" s="74"/>
      <c r="R21" s="76"/>
      <c r="S21" s="76"/>
      <c r="T21" s="74"/>
      <c r="U21" s="74"/>
      <c r="V21" s="74"/>
      <c r="W21" s="67"/>
      <c r="X21" s="67"/>
      <c r="Y21" s="67"/>
      <c r="Z21" s="76"/>
      <c r="AA21" s="76"/>
      <c r="AB21" s="77"/>
      <c r="AC21" s="74"/>
      <c r="AD21" s="77"/>
      <c r="AE21" s="69"/>
      <c r="AF21" s="69"/>
      <c r="AG21" s="69"/>
      <c r="AH21" s="76"/>
      <c r="AI21" s="76"/>
      <c r="AJ21" s="77"/>
      <c r="AK21" s="74"/>
      <c r="AL21" s="77"/>
      <c r="AM21" s="69"/>
      <c r="AN21" s="69"/>
      <c r="AO21" s="69"/>
      <c r="AP21" s="76"/>
      <c r="AQ21" s="76"/>
      <c r="AR21" s="77"/>
      <c r="AS21" s="74"/>
      <c r="AT21" s="77"/>
      <c r="AU21" s="77"/>
      <c r="AV21" s="77"/>
      <c r="AW21" s="78"/>
      <c r="AX21" s="58"/>
      <c r="AY21" s="59"/>
      <c r="AZ21" s="59"/>
      <c r="BA21" s="78"/>
      <c r="BB21" s="78"/>
      <c r="BC21" s="78"/>
      <c r="BD21" s="78"/>
      <c r="BE21" s="78"/>
      <c r="BF21" s="78"/>
      <c r="BG21" s="78"/>
      <c r="BH21" s="78"/>
      <c r="BI21" s="78"/>
      <c r="BJ21" s="78"/>
      <c r="BK21" s="78"/>
      <c r="BL21" s="78"/>
      <c r="BM21" s="78"/>
      <c r="BN21" s="78"/>
    </row>
    <row r="22" spans="1:66" ht="15.75" customHeight="1" x14ac:dyDescent="0.25">
      <c r="A22" s="57"/>
      <c r="B22" s="286"/>
      <c r="C22" s="79"/>
      <c r="D22" s="79"/>
      <c r="E22" s="79"/>
      <c r="F22" s="80"/>
      <c r="G22" s="79"/>
      <c r="H22" s="79"/>
      <c r="I22" s="79"/>
      <c r="J22" s="79"/>
      <c r="K22" s="79"/>
      <c r="L22" s="79"/>
      <c r="M22" s="79"/>
      <c r="N22" s="79"/>
      <c r="O22" s="79"/>
      <c r="P22" s="79"/>
      <c r="Q22" s="79"/>
      <c r="R22" s="81"/>
      <c r="S22" s="81"/>
      <c r="T22" s="79"/>
      <c r="U22" s="79"/>
      <c r="V22" s="79"/>
      <c r="W22" s="82"/>
      <c r="X22" s="82"/>
      <c r="Y22" s="82"/>
      <c r="Z22" s="81"/>
      <c r="AA22" s="81"/>
      <c r="AB22" s="83"/>
      <c r="AC22" s="79"/>
      <c r="AD22" s="83"/>
      <c r="AE22" s="84"/>
      <c r="AF22" s="84"/>
      <c r="AG22" s="84"/>
      <c r="AH22" s="81"/>
      <c r="AI22" s="81"/>
      <c r="AJ22" s="83"/>
      <c r="AK22" s="79"/>
      <c r="AL22" s="83"/>
      <c r="AM22" s="84"/>
      <c r="AN22" s="84"/>
      <c r="AO22" s="84"/>
      <c r="AP22" s="81"/>
      <c r="AQ22" s="81"/>
      <c r="AR22" s="83"/>
      <c r="AS22" s="79"/>
      <c r="AT22" s="83"/>
      <c r="AU22" s="83"/>
      <c r="AV22" s="83"/>
      <c r="AW22" s="85"/>
      <c r="AX22" s="58"/>
      <c r="AY22" s="59"/>
      <c r="AZ22" s="59"/>
      <c r="BA22" s="85"/>
      <c r="BB22" s="85"/>
      <c r="BC22" s="85"/>
      <c r="BD22" s="85"/>
      <c r="BE22" s="85"/>
      <c r="BF22" s="85"/>
      <c r="BG22" s="85"/>
      <c r="BH22" s="85"/>
      <c r="BI22" s="85"/>
      <c r="BJ22" s="85"/>
      <c r="BK22" s="85"/>
      <c r="BL22" s="85"/>
      <c r="BM22" s="85"/>
      <c r="BN22" s="85"/>
    </row>
    <row r="23" spans="1:66" ht="27" customHeight="1" x14ac:dyDescent="0.25">
      <c r="A23" s="86"/>
      <c r="B23" s="286"/>
      <c r="C23" s="435" t="s">
        <v>189</v>
      </c>
      <c r="D23" s="436"/>
      <c r="E23" s="446" t="s">
        <v>12</v>
      </c>
      <c r="F23" s="438"/>
      <c r="G23" s="438"/>
      <c r="H23" s="438"/>
      <c r="I23" s="438"/>
      <c r="J23" s="438"/>
      <c r="K23" s="438"/>
      <c r="L23" s="438"/>
      <c r="M23" s="439"/>
      <c r="N23" s="87"/>
      <c r="O23" s="57"/>
      <c r="P23" s="57"/>
      <c r="Q23" s="57"/>
      <c r="R23" s="57"/>
      <c r="S23" s="57"/>
      <c r="T23" s="88"/>
      <c r="U23" s="86"/>
      <c r="V23" s="86"/>
      <c r="W23" s="86"/>
      <c r="X23" s="86"/>
      <c r="Y23" s="86"/>
      <c r="Z23" s="57"/>
      <c r="AA23" s="86"/>
      <c r="AB23" s="86"/>
      <c r="AC23" s="86"/>
      <c r="AD23" s="86"/>
      <c r="AE23" s="86"/>
      <c r="AF23" s="86"/>
      <c r="AG23" s="86"/>
      <c r="AH23" s="57"/>
      <c r="AI23" s="86"/>
      <c r="AJ23" s="86"/>
      <c r="AK23" s="86"/>
      <c r="AL23" s="86"/>
      <c r="AM23" s="86"/>
      <c r="AN23" s="86"/>
      <c r="AO23" s="86"/>
      <c r="AP23" s="57"/>
      <c r="AQ23" s="86"/>
      <c r="AR23" s="86"/>
      <c r="AS23" s="86"/>
      <c r="AT23" s="86"/>
      <c r="AU23" s="86"/>
      <c r="AV23" s="86"/>
      <c r="AW23" s="86"/>
      <c r="AX23" s="89"/>
      <c r="AY23" s="59"/>
      <c r="AZ23" s="59"/>
      <c r="BA23" s="86"/>
      <c r="BB23" s="86"/>
      <c r="BC23" s="86"/>
      <c r="BD23" s="86"/>
      <c r="BE23" s="86"/>
      <c r="BF23" s="86"/>
      <c r="BG23" s="86"/>
      <c r="BH23" s="86"/>
      <c r="BI23" s="86"/>
      <c r="BJ23" s="86"/>
      <c r="BK23" s="86"/>
      <c r="BL23" s="86"/>
      <c r="BM23" s="86"/>
      <c r="BN23" s="86"/>
    </row>
    <row r="24" spans="1:66" ht="28.5" customHeight="1" x14ac:dyDescent="0.25">
      <c r="A24" s="86"/>
      <c r="B24" s="286" t="str">
        <f>+VLOOKUP($E$23,LISTAS!$B$45:$D$63,2,FALSE)</f>
        <v>OBJ_1</v>
      </c>
      <c r="C24" s="447" t="s">
        <v>190</v>
      </c>
      <c r="D24" s="448"/>
      <c r="E24" s="449" t="s">
        <v>85</v>
      </c>
      <c r="F24" s="450"/>
      <c r="G24" s="450"/>
      <c r="H24" s="450"/>
      <c r="I24" s="450"/>
      <c r="J24" s="450"/>
      <c r="K24" s="450"/>
      <c r="L24" s="450"/>
      <c r="M24" s="451"/>
      <c r="N24" s="57"/>
      <c r="O24" s="57"/>
      <c r="P24" s="57"/>
      <c r="Q24" s="57"/>
      <c r="R24" s="57"/>
      <c r="S24" s="57"/>
      <c r="T24" s="90"/>
      <c r="U24" s="90"/>
      <c r="V24" s="90"/>
      <c r="W24" s="90"/>
      <c r="X24" s="90"/>
      <c r="Y24" s="90"/>
      <c r="Z24" s="57"/>
      <c r="AA24" s="90"/>
      <c r="AB24" s="90"/>
      <c r="AC24" s="90"/>
      <c r="AD24" s="90"/>
      <c r="AE24" s="90"/>
      <c r="AF24" s="90"/>
      <c r="AG24" s="90"/>
      <c r="AH24" s="57"/>
      <c r="AI24" s="90"/>
      <c r="AJ24" s="90"/>
      <c r="AK24" s="90"/>
      <c r="AL24" s="90"/>
      <c r="AM24" s="90"/>
      <c r="AN24" s="90"/>
      <c r="AO24" s="90"/>
      <c r="AP24" s="57"/>
      <c r="AQ24" s="90"/>
      <c r="AR24" s="90"/>
      <c r="AS24" s="90"/>
      <c r="AT24" s="90"/>
      <c r="AU24" s="90"/>
      <c r="AV24" s="90"/>
      <c r="AW24" s="90"/>
      <c r="AX24" s="89"/>
      <c r="AY24" s="59"/>
      <c r="AZ24" s="59"/>
      <c r="BA24" s="90"/>
      <c r="BB24" s="90"/>
      <c r="BC24" s="90"/>
      <c r="BD24" s="90"/>
      <c r="BE24" s="90"/>
      <c r="BF24" s="90"/>
      <c r="BG24" s="90"/>
      <c r="BH24" s="90"/>
      <c r="BI24" s="90"/>
      <c r="BJ24" s="90"/>
      <c r="BK24" s="90"/>
      <c r="BL24" s="90"/>
      <c r="BM24" s="90"/>
      <c r="BN24" s="90"/>
    </row>
    <row r="25" spans="1:66" ht="21.75" customHeight="1" x14ac:dyDescent="0.25">
      <c r="A25" s="86"/>
      <c r="B25" s="286" t="str">
        <f>+VLOOKUP($E$24,LISTAS!$B$110:$D$130,2,FALSE)</f>
        <v>PROD_OBJ_1</v>
      </c>
      <c r="C25" s="443" t="s">
        <v>191</v>
      </c>
      <c r="D25" s="444"/>
      <c r="E25" s="452" t="s">
        <v>126</v>
      </c>
      <c r="F25" s="441"/>
      <c r="G25" s="441"/>
      <c r="H25" s="441"/>
      <c r="I25" s="441"/>
      <c r="J25" s="441"/>
      <c r="K25" s="441"/>
      <c r="L25" s="441"/>
      <c r="M25" s="442"/>
      <c r="N25" s="57"/>
      <c r="O25" s="57"/>
      <c r="P25" s="57"/>
      <c r="Q25" s="57"/>
      <c r="R25" s="57"/>
      <c r="S25" s="57"/>
      <c r="T25" s="91"/>
      <c r="U25" s="90"/>
      <c r="V25" s="90"/>
      <c r="W25" s="90"/>
      <c r="X25" s="90"/>
      <c r="Y25" s="90"/>
      <c r="Z25" s="57"/>
      <c r="AA25" s="90"/>
      <c r="AB25" s="90"/>
      <c r="AC25" s="90"/>
      <c r="AD25" s="90"/>
      <c r="AE25" s="90"/>
      <c r="AF25" s="90"/>
      <c r="AG25" s="90"/>
      <c r="AH25" s="57"/>
      <c r="AI25" s="90"/>
      <c r="AJ25" s="90"/>
      <c r="AK25" s="90"/>
      <c r="AL25" s="90"/>
      <c r="AM25" s="90"/>
      <c r="AN25" s="90"/>
      <c r="AO25" s="90"/>
      <c r="AP25" s="57"/>
      <c r="AQ25" s="90"/>
      <c r="AR25" s="90"/>
      <c r="AS25" s="90"/>
      <c r="AT25" s="90"/>
      <c r="AU25" s="90"/>
      <c r="AV25" s="90"/>
      <c r="AW25" s="90"/>
      <c r="AX25" s="89"/>
      <c r="AY25" s="59"/>
      <c r="AZ25" s="59"/>
      <c r="BA25" s="90"/>
      <c r="BB25" s="90"/>
      <c r="BC25" s="90"/>
      <c r="BD25" s="90"/>
      <c r="BE25" s="90"/>
      <c r="BF25" s="90"/>
      <c r="BG25" s="90"/>
      <c r="BH25" s="90"/>
      <c r="BI25" s="90"/>
      <c r="BJ25" s="90"/>
      <c r="BK25" s="90"/>
      <c r="BL25" s="90"/>
      <c r="BM25" s="90"/>
      <c r="BN25" s="90"/>
    </row>
    <row r="26" spans="1:66" ht="15.75" customHeight="1" x14ac:dyDescent="0.25">
      <c r="A26" s="92"/>
      <c r="B26" s="286"/>
      <c r="C26" s="462" t="s">
        <v>192</v>
      </c>
      <c r="D26" s="455" t="s">
        <v>193</v>
      </c>
      <c r="E26" s="455" t="s">
        <v>194</v>
      </c>
      <c r="F26" s="455" t="s">
        <v>195</v>
      </c>
      <c r="G26" s="455" t="s">
        <v>196</v>
      </c>
      <c r="H26" s="455" t="s">
        <v>197</v>
      </c>
      <c r="I26" s="455" t="s">
        <v>198</v>
      </c>
      <c r="J26" s="455" t="s">
        <v>199</v>
      </c>
      <c r="K26" s="455" t="s">
        <v>200</v>
      </c>
      <c r="L26" s="457" t="s">
        <v>201</v>
      </c>
      <c r="M26" s="458"/>
      <c r="N26" s="93"/>
      <c r="O26" s="94"/>
      <c r="P26" s="94"/>
      <c r="Q26" s="94"/>
      <c r="R26" s="94"/>
      <c r="S26" s="94"/>
      <c r="T26" s="95" t="s">
        <v>202</v>
      </c>
      <c r="U26" s="96"/>
      <c r="V26" s="93"/>
      <c r="W26" s="94"/>
      <c r="X26" s="94"/>
      <c r="Y26" s="94"/>
      <c r="Z26" s="94"/>
      <c r="AA26" s="94"/>
      <c r="AB26" s="94" t="s">
        <v>203</v>
      </c>
      <c r="AC26" s="96"/>
      <c r="AD26" s="93"/>
      <c r="AE26" s="94"/>
      <c r="AF26" s="94"/>
      <c r="AG26" s="94"/>
      <c r="AH26" s="94"/>
      <c r="AI26" s="94"/>
      <c r="AJ26" s="94" t="s">
        <v>204</v>
      </c>
      <c r="AK26" s="96"/>
      <c r="AL26" s="94"/>
      <c r="AM26" s="94"/>
      <c r="AN26" s="94"/>
      <c r="AO26" s="94"/>
      <c r="AP26" s="94"/>
      <c r="AQ26" s="94"/>
      <c r="AR26" s="94" t="s">
        <v>205</v>
      </c>
      <c r="AS26" s="96"/>
      <c r="AT26" s="93"/>
      <c r="AU26" s="94"/>
      <c r="AV26" s="94" t="s">
        <v>206</v>
      </c>
      <c r="AW26" s="459" t="s">
        <v>207</v>
      </c>
      <c r="AX26" s="97"/>
      <c r="AY26" s="59"/>
      <c r="AZ26" s="59"/>
      <c r="BA26" s="461" t="s">
        <v>202</v>
      </c>
      <c r="BB26" s="428"/>
      <c r="BC26" s="454"/>
      <c r="BD26" s="453" t="s">
        <v>203</v>
      </c>
      <c r="BE26" s="428"/>
      <c r="BF26" s="454"/>
      <c r="BG26" s="453" t="s">
        <v>204</v>
      </c>
      <c r="BH26" s="428"/>
      <c r="BI26" s="454"/>
      <c r="BJ26" s="453" t="s">
        <v>205</v>
      </c>
      <c r="BK26" s="428"/>
      <c r="BL26" s="454"/>
      <c r="BM26" s="453" t="s">
        <v>206</v>
      </c>
      <c r="BN26" s="429"/>
    </row>
    <row r="27" spans="1:66" ht="43.5" customHeight="1" x14ac:dyDescent="0.25">
      <c r="A27" s="92"/>
      <c r="B27" s="286"/>
      <c r="C27" s="463"/>
      <c r="D27" s="456"/>
      <c r="E27" s="456"/>
      <c r="F27" s="456"/>
      <c r="G27" s="456"/>
      <c r="H27" s="456"/>
      <c r="I27" s="456"/>
      <c r="J27" s="456"/>
      <c r="K27" s="456"/>
      <c r="L27" s="98" t="s">
        <v>209</v>
      </c>
      <c r="M27" s="99" t="s">
        <v>210</v>
      </c>
      <c r="N27" s="100" t="s">
        <v>211</v>
      </c>
      <c r="O27" s="101" t="s">
        <v>212</v>
      </c>
      <c r="P27" s="101" t="s">
        <v>213</v>
      </c>
      <c r="Q27" s="101" t="s">
        <v>214</v>
      </c>
      <c r="R27" s="101" t="s">
        <v>215</v>
      </c>
      <c r="S27" s="101" t="s">
        <v>216</v>
      </c>
      <c r="T27" s="101" t="s">
        <v>217</v>
      </c>
      <c r="U27" s="102" t="s">
        <v>218</v>
      </c>
      <c r="V27" s="100" t="s">
        <v>211</v>
      </c>
      <c r="W27" s="101" t="s">
        <v>219</v>
      </c>
      <c r="X27" s="101" t="s">
        <v>220</v>
      </c>
      <c r="Y27" s="101" t="s">
        <v>221</v>
      </c>
      <c r="Z27" s="101" t="s">
        <v>215</v>
      </c>
      <c r="AA27" s="101" t="s">
        <v>216</v>
      </c>
      <c r="AB27" s="101" t="s">
        <v>217</v>
      </c>
      <c r="AC27" s="102" t="s">
        <v>218</v>
      </c>
      <c r="AD27" s="100" t="s">
        <v>211</v>
      </c>
      <c r="AE27" s="101" t="s">
        <v>222</v>
      </c>
      <c r="AF27" s="101" t="s">
        <v>223</v>
      </c>
      <c r="AG27" s="101" t="s">
        <v>224</v>
      </c>
      <c r="AH27" s="101" t="s">
        <v>215</v>
      </c>
      <c r="AI27" s="101" t="s">
        <v>216</v>
      </c>
      <c r="AJ27" s="101" t="s">
        <v>217</v>
      </c>
      <c r="AK27" s="102" t="s">
        <v>218</v>
      </c>
      <c r="AL27" s="103" t="s">
        <v>211</v>
      </c>
      <c r="AM27" s="101" t="s">
        <v>225</v>
      </c>
      <c r="AN27" s="101" t="s">
        <v>226</v>
      </c>
      <c r="AO27" s="101" t="s">
        <v>227</v>
      </c>
      <c r="AP27" s="101" t="s">
        <v>215</v>
      </c>
      <c r="AQ27" s="101" t="s">
        <v>216</v>
      </c>
      <c r="AR27" s="101" t="s">
        <v>217</v>
      </c>
      <c r="AS27" s="102" t="s">
        <v>218</v>
      </c>
      <c r="AT27" s="100" t="s">
        <v>211</v>
      </c>
      <c r="AU27" s="104" t="s">
        <v>215</v>
      </c>
      <c r="AV27" s="105" t="s">
        <v>228</v>
      </c>
      <c r="AW27" s="460"/>
      <c r="AX27" s="97"/>
      <c r="AY27" s="59"/>
      <c r="AZ27" s="59"/>
      <c r="BA27" s="106" t="s">
        <v>229</v>
      </c>
      <c r="BB27" s="101" t="s">
        <v>230</v>
      </c>
      <c r="BC27" s="102" t="s">
        <v>231</v>
      </c>
      <c r="BD27" s="101" t="s">
        <v>229</v>
      </c>
      <c r="BE27" s="101" t="s">
        <v>230</v>
      </c>
      <c r="BF27" s="102" t="s">
        <v>231</v>
      </c>
      <c r="BG27" s="101" t="s">
        <v>229</v>
      </c>
      <c r="BH27" s="101" t="s">
        <v>230</v>
      </c>
      <c r="BI27" s="102" t="s">
        <v>231</v>
      </c>
      <c r="BJ27" s="101" t="s">
        <v>229</v>
      </c>
      <c r="BK27" s="101" t="s">
        <v>230</v>
      </c>
      <c r="BL27" s="99" t="s">
        <v>231</v>
      </c>
      <c r="BM27" s="107" t="s">
        <v>229</v>
      </c>
      <c r="BN27" s="108" t="s">
        <v>232</v>
      </c>
    </row>
    <row r="28" spans="1:66" ht="63" customHeight="1" x14ac:dyDescent="0.25">
      <c r="A28" s="92"/>
      <c r="B28" s="287" t="s">
        <v>249</v>
      </c>
      <c r="C28" s="294">
        <v>1</v>
      </c>
      <c r="D28" s="295" t="s">
        <v>250</v>
      </c>
      <c r="E28" s="110" t="s">
        <v>251</v>
      </c>
      <c r="F28" s="110" t="s">
        <v>252</v>
      </c>
      <c r="G28" s="170" t="s">
        <v>57</v>
      </c>
      <c r="H28" s="110" t="s">
        <v>23</v>
      </c>
      <c r="I28" s="110" t="s">
        <v>39</v>
      </c>
      <c r="J28" s="110" t="s">
        <v>249</v>
      </c>
      <c r="K28" s="110" t="s">
        <v>253</v>
      </c>
      <c r="L28" s="111">
        <v>44044</v>
      </c>
      <c r="M28" s="112">
        <v>44196</v>
      </c>
      <c r="N28" s="113"/>
      <c r="O28" s="110"/>
      <c r="P28" s="110"/>
      <c r="Q28" s="110"/>
      <c r="R28" s="110">
        <f>SUM(O28:Q28)</f>
        <v>0</v>
      </c>
      <c r="S28" s="114" t="str">
        <f>IFERROR(R28/N28,"")</f>
        <v/>
      </c>
      <c r="T28" s="115"/>
      <c r="U28" s="116"/>
      <c r="V28" s="113"/>
      <c r="W28" s="110"/>
      <c r="X28" s="110"/>
      <c r="Y28" s="110"/>
      <c r="Z28" s="110">
        <f>SUM(W28:Y28)</f>
        <v>0</v>
      </c>
      <c r="AA28" s="114" t="str">
        <f>IFERROR(Z28/V28,"")</f>
        <v/>
      </c>
      <c r="AB28" s="115"/>
      <c r="AC28" s="116"/>
      <c r="AD28" s="113">
        <v>1</v>
      </c>
      <c r="AE28" s="110">
        <v>0</v>
      </c>
      <c r="AF28" s="110">
        <v>1</v>
      </c>
      <c r="AG28" s="110">
        <v>0</v>
      </c>
      <c r="AH28" s="170">
        <f t="shared" ref="AH28:AH41" si="4">SUM(AE28:AG28)</f>
        <v>1</v>
      </c>
      <c r="AI28" s="124">
        <f t="shared" ref="AI28:AI39" si="5">IFERROR(AH28/AD28,"")</f>
        <v>1</v>
      </c>
      <c r="AJ28" s="274" t="s">
        <v>254</v>
      </c>
      <c r="AK28" s="299" t="s">
        <v>483</v>
      </c>
      <c r="AL28" s="113">
        <v>1</v>
      </c>
      <c r="AM28" s="110"/>
      <c r="AN28" s="110">
        <v>0</v>
      </c>
      <c r="AO28" s="110">
        <v>0</v>
      </c>
      <c r="AP28" s="170">
        <f t="shared" ref="AP28:AP44" si="6">SUM(AM28:AO28)</f>
        <v>0</v>
      </c>
      <c r="AQ28" s="124">
        <f t="shared" ref="AQ28:AQ45" si="7">IFERROR(AP28/AL28,"")</f>
        <v>0</v>
      </c>
      <c r="AR28" s="171"/>
      <c r="AS28" s="125"/>
      <c r="AT28" s="172">
        <f>+SUM(N28,V28,AD28,AL28)</f>
        <v>2</v>
      </c>
      <c r="AU28" s="118">
        <f>+SUM(R28,Z28,AH28,AP28)</f>
        <v>1</v>
      </c>
      <c r="AV28" s="173">
        <f t="shared" ref="AV28:AV45" si="8">IFERROR(AU28/AT28,"")</f>
        <v>0.5</v>
      </c>
      <c r="AW28" s="122" t="s">
        <v>251</v>
      </c>
      <c r="AX28" s="97"/>
      <c r="AY28" s="59"/>
      <c r="AZ28" s="59"/>
      <c r="BA28" s="123"/>
      <c r="BB28" s="124" t="str">
        <f>IFERROR(BA28/N28,"")</f>
        <v/>
      </c>
      <c r="BC28" s="125"/>
      <c r="BD28" s="126" t="str">
        <f>IFERROR(BC28/P28,"")</f>
        <v/>
      </c>
      <c r="BE28" s="124" t="str">
        <f>IFERROR(BD28/V28,"")</f>
        <v/>
      </c>
      <c r="BF28" s="125" t="str">
        <f>IFERROR(BE28/R28,"")</f>
        <v/>
      </c>
      <c r="BG28" s="126"/>
      <c r="BH28" s="124">
        <f>IFERROR(BG28/AD28,"")</f>
        <v>0</v>
      </c>
      <c r="BI28" s="125"/>
      <c r="BJ28" s="127" t="str">
        <f>IFERROR(BI28/V28,"")</f>
        <v/>
      </c>
      <c r="BK28" s="124" t="str">
        <f>IFERROR(BJ28/AL28,"")</f>
        <v/>
      </c>
      <c r="BL28" s="128" t="str">
        <f>IFERROR(BK28/X28,"")</f>
        <v/>
      </c>
      <c r="BM28" s="129">
        <f>SUM(BA28,BD28,BG28,BJ28)</f>
        <v>0</v>
      </c>
      <c r="BN28" s="130">
        <f>IFERROR(BM28/AT28,"")</f>
        <v>0</v>
      </c>
    </row>
    <row r="29" spans="1:66" ht="100.5" customHeight="1" x14ac:dyDescent="0.25">
      <c r="A29" s="86"/>
      <c r="B29" s="286"/>
      <c r="C29" s="296">
        <v>2</v>
      </c>
      <c r="D29" s="295" t="s">
        <v>255</v>
      </c>
      <c r="E29" s="140" t="s">
        <v>256</v>
      </c>
      <c r="F29" s="140" t="s">
        <v>257</v>
      </c>
      <c r="G29" s="170" t="s">
        <v>57</v>
      </c>
      <c r="H29" s="110" t="s">
        <v>23</v>
      </c>
      <c r="I29" s="110" t="s">
        <v>39</v>
      </c>
      <c r="J29" s="110" t="s">
        <v>249</v>
      </c>
      <c r="K29" s="110" t="s">
        <v>253</v>
      </c>
      <c r="L29" s="111">
        <v>44044</v>
      </c>
      <c r="M29" s="112">
        <v>44196</v>
      </c>
      <c r="N29" s="113"/>
      <c r="O29" s="110"/>
      <c r="P29" s="110"/>
      <c r="Q29" s="110"/>
      <c r="R29" s="110">
        <f>SUM(O29:Q29)</f>
        <v>0</v>
      </c>
      <c r="S29" s="114" t="str">
        <f>IFERROR(R29/N29,"")</f>
        <v/>
      </c>
      <c r="T29" s="115"/>
      <c r="U29" s="116"/>
      <c r="V29" s="113"/>
      <c r="W29" s="110"/>
      <c r="X29" s="110"/>
      <c r="Y29" s="110"/>
      <c r="Z29" s="110">
        <f>SUM(W29:Y29)</f>
        <v>0</v>
      </c>
      <c r="AA29" s="114" t="str">
        <f>IFERROR(Z29/V29,"")</f>
        <v/>
      </c>
      <c r="AB29" s="115"/>
      <c r="AC29" s="116"/>
      <c r="AD29" s="113">
        <v>15</v>
      </c>
      <c r="AE29" s="110">
        <v>0</v>
      </c>
      <c r="AF29" s="110">
        <v>0</v>
      </c>
      <c r="AG29" s="118">
        <v>19</v>
      </c>
      <c r="AH29" s="110">
        <f t="shared" si="4"/>
        <v>19</v>
      </c>
      <c r="AI29" s="114">
        <f t="shared" si="5"/>
        <v>1.2666666666666666</v>
      </c>
      <c r="AJ29" s="272" t="s">
        <v>258</v>
      </c>
      <c r="AK29" s="300" t="s">
        <v>497</v>
      </c>
      <c r="AL29" s="113">
        <v>0</v>
      </c>
      <c r="AM29" s="110">
        <v>0</v>
      </c>
      <c r="AN29" s="110">
        <v>0</v>
      </c>
      <c r="AO29" s="110">
        <v>0</v>
      </c>
      <c r="AP29" s="110">
        <f t="shared" si="6"/>
        <v>0</v>
      </c>
      <c r="AQ29" s="114" t="str">
        <f t="shared" si="7"/>
        <v/>
      </c>
      <c r="AR29" s="120"/>
      <c r="AS29" s="141"/>
      <c r="AT29" s="113">
        <f>+SUM(N29,V29,AD29,AL29)</f>
        <v>15</v>
      </c>
      <c r="AU29" s="118">
        <f>+SUM(R29,Z29,AH29,AP29)</f>
        <v>19</v>
      </c>
      <c r="AV29" s="121">
        <f t="shared" si="8"/>
        <v>1.2666666666666666</v>
      </c>
      <c r="AW29" s="122" t="s">
        <v>259</v>
      </c>
      <c r="AX29" s="89"/>
      <c r="AY29" s="59"/>
      <c r="AZ29" s="59"/>
      <c r="BA29" s="133"/>
      <c r="BB29" s="114" t="str">
        <f>IFERROR(BA29/N29,"")</f>
        <v/>
      </c>
      <c r="BC29" s="141"/>
      <c r="BD29" s="142" t="str">
        <f>IFERROR(BC29/P29,"")</f>
        <v/>
      </c>
      <c r="BE29" s="114" t="str">
        <f>IFERROR(BD29/V29,"")</f>
        <v/>
      </c>
      <c r="BF29" s="141" t="str">
        <f>IFERROR(BE29/R29,"")</f>
        <v/>
      </c>
      <c r="BG29" s="142"/>
      <c r="BH29" s="114">
        <f>IFERROR(BG29/AD29,"")</f>
        <v>0</v>
      </c>
      <c r="BI29" s="141"/>
      <c r="BJ29" s="143" t="str">
        <f>IFERROR(BI29/V29,"")</f>
        <v/>
      </c>
      <c r="BK29" s="114" t="str">
        <f>IFERROR(BJ29/AL29,"")</f>
        <v/>
      </c>
      <c r="BL29" s="144"/>
      <c r="BM29" s="137">
        <f>SUM(BA29,BD29,BG29,BJ29)</f>
        <v>0</v>
      </c>
      <c r="BN29" s="138">
        <f>IFERROR(BM29/AT29,"")</f>
        <v>0</v>
      </c>
    </row>
    <row r="30" spans="1:66" ht="40.5" customHeight="1" x14ac:dyDescent="0.25">
      <c r="A30" s="86"/>
      <c r="B30" s="286"/>
      <c r="C30" s="131">
        <v>3</v>
      </c>
      <c r="D30" s="109" t="s">
        <v>260</v>
      </c>
      <c r="E30" s="110" t="s">
        <v>261</v>
      </c>
      <c r="F30" s="140" t="s">
        <v>262</v>
      </c>
      <c r="G30" s="170" t="s">
        <v>57</v>
      </c>
      <c r="H30" s="110" t="s">
        <v>23</v>
      </c>
      <c r="I30" s="110" t="s">
        <v>39</v>
      </c>
      <c r="J30" s="110" t="s">
        <v>249</v>
      </c>
      <c r="K30" s="110" t="s">
        <v>253</v>
      </c>
      <c r="L30" s="111">
        <v>44044</v>
      </c>
      <c r="M30" s="112">
        <v>44196</v>
      </c>
      <c r="N30" s="174"/>
      <c r="O30" s="110"/>
      <c r="P30" s="110"/>
      <c r="Q30" s="175"/>
      <c r="R30" s="110">
        <f>SUM(O30:Q30)</f>
        <v>0</v>
      </c>
      <c r="S30" s="114" t="str">
        <f>IFERROR(R30/N30,"")</f>
        <v/>
      </c>
      <c r="T30" s="115"/>
      <c r="U30" s="116"/>
      <c r="V30" s="174"/>
      <c r="W30" s="110"/>
      <c r="X30" s="110"/>
      <c r="Y30" s="110"/>
      <c r="Z30" s="110">
        <f>SUM(W30:Y30)</f>
        <v>0</v>
      </c>
      <c r="AA30" s="114" t="str">
        <f>IFERROR(Z30/V30,"")</f>
        <v/>
      </c>
      <c r="AB30" s="115"/>
      <c r="AC30" s="116"/>
      <c r="AD30" s="113">
        <v>40</v>
      </c>
      <c r="AE30" s="110">
        <v>0</v>
      </c>
      <c r="AF30" s="110">
        <v>10</v>
      </c>
      <c r="AG30" s="110">
        <v>30</v>
      </c>
      <c r="AH30" s="110">
        <f t="shared" si="4"/>
        <v>40</v>
      </c>
      <c r="AI30" s="114">
        <f t="shared" si="5"/>
        <v>1</v>
      </c>
      <c r="AJ30" s="272" t="s">
        <v>263</v>
      </c>
      <c r="AK30" s="116" t="s">
        <v>486</v>
      </c>
      <c r="AL30" s="113">
        <v>70</v>
      </c>
      <c r="AM30" s="110"/>
      <c r="AN30" s="110"/>
      <c r="AO30" s="110"/>
      <c r="AP30" s="110">
        <f t="shared" si="6"/>
        <v>0</v>
      </c>
      <c r="AQ30" s="114">
        <f t="shared" si="7"/>
        <v>0</v>
      </c>
      <c r="AR30" s="120"/>
      <c r="AS30" s="116"/>
      <c r="AT30" s="139">
        <f t="shared" ref="AT30:AT39" si="9">+SUM(N30,V30,AD30,AL30)</f>
        <v>110</v>
      </c>
      <c r="AU30" s="118">
        <f>+SUM(R30,Z30,AH30,AP30)</f>
        <v>40</v>
      </c>
      <c r="AV30" s="121">
        <f t="shared" si="8"/>
        <v>0.36363636363636365</v>
      </c>
      <c r="AW30" s="122" t="s">
        <v>264</v>
      </c>
      <c r="AX30" s="89"/>
      <c r="AY30" s="59"/>
      <c r="AZ30" s="59"/>
      <c r="BA30" s="133"/>
      <c r="BB30" s="114" t="str">
        <f>IFERROR(BA30/N30,"")</f>
        <v/>
      </c>
      <c r="BC30" s="116"/>
      <c r="BD30" s="134" t="str">
        <f>IFERROR(BC30/P30,"")</f>
        <v/>
      </c>
      <c r="BE30" s="114" t="str">
        <f>IFERROR(BD30/V30,"")</f>
        <v/>
      </c>
      <c r="BF30" s="116" t="str">
        <f>IFERROR(BE30/R30,"")</f>
        <v/>
      </c>
      <c r="BG30" s="134"/>
      <c r="BH30" s="114">
        <f>IFERROR(BG30/AD30,"")</f>
        <v>0</v>
      </c>
      <c r="BI30" s="116"/>
      <c r="BJ30" s="135" t="str">
        <f>IFERROR(BI30/V30,"")</f>
        <v/>
      </c>
      <c r="BK30" s="114" t="str">
        <f>IFERROR(BJ30/AL30,"")</f>
        <v/>
      </c>
      <c r="BL30" s="136"/>
      <c r="BM30" s="137">
        <f>SUM(BA30,BD30,BG30,BJ30)</f>
        <v>0</v>
      </c>
      <c r="BN30" s="138">
        <f>IFERROR(BM30/AT30,"")</f>
        <v>0</v>
      </c>
    </row>
    <row r="31" spans="1:66" ht="67.5" customHeight="1" x14ac:dyDescent="0.25">
      <c r="A31" s="86"/>
      <c r="B31" s="286"/>
      <c r="C31" s="131">
        <v>4</v>
      </c>
      <c r="D31" s="109" t="s">
        <v>265</v>
      </c>
      <c r="E31" s="110" t="s">
        <v>266</v>
      </c>
      <c r="F31" s="110" t="s">
        <v>267</v>
      </c>
      <c r="G31" s="170" t="s">
        <v>57</v>
      </c>
      <c r="H31" s="110" t="s">
        <v>23</v>
      </c>
      <c r="I31" s="110" t="s">
        <v>39</v>
      </c>
      <c r="J31" s="110" t="s">
        <v>249</v>
      </c>
      <c r="K31" s="110" t="s">
        <v>253</v>
      </c>
      <c r="L31" s="111">
        <v>44044</v>
      </c>
      <c r="M31" s="112">
        <v>44196</v>
      </c>
      <c r="N31" s="113"/>
      <c r="O31" s="110"/>
      <c r="P31" s="110"/>
      <c r="Q31" s="110"/>
      <c r="R31" s="110">
        <f>SUM(O31:Q31)</f>
        <v>0</v>
      </c>
      <c r="S31" s="114" t="str">
        <f>IFERROR(R31/N31,"")</f>
        <v/>
      </c>
      <c r="T31" s="115"/>
      <c r="U31" s="116"/>
      <c r="V31" s="113"/>
      <c r="W31" s="110"/>
      <c r="X31" s="110"/>
      <c r="Y31" s="110"/>
      <c r="Z31" s="110">
        <f>SUM(W31:Y31)</f>
        <v>0</v>
      </c>
      <c r="AA31" s="114" t="str">
        <f>IFERROR(Z31/V31,"")</f>
        <v/>
      </c>
      <c r="AB31" s="115"/>
      <c r="AC31" s="116"/>
      <c r="AD31" s="113">
        <v>60</v>
      </c>
      <c r="AE31" s="110">
        <v>0</v>
      </c>
      <c r="AF31" s="110">
        <v>30</v>
      </c>
      <c r="AG31" s="110">
        <v>30</v>
      </c>
      <c r="AH31" s="110">
        <f t="shared" si="4"/>
        <v>60</v>
      </c>
      <c r="AI31" s="114">
        <f t="shared" si="5"/>
        <v>1</v>
      </c>
      <c r="AJ31" s="297" t="s">
        <v>268</v>
      </c>
      <c r="AK31" s="116" t="s">
        <v>505</v>
      </c>
      <c r="AL31" s="113">
        <v>80</v>
      </c>
      <c r="AM31" s="110"/>
      <c r="AN31" s="110"/>
      <c r="AO31" s="110"/>
      <c r="AP31" s="110">
        <f t="shared" si="6"/>
        <v>0</v>
      </c>
      <c r="AQ31" s="114">
        <f t="shared" si="7"/>
        <v>0</v>
      </c>
      <c r="AR31" s="120"/>
      <c r="AS31" s="116"/>
      <c r="AT31" s="113">
        <f t="shared" si="9"/>
        <v>140</v>
      </c>
      <c r="AU31" s="118">
        <f>+SUM(R31,Z31,AH31,AP31)</f>
        <v>60</v>
      </c>
      <c r="AV31" s="121">
        <f t="shared" si="8"/>
        <v>0.42857142857142855</v>
      </c>
      <c r="AW31" s="122" t="s">
        <v>269</v>
      </c>
      <c r="AX31" s="89"/>
      <c r="AY31" s="59"/>
      <c r="AZ31" s="59"/>
      <c r="BA31" s="133"/>
      <c r="BB31" s="114" t="str">
        <f>IFERROR(BA31/N31,"")</f>
        <v/>
      </c>
      <c r="BC31" s="116"/>
      <c r="BD31" s="134" t="str">
        <f>IFERROR(BC31/P31,"")</f>
        <v/>
      </c>
      <c r="BE31" s="114" t="str">
        <f>IFERROR(BD31/V31,"")</f>
        <v/>
      </c>
      <c r="BF31" s="116" t="str">
        <f>IFERROR(BE31/R31,"")</f>
        <v/>
      </c>
      <c r="BG31" s="134"/>
      <c r="BH31" s="114">
        <f>IFERROR(BG31/AD31,"")</f>
        <v>0</v>
      </c>
      <c r="BI31" s="116"/>
      <c r="BJ31" s="135" t="str">
        <f>IFERROR(BI31/V31,"")</f>
        <v/>
      </c>
      <c r="BK31" s="114" t="str">
        <f>IFERROR(BJ31/AL31,"")</f>
        <v/>
      </c>
      <c r="BL31" s="136"/>
      <c r="BM31" s="137">
        <f>SUM(BA31,BD31,BG31,BJ31)</f>
        <v>0</v>
      </c>
      <c r="BN31" s="138">
        <f>IFERROR(BM31/AT31,"")</f>
        <v>0</v>
      </c>
    </row>
    <row r="32" spans="1:66" ht="40.5" customHeight="1" x14ac:dyDescent="0.25">
      <c r="A32" s="86"/>
      <c r="B32" s="286"/>
      <c r="C32" s="131">
        <v>5</v>
      </c>
      <c r="D32" s="132" t="s">
        <v>270</v>
      </c>
      <c r="E32" s="110" t="s">
        <v>271</v>
      </c>
      <c r="F32" s="140" t="s">
        <v>272</v>
      </c>
      <c r="G32" s="170" t="s">
        <v>57</v>
      </c>
      <c r="H32" s="110" t="s">
        <v>23</v>
      </c>
      <c r="I32" s="110" t="s">
        <v>39</v>
      </c>
      <c r="J32" s="110" t="s">
        <v>249</v>
      </c>
      <c r="K32" s="110" t="s">
        <v>253</v>
      </c>
      <c r="L32" s="111">
        <v>44044</v>
      </c>
      <c r="M32" s="112">
        <v>44196</v>
      </c>
      <c r="N32" s="113"/>
      <c r="O32" s="110"/>
      <c r="P32" s="110"/>
      <c r="Q32" s="110"/>
      <c r="R32" s="110">
        <f>SUM(O32:Q32)</f>
        <v>0</v>
      </c>
      <c r="S32" s="114" t="str">
        <f>IFERROR(R32/N32,"")</f>
        <v/>
      </c>
      <c r="T32" s="176"/>
      <c r="U32" s="141"/>
      <c r="V32" s="113"/>
      <c r="W32" s="110"/>
      <c r="X32" s="110"/>
      <c r="Y32" s="110"/>
      <c r="Z32" s="110">
        <f>SUM(W32:Y32)</f>
        <v>0</v>
      </c>
      <c r="AA32" s="114" t="str">
        <f>IFERROR(Z32/V32,"")</f>
        <v/>
      </c>
      <c r="AB32" s="176"/>
      <c r="AC32" s="141"/>
      <c r="AD32" s="113">
        <v>1</v>
      </c>
      <c r="AE32" s="118">
        <v>0</v>
      </c>
      <c r="AF32" s="118">
        <v>0</v>
      </c>
      <c r="AG32" s="118">
        <v>1</v>
      </c>
      <c r="AH32" s="110">
        <f t="shared" si="4"/>
        <v>1</v>
      </c>
      <c r="AI32" s="114">
        <f t="shared" si="5"/>
        <v>1</v>
      </c>
      <c r="AJ32" s="272" t="s">
        <v>273</v>
      </c>
      <c r="AK32" s="300"/>
      <c r="AL32" s="113">
        <v>0</v>
      </c>
      <c r="AM32" s="110"/>
      <c r="AN32" s="110"/>
      <c r="AO32" s="110"/>
      <c r="AP32" s="110">
        <f t="shared" si="6"/>
        <v>0</v>
      </c>
      <c r="AQ32" s="114" t="str">
        <f t="shared" si="7"/>
        <v/>
      </c>
      <c r="AR32" s="120"/>
      <c r="AS32" s="141"/>
      <c r="AT32" s="113">
        <f t="shared" si="9"/>
        <v>1</v>
      </c>
      <c r="AU32" s="118">
        <f t="shared" ref="AU32:AU45" si="10">+SUM(R32,Z32,AH32,AP32)</f>
        <v>1</v>
      </c>
      <c r="AV32" s="121">
        <f t="shared" si="8"/>
        <v>1</v>
      </c>
      <c r="AW32" s="122" t="s">
        <v>274</v>
      </c>
      <c r="AX32" s="89"/>
      <c r="AY32" s="59"/>
      <c r="AZ32" s="59"/>
      <c r="BA32" s="133"/>
      <c r="BB32" s="114" t="str">
        <f>IFERROR(BA32/N32,"")</f>
        <v/>
      </c>
      <c r="BC32" s="141"/>
      <c r="BD32" s="142" t="str">
        <f>IFERROR(BC32/P32,"")</f>
        <v/>
      </c>
      <c r="BE32" s="114" t="str">
        <f>IFERROR(BD32/V32,"")</f>
        <v/>
      </c>
      <c r="BF32" s="141" t="str">
        <f>IFERROR(BE32/R32,"")</f>
        <v/>
      </c>
      <c r="BG32" s="142"/>
      <c r="BH32" s="114">
        <f>IFERROR(BG32/AD32,"")</f>
        <v>0</v>
      </c>
      <c r="BI32" s="141"/>
      <c r="BJ32" s="143" t="str">
        <f>IFERROR(BI32/V32,"")</f>
        <v/>
      </c>
      <c r="BK32" s="114" t="str">
        <f>IFERROR(BJ32/AL32,"")</f>
        <v/>
      </c>
      <c r="BL32" s="144"/>
      <c r="BM32" s="137">
        <f>SUM(BA32,BD32,BG32,BJ32)</f>
        <v>0</v>
      </c>
      <c r="BN32" s="138">
        <f>IFERROR(BM32/AT32,"")</f>
        <v>0</v>
      </c>
    </row>
    <row r="33" spans="1:66" ht="40.5" customHeight="1" x14ac:dyDescent="0.25">
      <c r="A33" s="86"/>
      <c r="B33" s="286"/>
      <c r="C33" s="131">
        <v>6</v>
      </c>
      <c r="D33" s="132" t="s">
        <v>275</v>
      </c>
      <c r="E33" s="110" t="s">
        <v>276</v>
      </c>
      <c r="F33" s="140" t="s">
        <v>277</v>
      </c>
      <c r="G33" s="170" t="s">
        <v>57</v>
      </c>
      <c r="H33" s="110" t="s">
        <v>23</v>
      </c>
      <c r="I33" s="110" t="s">
        <v>39</v>
      </c>
      <c r="J33" s="110" t="s">
        <v>249</v>
      </c>
      <c r="K33" s="110" t="s">
        <v>253</v>
      </c>
      <c r="L33" s="111">
        <v>44044</v>
      </c>
      <c r="M33" s="112">
        <v>44196</v>
      </c>
      <c r="N33" s="113"/>
      <c r="O33" s="110"/>
      <c r="P33" s="110"/>
      <c r="Q33" s="110"/>
      <c r="R33" s="110"/>
      <c r="S33" s="114"/>
      <c r="T33" s="176"/>
      <c r="U33" s="141"/>
      <c r="V33" s="113"/>
      <c r="W33" s="110"/>
      <c r="X33" s="110"/>
      <c r="Y33" s="110"/>
      <c r="Z33" s="110"/>
      <c r="AA33" s="114"/>
      <c r="AB33" s="176"/>
      <c r="AC33" s="141"/>
      <c r="AD33" s="113">
        <v>1</v>
      </c>
      <c r="AE33" s="110"/>
      <c r="AF33" s="110"/>
      <c r="AG33" s="110"/>
      <c r="AH33" s="110">
        <f t="shared" si="4"/>
        <v>0</v>
      </c>
      <c r="AI33" s="114">
        <f t="shared" si="5"/>
        <v>0</v>
      </c>
      <c r="AJ33" s="272" t="s">
        <v>278</v>
      </c>
      <c r="AK33" s="300"/>
      <c r="AL33" s="113">
        <v>0</v>
      </c>
      <c r="AM33" s="110"/>
      <c r="AN33" s="110"/>
      <c r="AO33" s="110"/>
      <c r="AP33" s="110">
        <f t="shared" si="6"/>
        <v>0</v>
      </c>
      <c r="AQ33" s="114" t="str">
        <f t="shared" si="7"/>
        <v/>
      </c>
      <c r="AR33" s="120"/>
      <c r="AS33" s="141"/>
      <c r="AT33" s="113">
        <f t="shared" si="9"/>
        <v>1</v>
      </c>
      <c r="AU33" s="118">
        <f t="shared" si="10"/>
        <v>0</v>
      </c>
      <c r="AV33" s="121">
        <f t="shared" si="8"/>
        <v>0</v>
      </c>
      <c r="AW33" s="122" t="s">
        <v>274</v>
      </c>
      <c r="AX33" s="89"/>
      <c r="AY33" s="59"/>
      <c r="AZ33" s="59"/>
      <c r="BA33" s="133"/>
      <c r="BB33" s="114"/>
      <c r="BC33" s="141"/>
      <c r="BD33" s="142"/>
      <c r="BE33" s="114"/>
      <c r="BF33" s="141"/>
      <c r="BG33" s="142"/>
      <c r="BH33" s="114"/>
      <c r="BI33" s="141"/>
      <c r="BJ33" s="143"/>
      <c r="BK33" s="114"/>
      <c r="BL33" s="144"/>
      <c r="BM33" s="137"/>
      <c r="BN33" s="138"/>
    </row>
    <row r="34" spans="1:66" ht="60" customHeight="1" x14ac:dyDescent="0.25">
      <c r="A34" s="86"/>
      <c r="B34" s="286"/>
      <c r="C34" s="131">
        <v>7</v>
      </c>
      <c r="D34" s="132" t="s">
        <v>279</v>
      </c>
      <c r="E34" s="110" t="s">
        <v>280</v>
      </c>
      <c r="F34" s="140" t="s">
        <v>281</v>
      </c>
      <c r="G34" s="170" t="s">
        <v>57</v>
      </c>
      <c r="H34" s="110" t="s">
        <v>23</v>
      </c>
      <c r="I34" s="110" t="s">
        <v>39</v>
      </c>
      <c r="J34" s="110" t="s">
        <v>249</v>
      </c>
      <c r="K34" s="110" t="s">
        <v>253</v>
      </c>
      <c r="L34" s="111">
        <v>44044</v>
      </c>
      <c r="M34" s="112">
        <v>44196</v>
      </c>
      <c r="N34" s="113"/>
      <c r="O34" s="110"/>
      <c r="P34" s="110"/>
      <c r="Q34" s="110"/>
      <c r="R34" s="110"/>
      <c r="S34" s="114"/>
      <c r="T34" s="176"/>
      <c r="U34" s="141"/>
      <c r="V34" s="113"/>
      <c r="W34" s="110"/>
      <c r="X34" s="110"/>
      <c r="Y34" s="110"/>
      <c r="Z34" s="110"/>
      <c r="AA34" s="114"/>
      <c r="AB34" s="176"/>
      <c r="AC34" s="141"/>
      <c r="AD34" s="113">
        <v>1</v>
      </c>
      <c r="AE34" s="110"/>
      <c r="AF34" s="110"/>
      <c r="AG34" s="110"/>
      <c r="AH34" s="110">
        <f t="shared" si="4"/>
        <v>0</v>
      </c>
      <c r="AI34" s="114">
        <f t="shared" si="5"/>
        <v>0</v>
      </c>
      <c r="AJ34" s="272" t="s">
        <v>278</v>
      </c>
      <c r="AK34" s="141" t="s">
        <v>487</v>
      </c>
      <c r="AL34" s="113">
        <v>3</v>
      </c>
      <c r="AM34" s="110"/>
      <c r="AN34" s="110"/>
      <c r="AO34" s="110"/>
      <c r="AP34" s="110">
        <f t="shared" si="6"/>
        <v>0</v>
      </c>
      <c r="AQ34" s="114">
        <f t="shared" si="7"/>
        <v>0</v>
      </c>
      <c r="AR34" s="120"/>
      <c r="AS34" s="141"/>
      <c r="AT34" s="113">
        <f t="shared" si="9"/>
        <v>4</v>
      </c>
      <c r="AU34" s="118">
        <f>+SUM(R34,Z34,AH34,AP34)</f>
        <v>0</v>
      </c>
      <c r="AV34" s="121">
        <f t="shared" si="8"/>
        <v>0</v>
      </c>
      <c r="AW34" s="122" t="s">
        <v>282</v>
      </c>
      <c r="AX34" s="89"/>
      <c r="AY34" s="59"/>
      <c r="AZ34" s="59"/>
      <c r="BA34" s="133"/>
      <c r="BB34" s="114"/>
      <c r="BC34" s="141"/>
      <c r="BD34" s="142"/>
      <c r="BE34" s="114"/>
      <c r="BF34" s="141"/>
      <c r="BG34" s="142"/>
      <c r="BH34" s="114"/>
      <c r="BI34" s="141"/>
      <c r="BJ34" s="143"/>
      <c r="BK34" s="114"/>
      <c r="BL34" s="144"/>
      <c r="BM34" s="137"/>
      <c r="BN34" s="138"/>
    </row>
    <row r="35" spans="1:66" ht="40.5" customHeight="1" x14ac:dyDescent="0.25">
      <c r="A35" s="86"/>
      <c r="B35" s="286"/>
      <c r="C35" s="131">
        <v>8</v>
      </c>
      <c r="D35" s="132" t="s">
        <v>283</v>
      </c>
      <c r="E35" s="110" t="s">
        <v>284</v>
      </c>
      <c r="F35" s="140" t="s">
        <v>285</v>
      </c>
      <c r="G35" s="170" t="s">
        <v>57</v>
      </c>
      <c r="H35" s="110" t="s">
        <v>23</v>
      </c>
      <c r="I35" s="110" t="s">
        <v>39</v>
      </c>
      <c r="J35" s="110" t="s">
        <v>249</v>
      </c>
      <c r="K35" s="110" t="s">
        <v>253</v>
      </c>
      <c r="L35" s="111">
        <v>44044</v>
      </c>
      <c r="M35" s="112">
        <v>44196</v>
      </c>
      <c r="N35" s="113"/>
      <c r="O35" s="110"/>
      <c r="P35" s="110"/>
      <c r="Q35" s="110"/>
      <c r="R35" s="110"/>
      <c r="S35" s="114"/>
      <c r="T35" s="176"/>
      <c r="U35" s="141"/>
      <c r="V35" s="113"/>
      <c r="W35" s="110"/>
      <c r="X35" s="110"/>
      <c r="Y35" s="110"/>
      <c r="Z35" s="110"/>
      <c r="AA35" s="114"/>
      <c r="AB35" s="176"/>
      <c r="AC35" s="141"/>
      <c r="AD35" s="113">
        <v>0</v>
      </c>
      <c r="AE35" s="110"/>
      <c r="AF35" s="110"/>
      <c r="AG35" s="110"/>
      <c r="AH35" s="110">
        <f t="shared" si="4"/>
        <v>0</v>
      </c>
      <c r="AI35" s="114" t="str">
        <f t="shared" si="5"/>
        <v/>
      </c>
      <c r="AJ35" s="272" t="s">
        <v>286</v>
      </c>
      <c r="AK35" s="141"/>
      <c r="AL35" s="113">
        <v>4</v>
      </c>
      <c r="AM35" s="110"/>
      <c r="AN35" s="110"/>
      <c r="AO35" s="110"/>
      <c r="AP35" s="110">
        <f t="shared" si="6"/>
        <v>0</v>
      </c>
      <c r="AQ35" s="114">
        <f t="shared" si="7"/>
        <v>0</v>
      </c>
      <c r="AR35" s="120"/>
      <c r="AS35" s="141"/>
      <c r="AT35" s="113">
        <f t="shared" si="9"/>
        <v>4</v>
      </c>
      <c r="AU35" s="118">
        <f t="shared" si="10"/>
        <v>0</v>
      </c>
      <c r="AV35" s="121">
        <f t="shared" si="8"/>
        <v>0</v>
      </c>
      <c r="AW35" s="122" t="s">
        <v>287</v>
      </c>
      <c r="AX35" s="89"/>
      <c r="AY35" s="59"/>
      <c r="AZ35" s="59"/>
      <c r="BA35" s="133"/>
      <c r="BB35" s="114"/>
      <c r="BC35" s="141"/>
      <c r="BD35" s="142"/>
      <c r="BE35" s="114"/>
      <c r="BF35" s="141"/>
      <c r="BG35" s="142"/>
      <c r="BH35" s="114"/>
      <c r="BI35" s="141"/>
      <c r="BJ35" s="143"/>
      <c r="BK35" s="114"/>
      <c r="BL35" s="144"/>
      <c r="BM35" s="137"/>
      <c r="BN35" s="138"/>
    </row>
    <row r="36" spans="1:66" ht="40.5" customHeight="1" x14ac:dyDescent="0.25">
      <c r="A36" s="86"/>
      <c r="B36" s="286"/>
      <c r="C36" s="131">
        <v>9</v>
      </c>
      <c r="D36" s="132" t="s">
        <v>288</v>
      </c>
      <c r="E36" s="110" t="s">
        <v>289</v>
      </c>
      <c r="F36" s="140" t="s">
        <v>290</v>
      </c>
      <c r="G36" s="170" t="s">
        <v>57</v>
      </c>
      <c r="H36" s="110" t="s">
        <v>23</v>
      </c>
      <c r="I36" s="110" t="s">
        <v>39</v>
      </c>
      <c r="J36" s="110" t="s">
        <v>249</v>
      </c>
      <c r="K36" s="110" t="s">
        <v>253</v>
      </c>
      <c r="L36" s="111">
        <v>44044</v>
      </c>
      <c r="M36" s="112">
        <v>44196</v>
      </c>
      <c r="N36" s="113"/>
      <c r="O36" s="110"/>
      <c r="P36" s="110"/>
      <c r="Q36" s="110"/>
      <c r="R36" s="110"/>
      <c r="S36" s="114"/>
      <c r="T36" s="176"/>
      <c r="U36" s="141"/>
      <c r="V36" s="113"/>
      <c r="W36" s="110"/>
      <c r="X36" s="110"/>
      <c r="Y36" s="110"/>
      <c r="Z36" s="110"/>
      <c r="AA36" s="114"/>
      <c r="AB36" s="176"/>
      <c r="AC36" s="141"/>
      <c r="AD36" s="113">
        <v>0</v>
      </c>
      <c r="AE36" s="110"/>
      <c r="AF36" s="110"/>
      <c r="AG36" s="110"/>
      <c r="AH36" s="110">
        <f t="shared" si="4"/>
        <v>0</v>
      </c>
      <c r="AI36" s="114" t="str">
        <f t="shared" si="5"/>
        <v/>
      </c>
      <c r="AJ36" s="272" t="s">
        <v>286</v>
      </c>
      <c r="AK36" s="141"/>
      <c r="AL36" s="113">
        <v>1</v>
      </c>
      <c r="AM36" s="110"/>
      <c r="AN36" s="110"/>
      <c r="AO36" s="110"/>
      <c r="AP36" s="110">
        <f t="shared" si="6"/>
        <v>0</v>
      </c>
      <c r="AQ36" s="114">
        <f t="shared" si="7"/>
        <v>0</v>
      </c>
      <c r="AR36" s="120"/>
      <c r="AS36" s="141"/>
      <c r="AT36" s="113">
        <f t="shared" si="9"/>
        <v>1</v>
      </c>
      <c r="AU36" s="118">
        <f t="shared" si="10"/>
        <v>0</v>
      </c>
      <c r="AV36" s="121">
        <f t="shared" si="8"/>
        <v>0</v>
      </c>
      <c r="AW36" s="122"/>
      <c r="AX36" s="89"/>
      <c r="AY36" s="59"/>
      <c r="AZ36" s="59"/>
      <c r="BA36" s="133"/>
      <c r="BB36" s="114"/>
      <c r="BC36" s="141"/>
      <c r="BD36" s="142"/>
      <c r="BE36" s="114"/>
      <c r="BF36" s="141"/>
      <c r="BG36" s="142"/>
      <c r="BH36" s="114"/>
      <c r="BI36" s="141"/>
      <c r="BJ36" s="143"/>
      <c r="BK36" s="114"/>
      <c r="BL36" s="144"/>
      <c r="BM36" s="137"/>
      <c r="BN36" s="138"/>
    </row>
    <row r="37" spans="1:66" ht="74.25" customHeight="1" x14ac:dyDescent="0.25">
      <c r="A37" s="86"/>
      <c r="B37" s="286"/>
      <c r="C37" s="131">
        <v>10</v>
      </c>
      <c r="D37" s="132" t="s">
        <v>291</v>
      </c>
      <c r="E37" s="110" t="s">
        <v>292</v>
      </c>
      <c r="F37" s="140" t="s">
        <v>293</v>
      </c>
      <c r="G37" s="170" t="s">
        <v>57</v>
      </c>
      <c r="H37" s="110" t="s">
        <v>23</v>
      </c>
      <c r="I37" s="110" t="s">
        <v>39</v>
      </c>
      <c r="J37" s="110" t="s">
        <v>249</v>
      </c>
      <c r="K37" s="110" t="s">
        <v>253</v>
      </c>
      <c r="L37" s="111">
        <v>44044</v>
      </c>
      <c r="M37" s="112">
        <v>44196</v>
      </c>
      <c r="N37" s="113"/>
      <c r="O37" s="110"/>
      <c r="P37" s="110"/>
      <c r="Q37" s="110"/>
      <c r="R37" s="110"/>
      <c r="S37" s="114"/>
      <c r="T37" s="176"/>
      <c r="U37" s="141"/>
      <c r="V37" s="113"/>
      <c r="W37" s="110"/>
      <c r="X37" s="110"/>
      <c r="Y37" s="110"/>
      <c r="Z37" s="110"/>
      <c r="AA37" s="114"/>
      <c r="AB37" s="176"/>
      <c r="AC37" s="141"/>
      <c r="AD37" s="113">
        <v>4</v>
      </c>
      <c r="AE37" s="110"/>
      <c r="AF37" s="110"/>
      <c r="AG37" s="110"/>
      <c r="AH37" s="110">
        <f t="shared" si="4"/>
        <v>0</v>
      </c>
      <c r="AI37" s="114">
        <f t="shared" si="5"/>
        <v>0</v>
      </c>
      <c r="AJ37" s="272" t="s">
        <v>488</v>
      </c>
      <c r="AK37" s="141" t="s">
        <v>489</v>
      </c>
      <c r="AL37" s="113">
        <v>6</v>
      </c>
      <c r="AM37" s="110"/>
      <c r="AN37" s="110"/>
      <c r="AO37" s="110"/>
      <c r="AP37" s="110">
        <f t="shared" si="6"/>
        <v>0</v>
      </c>
      <c r="AQ37" s="114">
        <f t="shared" si="7"/>
        <v>0</v>
      </c>
      <c r="AR37" s="120"/>
      <c r="AS37" s="141"/>
      <c r="AT37" s="113">
        <f t="shared" si="9"/>
        <v>10</v>
      </c>
      <c r="AU37" s="118">
        <f t="shared" si="10"/>
        <v>0</v>
      </c>
      <c r="AV37" s="121">
        <f t="shared" si="8"/>
        <v>0</v>
      </c>
      <c r="AW37" s="122"/>
      <c r="AX37" s="89"/>
      <c r="AY37" s="59"/>
      <c r="AZ37" s="59"/>
      <c r="BA37" s="133"/>
      <c r="BB37" s="114"/>
      <c r="BC37" s="141"/>
      <c r="BD37" s="142"/>
      <c r="BE37" s="114"/>
      <c r="BF37" s="141"/>
      <c r="BG37" s="142"/>
      <c r="BH37" s="114"/>
      <c r="BI37" s="141"/>
      <c r="BJ37" s="143"/>
      <c r="BK37" s="114"/>
      <c r="BL37" s="144"/>
      <c r="BM37" s="137"/>
      <c r="BN37" s="138"/>
    </row>
    <row r="38" spans="1:66" ht="40.5" customHeight="1" x14ac:dyDescent="0.25">
      <c r="A38" s="86"/>
      <c r="B38" s="286"/>
      <c r="C38" s="131">
        <v>11</v>
      </c>
      <c r="D38" s="132" t="s">
        <v>294</v>
      </c>
      <c r="E38" s="110" t="s">
        <v>295</v>
      </c>
      <c r="F38" s="140" t="s">
        <v>296</v>
      </c>
      <c r="G38" s="170" t="s">
        <v>57</v>
      </c>
      <c r="H38" s="110" t="s">
        <v>23</v>
      </c>
      <c r="I38" s="110" t="s">
        <v>39</v>
      </c>
      <c r="J38" s="110" t="s">
        <v>249</v>
      </c>
      <c r="K38" s="110" t="s">
        <v>253</v>
      </c>
      <c r="L38" s="111">
        <v>44044</v>
      </c>
      <c r="M38" s="112">
        <v>44196</v>
      </c>
      <c r="N38" s="113"/>
      <c r="O38" s="110"/>
      <c r="P38" s="110"/>
      <c r="Q38" s="110"/>
      <c r="R38" s="110"/>
      <c r="S38" s="114"/>
      <c r="T38" s="176"/>
      <c r="U38" s="141"/>
      <c r="V38" s="113"/>
      <c r="W38" s="110"/>
      <c r="X38" s="110"/>
      <c r="Y38" s="110"/>
      <c r="Z38" s="110"/>
      <c r="AA38" s="114"/>
      <c r="AB38" s="176"/>
      <c r="AC38" s="141"/>
      <c r="AD38" s="139">
        <v>0</v>
      </c>
      <c r="AE38" s="110"/>
      <c r="AF38" s="110"/>
      <c r="AG38" s="110"/>
      <c r="AH38" s="110">
        <f t="shared" si="4"/>
        <v>0</v>
      </c>
      <c r="AI38" s="114" t="str">
        <f t="shared" si="5"/>
        <v/>
      </c>
      <c r="AJ38" s="272" t="s">
        <v>286</v>
      </c>
      <c r="AK38" s="141"/>
      <c r="AL38" s="113"/>
      <c r="AM38" s="110"/>
      <c r="AN38" s="110"/>
      <c r="AO38" s="110"/>
      <c r="AP38" s="110">
        <f t="shared" si="6"/>
        <v>0</v>
      </c>
      <c r="AQ38" s="114" t="str">
        <f t="shared" si="7"/>
        <v/>
      </c>
      <c r="AR38" s="120"/>
      <c r="AS38" s="141"/>
      <c r="AT38" s="113">
        <f t="shared" si="9"/>
        <v>0</v>
      </c>
      <c r="AU38" s="118">
        <f t="shared" si="10"/>
        <v>0</v>
      </c>
      <c r="AV38" s="121" t="str">
        <f t="shared" si="8"/>
        <v/>
      </c>
      <c r="AW38" s="122"/>
      <c r="AX38" s="89"/>
      <c r="AY38" s="59"/>
      <c r="AZ38" s="59"/>
      <c r="BA38" s="133"/>
      <c r="BB38" s="114"/>
      <c r="BC38" s="141"/>
      <c r="BD38" s="142"/>
      <c r="BE38" s="114"/>
      <c r="BF38" s="141"/>
      <c r="BG38" s="142"/>
      <c r="BH38" s="114"/>
      <c r="BI38" s="141"/>
      <c r="BJ38" s="143"/>
      <c r="BK38" s="114"/>
      <c r="BL38" s="144"/>
      <c r="BM38" s="137"/>
      <c r="BN38" s="138"/>
    </row>
    <row r="39" spans="1:66" ht="95.25" customHeight="1" x14ac:dyDescent="0.25">
      <c r="A39" s="86"/>
      <c r="B39" s="286"/>
      <c r="C39" s="131">
        <v>12</v>
      </c>
      <c r="D39" s="284" t="s">
        <v>297</v>
      </c>
      <c r="E39" s="110" t="s">
        <v>298</v>
      </c>
      <c r="F39" s="140" t="s">
        <v>299</v>
      </c>
      <c r="G39" s="170" t="s">
        <v>57</v>
      </c>
      <c r="H39" s="110" t="s">
        <v>23</v>
      </c>
      <c r="I39" s="110" t="s">
        <v>39</v>
      </c>
      <c r="J39" s="110" t="s">
        <v>249</v>
      </c>
      <c r="K39" s="110" t="s">
        <v>253</v>
      </c>
      <c r="L39" s="111">
        <v>44044</v>
      </c>
      <c r="M39" s="112">
        <v>44196</v>
      </c>
      <c r="N39" s="113"/>
      <c r="O39" s="110"/>
      <c r="P39" s="110"/>
      <c r="Q39" s="110"/>
      <c r="R39" s="110"/>
      <c r="S39" s="114"/>
      <c r="T39" s="176"/>
      <c r="U39" s="141"/>
      <c r="V39" s="113"/>
      <c r="W39" s="110"/>
      <c r="X39" s="110"/>
      <c r="Y39" s="110"/>
      <c r="Z39" s="110"/>
      <c r="AA39" s="114"/>
      <c r="AB39" s="176"/>
      <c r="AC39" s="141"/>
      <c r="AD39" s="139">
        <v>0</v>
      </c>
      <c r="AE39" s="110"/>
      <c r="AF39" s="110"/>
      <c r="AG39" s="110"/>
      <c r="AH39" s="110">
        <f t="shared" si="4"/>
        <v>0</v>
      </c>
      <c r="AI39" s="114" t="str">
        <f t="shared" si="5"/>
        <v/>
      </c>
      <c r="AJ39" s="272" t="s">
        <v>506</v>
      </c>
      <c r="AK39" s="141"/>
      <c r="AL39" s="113">
        <v>20</v>
      </c>
      <c r="AM39" s="110"/>
      <c r="AN39" s="110"/>
      <c r="AO39" s="110"/>
      <c r="AP39" s="110">
        <f t="shared" si="6"/>
        <v>0</v>
      </c>
      <c r="AQ39" s="114">
        <f t="shared" si="7"/>
        <v>0</v>
      </c>
      <c r="AR39" s="120"/>
      <c r="AS39" s="141"/>
      <c r="AT39" s="113">
        <f t="shared" si="9"/>
        <v>20</v>
      </c>
      <c r="AU39" s="118">
        <f t="shared" si="10"/>
        <v>0</v>
      </c>
      <c r="AV39" s="121">
        <f t="shared" si="8"/>
        <v>0</v>
      </c>
      <c r="AW39" s="122" t="s">
        <v>300</v>
      </c>
      <c r="AX39" s="89"/>
      <c r="AY39" s="59"/>
      <c r="AZ39" s="59"/>
      <c r="BA39" s="133"/>
      <c r="BB39" s="114"/>
      <c r="BC39" s="141"/>
      <c r="BD39" s="142"/>
      <c r="BE39" s="114"/>
      <c r="BF39" s="141"/>
      <c r="BG39" s="142"/>
      <c r="BH39" s="114"/>
      <c r="BI39" s="141"/>
      <c r="BJ39" s="143"/>
      <c r="BK39" s="114"/>
      <c r="BL39" s="144"/>
      <c r="BM39" s="137"/>
      <c r="BN39" s="138"/>
    </row>
    <row r="40" spans="1:66" ht="15.75" customHeight="1" x14ac:dyDescent="0.25">
      <c r="A40" s="86"/>
      <c r="B40" s="286"/>
      <c r="C40" s="131"/>
      <c r="D40" s="132"/>
      <c r="E40" s="110"/>
      <c r="F40" s="140"/>
      <c r="G40" s="170"/>
      <c r="H40" s="110"/>
      <c r="I40" s="170"/>
      <c r="J40" s="110"/>
      <c r="K40" s="110"/>
      <c r="L40" s="111"/>
      <c r="M40" s="112"/>
      <c r="N40" s="113"/>
      <c r="O40" s="110"/>
      <c r="P40" s="110"/>
      <c r="Q40" s="110"/>
      <c r="R40" s="110"/>
      <c r="S40" s="114"/>
      <c r="T40" s="176"/>
      <c r="U40" s="141"/>
      <c r="V40" s="113"/>
      <c r="W40" s="110"/>
      <c r="X40" s="110"/>
      <c r="Y40" s="110"/>
      <c r="Z40" s="110"/>
      <c r="AA40" s="114"/>
      <c r="AB40" s="176"/>
      <c r="AC40" s="141"/>
      <c r="AD40" s="113"/>
      <c r="AE40" s="110"/>
      <c r="AF40" s="110"/>
      <c r="AG40" s="110"/>
      <c r="AH40" s="110">
        <f t="shared" si="4"/>
        <v>0</v>
      </c>
      <c r="AI40" s="114" t="str">
        <f>IFERROR(AH40/AD40,"")</f>
        <v/>
      </c>
      <c r="AJ40" s="272"/>
      <c r="AK40" s="141"/>
      <c r="AL40" s="113"/>
      <c r="AM40" s="110"/>
      <c r="AN40" s="110"/>
      <c r="AO40" s="110"/>
      <c r="AP40" s="110">
        <f t="shared" si="6"/>
        <v>0</v>
      </c>
      <c r="AQ40" s="114" t="str">
        <f t="shared" si="7"/>
        <v/>
      </c>
      <c r="AR40" s="120"/>
      <c r="AS40" s="141"/>
      <c r="AT40" s="113"/>
      <c r="AU40" s="118">
        <f t="shared" si="10"/>
        <v>0</v>
      </c>
      <c r="AV40" s="121" t="str">
        <f t="shared" si="8"/>
        <v/>
      </c>
      <c r="AW40" s="122"/>
      <c r="AX40" s="89"/>
      <c r="AY40" s="59"/>
      <c r="AZ40" s="59"/>
      <c r="BA40" s="133"/>
      <c r="BB40" s="114"/>
      <c r="BC40" s="141"/>
      <c r="BD40" s="142"/>
      <c r="BE40" s="114"/>
      <c r="BF40" s="141"/>
      <c r="BG40" s="142"/>
      <c r="BH40" s="114"/>
      <c r="BI40" s="141"/>
      <c r="BJ40" s="143"/>
      <c r="BK40" s="114"/>
      <c r="BL40" s="144"/>
      <c r="BM40" s="137"/>
      <c r="BN40" s="138"/>
    </row>
    <row r="41" spans="1:66" ht="15.75" customHeight="1" x14ac:dyDescent="0.25">
      <c r="A41" s="86"/>
      <c r="B41" s="286"/>
      <c r="C41" s="131"/>
      <c r="D41" s="132"/>
      <c r="E41" s="110"/>
      <c r="F41" s="140"/>
      <c r="G41" s="170"/>
      <c r="H41" s="110"/>
      <c r="I41" s="170"/>
      <c r="J41" s="110"/>
      <c r="K41" s="110"/>
      <c r="L41" s="111"/>
      <c r="M41" s="112"/>
      <c r="N41" s="113"/>
      <c r="O41" s="110"/>
      <c r="P41" s="110"/>
      <c r="Q41" s="110"/>
      <c r="R41" s="110"/>
      <c r="S41" s="114"/>
      <c r="T41" s="176"/>
      <c r="U41" s="141"/>
      <c r="V41" s="113"/>
      <c r="W41" s="110"/>
      <c r="X41" s="110"/>
      <c r="Y41" s="110"/>
      <c r="Z41" s="110"/>
      <c r="AA41" s="114"/>
      <c r="AB41" s="176"/>
      <c r="AC41" s="141"/>
      <c r="AD41" s="113"/>
      <c r="AE41" s="110"/>
      <c r="AF41" s="110"/>
      <c r="AG41" s="110"/>
      <c r="AH41" s="110">
        <f t="shared" si="4"/>
        <v>0</v>
      </c>
      <c r="AI41" s="114" t="str">
        <f>IFERROR(AH41/AD41,"")</f>
        <v/>
      </c>
      <c r="AJ41" s="272"/>
      <c r="AK41" s="141"/>
      <c r="AL41" s="113"/>
      <c r="AM41" s="110"/>
      <c r="AN41" s="110"/>
      <c r="AO41" s="110"/>
      <c r="AP41" s="110">
        <f t="shared" si="6"/>
        <v>0</v>
      </c>
      <c r="AQ41" s="114" t="str">
        <f t="shared" si="7"/>
        <v/>
      </c>
      <c r="AR41" s="120"/>
      <c r="AS41" s="141"/>
      <c r="AT41" s="113"/>
      <c r="AU41" s="118">
        <f t="shared" si="10"/>
        <v>0</v>
      </c>
      <c r="AV41" s="121" t="str">
        <f t="shared" si="8"/>
        <v/>
      </c>
      <c r="AW41" s="122"/>
      <c r="AX41" s="89"/>
      <c r="AY41" s="59"/>
      <c r="AZ41" s="59"/>
      <c r="BA41" s="133"/>
      <c r="BB41" s="114"/>
      <c r="BC41" s="141"/>
      <c r="BD41" s="142"/>
      <c r="BE41" s="114"/>
      <c r="BF41" s="141"/>
      <c r="BG41" s="142"/>
      <c r="BH41" s="114"/>
      <c r="BI41" s="141"/>
      <c r="BJ41" s="143"/>
      <c r="BK41" s="114"/>
      <c r="BL41" s="144"/>
      <c r="BM41" s="137"/>
      <c r="BN41" s="138"/>
    </row>
    <row r="42" spans="1:66" ht="15.75" customHeight="1" x14ac:dyDescent="0.25">
      <c r="A42" s="86"/>
      <c r="B42" s="286"/>
      <c r="C42" s="131"/>
      <c r="D42" s="132"/>
      <c r="E42" s="110"/>
      <c r="F42" s="140"/>
      <c r="G42" s="170"/>
      <c r="H42" s="110"/>
      <c r="I42" s="170"/>
      <c r="J42" s="110"/>
      <c r="K42" s="110"/>
      <c r="L42" s="111"/>
      <c r="M42" s="112"/>
      <c r="N42" s="113"/>
      <c r="O42" s="110"/>
      <c r="P42" s="110"/>
      <c r="Q42" s="110"/>
      <c r="R42" s="110"/>
      <c r="S42" s="114"/>
      <c r="T42" s="176"/>
      <c r="U42" s="141"/>
      <c r="V42" s="113"/>
      <c r="W42" s="110"/>
      <c r="X42" s="110"/>
      <c r="Y42" s="110"/>
      <c r="Z42" s="110"/>
      <c r="AA42" s="114"/>
      <c r="AB42" s="176"/>
      <c r="AC42" s="141"/>
      <c r="AD42" s="113"/>
      <c r="AE42" s="110"/>
      <c r="AF42" s="110"/>
      <c r="AG42" s="110"/>
      <c r="AH42" s="110"/>
      <c r="AI42" s="114"/>
      <c r="AJ42" s="272"/>
      <c r="AK42" s="141"/>
      <c r="AL42" s="113"/>
      <c r="AM42" s="110"/>
      <c r="AN42" s="110"/>
      <c r="AO42" s="110"/>
      <c r="AP42" s="110">
        <f t="shared" si="6"/>
        <v>0</v>
      </c>
      <c r="AQ42" s="114" t="str">
        <f t="shared" si="7"/>
        <v/>
      </c>
      <c r="AR42" s="120"/>
      <c r="AS42" s="141"/>
      <c r="AT42" s="113"/>
      <c r="AU42" s="118">
        <f t="shared" si="10"/>
        <v>0</v>
      </c>
      <c r="AV42" s="121" t="str">
        <f t="shared" si="8"/>
        <v/>
      </c>
      <c r="AW42" s="122"/>
      <c r="AX42" s="89"/>
      <c r="AY42" s="59"/>
      <c r="AZ42" s="59"/>
      <c r="BA42" s="133"/>
      <c r="BB42" s="114"/>
      <c r="BC42" s="141"/>
      <c r="BD42" s="142"/>
      <c r="BE42" s="114"/>
      <c r="BF42" s="141"/>
      <c r="BG42" s="142"/>
      <c r="BH42" s="114"/>
      <c r="BI42" s="141"/>
      <c r="BJ42" s="143"/>
      <c r="BK42" s="114"/>
      <c r="BL42" s="144"/>
      <c r="BM42" s="137"/>
      <c r="BN42" s="138"/>
    </row>
    <row r="43" spans="1:66" ht="15.75" customHeight="1" x14ac:dyDescent="0.25">
      <c r="A43" s="86"/>
      <c r="B43" s="286"/>
      <c r="C43" s="131"/>
      <c r="D43" s="132"/>
      <c r="E43" s="110"/>
      <c r="F43" s="140"/>
      <c r="G43" s="170"/>
      <c r="H43" s="110"/>
      <c r="I43" s="170"/>
      <c r="J43" s="110"/>
      <c r="K43" s="110"/>
      <c r="L43" s="111"/>
      <c r="M43" s="112"/>
      <c r="N43" s="113"/>
      <c r="O43" s="110"/>
      <c r="P43" s="110"/>
      <c r="Q43" s="110"/>
      <c r="R43" s="110"/>
      <c r="S43" s="114"/>
      <c r="T43" s="176"/>
      <c r="U43" s="141"/>
      <c r="V43" s="113"/>
      <c r="W43" s="110"/>
      <c r="X43" s="110"/>
      <c r="Y43" s="110"/>
      <c r="Z43" s="110"/>
      <c r="AA43" s="114"/>
      <c r="AB43" s="176"/>
      <c r="AC43" s="141"/>
      <c r="AD43" s="113"/>
      <c r="AE43" s="110"/>
      <c r="AF43" s="110"/>
      <c r="AG43" s="110"/>
      <c r="AH43" s="110"/>
      <c r="AI43" s="114"/>
      <c r="AJ43" s="115"/>
      <c r="AK43" s="141"/>
      <c r="AL43" s="113"/>
      <c r="AM43" s="110"/>
      <c r="AN43" s="110"/>
      <c r="AO43" s="110"/>
      <c r="AP43" s="110">
        <f t="shared" si="6"/>
        <v>0</v>
      </c>
      <c r="AQ43" s="114" t="str">
        <f t="shared" si="7"/>
        <v/>
      </c>
      <c r="AR43" s="120"/>
      <c r="AS43" s="141"/>
      <c r="AT43" s="113"/>
      <c r="AU43" s="118">
        <f t="shared" si="10"/>
        <v>0</v>
      </c>
      <c r="AV43" s="121" t="str">
        <f t="shared" si="8"/>
        <v/>
      </c>
      <c r="AW43" s="122"/>
      <c r="AX43" s="89"/>
      <c r="AY43" s="59"/>
      <c r="AZ43" s="59"/>
      <c r="BA43" s="133"/>
      <c r="BB43" s="114"/>
      <c r="BC43" s="141"/>
      <c r="BD43" s="142"/>
      <c r="BE43" s="114"/>
      <c r="BF43" s="141"/>
      <c r="BG43" s="142"/>
      <c r="BH43" s="114"/>
      <c r="BI43" s="141"/>
      <c r="BJ43" s="143"/>
      <c r="BK43" s="114"/>
      <c r="BL43" s="144"/>
      <c r="BM43" s="137"/>
      <c r="BN43" s="138"/>
    </row>
    <row r="44" spans="1:66" ht="15.75" customHeight="1" x14ac:dyDescent="0.25">
      <c r="A44" s="86"/>
      <c r="B44" s="286"/>
      <c r="C44" s="131"/>
      <c r="D44" s="132"/>
      <c r="E44" s="110"/>
      <c r="F44" s="140"/>
      <c r="G44" s="170"/>
      <c r="H44" s="110"/>
      <c r="I44" s="170"/>
      <c r="J44" s="110"/>
      <c r="K44" s="110"/>
      <c r="L44" s="111"/>
      <c r="M44" s="112"/>
      <c r="N44" s="113"/>
      <c r="O44" s="110"/>
      <c r="P44" s="110"/>
      <c r="Q44" s="110"/>
      <c r="R44" s="110"/>
      <c r="S44" s="114"/>
      <c r="T44" s="176"/>
      <c r="U44" s="141"/>
      <c r="V44" s="113"/>
      <c r="W44" s="110"/>
      <c r="X44" s="110"/>
      <c r="Y44" s="110"/>
      <c r="Z44" s="110"/>
      <c r="AA44" s="114"/>
      <c r="AB44" s="176"/>
      <c r="AC44" s="141"/>
      <c r="AD44" s="113"/>
      <c r="AE44" s="110"/>
      <c r="AF44" s="110"/>
      <c r="AG44" s="110"/>
      <c r="AH44" s="110"/>
      <c r="AI44" s="114"/>
      <c r="AJ44" s="115"/>
      <c r="AK44" s="141"/>
      <c r="AL44" s="113"/>
      <c r="AM44" s="110"/>
      <c r="AN44" s="110"/>
      <c r="AO44" s="110"/>
      <c r="AP44" s="110">
        <f t="shared" si="6"/>
        <v>0</v>
      </c>
      <c r="AQ44" s="114" t="str">
        <f t="shared" si="7"/>
        <v/>
      </c>
      <c r="AR44" s="120"/>
      <c r="AS44" s="141"/>
      <c r="AT44" s="113">
        <f>+SUM(N44,V44,AD44,AL44)</f>
        <v>0</v>
      </c>
      <c r="AU44" s="118">
        <f t="shared" si="10"/>
        <v>0</v>
      </c>
      <c r="AV44" s="121" t="str">
        <f t="shared" si="8"/>
        <v/>
      </c>
      <c r="AW44" s="122"/>
      <c r="AX44" s="89"/>
      <c r="AY44" s="59"/>
      <c r="AZ44" s="59"/>
      <c r="BA44" s="133"/>
      <c r="BB44" s="114" t="str">
        <f>IFERROR(BA44/N44,"")</f>
        <v/>
      </c>
      <c r="BC44" s="141"/>
      <c r="BD44" s="142" t="str">
        <f>IFERROR(BC44/P44,"")</f>
        <v/>
      </c>
      <c r="BE44" s="114" t="str">
        <f>IFERROR(BD44/V44,"")</f>
        <v/>
      </c>
      <c r="BF44" s="141" t="str">
        <f>IFERROR(BE44/R44,"")</f>
        <v/>
      </c>
      <c r="BG44" s="142"/>
      <c r="BH44" s="114" t="str">
        <f>IFERROR(BG44/AD44,"")</f>
        <v/>
      </c>
      <c r="BI44" s="141"/>
      <c r="BJ44" s="143" t="str">
        <f>IFERROR(BI44/V44,"")</f>
        <v/>
      </c>
      <c r="BK44" s="114" t="str">
        <f>IFERROR(BJ44/AL44,"")</f>
        <v/>
      </c>
      <c r="BL44" s="144"/>
      <c r="BM44" s="137">
        <f>SUM(BA44,BD44,BG44,BJ44)</f>
        <v>0</v>
      </c>
      <c r="BN44" s="138" t="str">
        <f>IFERROR(BM44/AT44,"")</f>
        <v/>
      </c>
    </row>
    <row r="45" spans="1:66" ht="15.75" customHeight="1" x14ac:dyDescent="0.25">
      <c r="A45" s="145"/>
      <c r="B45" s="286"/>
      <c r="C45" s="146"/>
      <c r="D45" s="147" t="s">
        <v>248</v>
      </c>
      <c r="E45" s="150"/>
      <c r="F45" s="149"/>
      <c r="G45" s="150"/>
      <c r="H45" s="150"/>
      <c r="I45" s="150"/>
      <c r="J45" s="150"/>
      <c r="K45" s="150"/>
      <c r="L45" s="151"/>
      <c r="M45" s="152"/>
      <c r="N45" s="153"/>
      <c r="O45" s="150"/>
      <c r="P45" s="150"/>
      <c r="Q45" s="150"/>
      <c r="R45" s="150"/>
      <c r="S45" s="154" t="str">
        <f>IFERROR(R45/N45,"")</f>
        <v/>
      </c>
      <c r="T45" s="155"/>
      <c r="U45" s="156"/>
      <c r="V45" s="153"/>
      <c r="W45" s="150"/>
      <c r="X45" s="150"/>
      <c r="Y45" s="150"/>
      <c r="Z45" s="150"/>
      <c r="AA45" s="154" t="str">
        <f>IFERROR(Z45/V45,"")</f>
        <v/>
      </c>
      <c r="AB45" s="155"/>
      <c r="AC45" s="156"/>
      <c r="AD45" s="153"/>
      <c r="AE45" s="150"/>
      <c r="AF45" s="150"/>
      <c r="AG45" s="150"/>
      <c r="AH45" s="150"/>
      <c r="AI45" s="154" t="str">
        <f>IFERROR(AH45/AD45,"")</f>
        <v/>
      </c>
      <c r="AJ45" s="157"/>
      <c r="AK45" s="156"/>
      <c r="AL45" s="153"/>
      <c r="AM45" s="150"/>
      <c r="AN45" s="150"/>
      <c r="AO45" s="150"/>
      <c r="AP45" s="150"/>
      <c r="AQ45" s="154" t="str">
        <f t="shared" si="7"/>
        <v/>
      </c>
      <c r="AR45" s="158"/>
      <c r="AS45" s="156"/>
      <c r="AT45" s="153">
        <f>+SUM(N45,V45,AD45,AL45)</f>
        <v>0</v>
      </c>
      <c r="AU45" s="118">
        <f t="shared" si="10"/>
        <v>0</v>
      </c>
      <c r="AV45" s="160" t="str">
        <f t="shared" si="8"/>
        <v/>
      </c>
      <c r="AW45" s="161"/>
      <c r="AX45" s="162"/>
      <c r="AY45" s="59"/>
      <c r="AZ45" s="59"/>
      <c r="BA45" s="163"/>
      <c r="BB45" s="154" t="str">
        <f>IFERROR(BA45/N45,"")</f>
        <v/>
      </c>
      <c r="BC45" s="156"/>
      <c r="BD45" s="164" t="str">
        <f>IFERROR(BC45/P45,"")</f>
        <v/>
      </c>
      <c r="BE45" s="154" t="str">
        <f>IFERROR(BD45/V45,"")</f>
        <v/>
      </c>
      <c r="BF45" s="156" t="str">
        <f>IFERROR(BE45/R45,"")</f>
        <v/>
      </c>
      <c r="BG45" s="164"/>
      <c r="BH45" s="154" t="str">
        <f>IFERROR(BG45/AD45,"")</f>
        <v/>
      </c>
      <c r="BI45" s="156"/>
      <c r="BJ45" s="165" t="str">
        <f>IFERROR(BI45/V45,"")</f>
        <v/>
      </c>
      <c r="BK45" s="154" t="str">
        <f>IFERROR(BJ45/AL45,"")</f>
        <v/>
      </c>
      <c r="BL45" s="166"/>
      <c r="BM45" s="167"/>
      <c r="BN45" s="168" t="str">
        <f>IFERROR(BM45/AT45,"")</f>
        <v/>
      </c>
    </row>
    <row r="46" spans="1:66" ht="15.75" customHeight="1" x14ac:dyDescent="0.25">
      <c r="A46" s="57"/>
      <c r="B46" s="286"/>
      <c r="C46" s="73"/>
      <c r="D46" s="74"/>
      <c r="E46" s="74"/>
      <c r="F46" s="75"/>
      <c r="G46" s="74"/>
      <c r="H46" s="74"/>
      <c r="I46" s="74"/>
      <c r="J46" s="74"/>
      <c r="K46" s="74"/>
      <c r="L46" s="74"/>
      <c r="M46" s="74"/>
      <c r="N46" s="74"/>
      <c r="O46" s="74"/>
      <c r="P46" s="74"/>
      <c r="Q46" s="74"/>
      <c r="R46" s="76"/>
      <c r="S46" s="76"/>
      <c r="T46" s="74"/>
      <c r="U46" s="74"/>
      <c r="V46" s="74"/>
      <c r="W46" s="67"/>
      <c r="X46" s="67"/>
      <c r="Y46" s="67"/>
      <c r="Z46" s="76"/>
      <c r="AA46" s="76"/>
      <c r="AB46" s="77"/>
      <c r="AC46" s="74"/>
      <c r="AD46" s="77"/>
      <c r="AE46" s="69"/>
      <c r="AF46" s="69"/>
      <c r="AG46" s="69"/>
      <c r="AH46" s="76"/>
      <c r="AI46" s="76"/>
      <c r="AJ46" s="77"/>
      <c r="AK46" s="74"/>
      <c r="AL46" s="77"/>
      <c r="AM46" s="69"/>
      <c r="AN46" s="69"/>
      <c r="AO46" s="69"/>
      <c r="AP46" s="76"/>
      <c r="AQ46" s="76"/>
      <c r="AR46" s="77"/>
      <c r="AS46" s="74"/>
      <c r="AT46" s="77"/>
      <c r="AU46" s="77"/>
      <c r="AV46" s="77"/>
      <c r="AW46" s="78"/>
      <c r="AX46" s="58"/>
      <c r="AY46" s="59"/>
      <c r="AZ46" s="59"/>
      <c r="BA46" s="78"/>
      <c r="BB46" s="78"/>
      <c r="BC46" s="78"/>
      <c r="BD46" s="78"/>
      <c r="BE46" s="78"/>
      <c r="BF46" s="78"/>
      <c r="BG46" s="78"/>
      <c r="BH46" s="78"/>
      <c r="BI46" s="78"/>
      <c r="BJ46" s="78"/>
      <c r="BK46" s="78"/>
      <c r="BL46" s="78"/>
      <c r="BM46" s="78"/>
      <c r="BN46" s="78"/>
    </row>
    <row r="47" spans="1:66" ht="15.75" customHeight="1" x14ac:dyDescent="0.25">
      <c r="A47" s="57"/>
      <c r="B47" s="286"/>
      <c r="C47" s="79"/>
      <c r="D47" s="79"/>
      <c r="E47" s="79"/>
      <c r="F47" s="80"/>
      <c r="G47" s="79"/>
      <c r="H47" s="79"/>
      <c r="I47" s="79"/>
      <c r="J47" s="79"/>
      <c r="K47" s="79"/>
      <c r="L47" s="79"/>
      <c r="M47" s="79"/>
      <c r="N47" s="79"/>
      <c r="O47" s="79"/>
      <c r="P47" s="79"/>
      <c r="Q47" s="79"/>
      <c r="R47" s="81"/>
      <c r="S47" s="81"/>
      <c r="T47" s="79"/>
      <c r="U47" s="79"/>
      <c r="V47" s="79"/>
      <c r="W47" s="82"/>
      <c r="X47" s="82"/>
      <c r="Y47" s="82"/>
      <c r="Z47" s="81"/>
      <c r="AA47" s="81"/>
      <c r="AB47" s="83"/>
      <c r="AC47" s="79"/>
      <c r="AD47" s="83"/>
      <c r="AE47" s="84"/>
      <c r="AF47" s="84"/>
      <c r="AG47" s="84"/>
      <c r="AH47" s="81"/>
      <c r="AI47" s="81"/>
      <c r="AJ47" s="83"/>
      <c r="AK47" s="79"/>
      <c r="AL47" s="83"/>
      <c r="AM47" s="84"/>
      <c r="AN47" s="84"/>
      <c r="AO47" s="84"/>
      <c r="AP47" s="81"/>
      <c r="AQ47" s="81"/>
      <c r="AR47" s="83"/>
      <c r="AS47" s="79"/>
      <c r="AT47" s="83"/>
      <c r="AU47" s="83"/>
      <c r="AV47" s="83"/>
      <c r="AW47" s="85"/>
      <c r="AX47" s="58"/>
      <c r="AY47" s="59"/>
      <c r="AZ47" s="59"/>
      <c r="BA47" s="85"/>
      <c r="BB47" s="85"/>
      <c r="BC47" s="85"/>
      <c r="BD47" s="85"/>
      <c r="BE47" s="85"/>
      <c r="BF47" s="85"/>
      <c r="BG47" s="85"/>
      <c r="BH47" s="85"/>
      <c r="BI47" s="85"/>
      <c r="BJ47" s="85"/>
      <c r="BK47" s="85"/>
      <c r="BL47" s="85"/>
      <c r="BM47" s="85"/>
      <c r="BN47" s="85"/>
    </row>
    <row r="48" spans="1:66" ht="21.75" customHeight="1" x14ac:dyDescent="0.25">
      <c r="A48" s="86"/>
      <c r="B48" s="286"/>
      <c r="C48" s="435" t="s">
        <v>189</v>
      </c>
      <c r="D48" s="436"/>
      <c r="E48" s="446" t="s">
        <v>22</v>
      </c>
      <c r="F48" s="438"/>
      <c r="G48" s="438"/>
      <c r="H48" s="438"/>
      <c r="I48" s="438"/>
      <c r="J48" s="438"/>
      <c r="K48" s="438"/>
      <c r="L48" s="438"/>
      <c r="M48" s="439"/>
      <c r="N48" s="87"/>
      <c r="O48" s="57"/>
      <c r="P48" s="57"/>
      <c r="Q48" s="57"/>
      <c r="R48" s="57"/>
      <c r="S48" s="57"/>
      <c r="T48" s="88"/>
      <c r="U48" s="86"/>
      <c r="V48" s="86"/>
      <c r="W48" s="86"/>
      <c r="X48" s="86"/>
      <c r="Y48" s="86"/>
      <c r="Z48" s="57"/>
      <c r="AA48" s="86"/>
      <c r="AB48" s="86"/>
      <c r="AC48" s="86"/>
      <c r="AD48" s="86"/>
      <c r="AE48" s="86"/>
      <c r="AF48" s="86"/>
      <c r="AG48" s="86"/>
      <c r="AH48" s="57"/>
      <c r="AI48" s="86"/>
      <c r="AJ48" s="86"/>
      <c r="AK48" s="86"/>
      <c r="AL48" s="86"/>
      <c r="AM48" s="86"/>
      <c r="AN48" s="86"/>
      <c r="AO48" s="86"/>
      <c r="AP48" s="57"/>
      <c r="AQ48" s="86"/>
      <c r="AR48" s="86"/>
      <c r="AS48" s="86"/>
      <c r="AT48" s="86"/>
      <c r="AU48" s="86"/>
      <c r="AV48" s="86"/>
      <c r="AW48" s="86"/>
      <c r="AX48" s="89"/>
      <c r="AY48" s="59"/>
      <c r="AZ48" s="59"/>
      <c r="BA48" s="86"/>
      <c r="BB48" s="86"/>
      <c r="BC48" s="86"/>
      <c r="BD48" s="86"/>
      <c r="BE48" s="86"/>
      <c r="BF48" s="86"/>
      <c r="BG48" s="86"/>
      <c r="BH48" s="86"/>
      <c r="BI48" s="86"/>
      <c r="BJ48" s="86"/>
      <c r="BK48" s="86"/>
      <c r="BL48" s="86"/>
      <c r="BM48" s="86"/>
      <c r="BN48" s="86"/>
    </row>
    <row r="49" spans="1:66" ht="21.75" customHeight="1" x14ac:dyDescent="0.25">
      <c r="A49" s="86"/>
      <c r="B49" s="286" t="str">
        <f>+VLOOKUP($E$48,LISTAS!$B$45:$D$63,2,FALSE)</f>
        <v>OBJ_3</v>
      </c>
      <c r="C49" s="447" t="s">
        <v>190</v>
      </c>
      <c r="D49" s="448"/>
      <c r="E49" s="449" t="s">
        <v>92</v>
      </c>
      <c r="F49" s="450"/>
      <c r="G49" s="450"/>
      <c r="H49" s="450"/>
      <c r="I49" s="450"/>
      <c r="J49" s="450"/>
      <c r="K49" s="450"/>
      <c r="L49" s="450"/>
      <c r="M49" s="451"/>
      <c r="N49" s="57"/>
      <c r="O49" s="57"/>
      <c r="P49" s="57"/>
      <c r="Q49" s="57"/>
      <c r="R49" s="57"/>
      <c r="S49" s="57"/>
      <c r="T49" s="90"/>
      <c r="U49" s="90"/>
      <c r="V49" s="90"/>
      <c r="W49" s="90"/>
      <c r="X49" s="90"/>
      <c r="Y49" s="90"/>
      <c r="Z49" s="57"/>
      <c r="AA49" s="90"/>
      <c r="AB49" s="90"/>
      <c r="AC49" s="90"/>
      <c r="AD49" s="90"/>
      <c r="AE49" s="90"/>
      <c r="AF49" s="90"/>
      <c r="AG49" s="90"/>
      <c r="AH49" s="57"/>
      <c r="AI49" s="90"/>
      <c r="AJ49" s="90"/>
      <c r="AK49" s="90"/>
      <c r="AL49" s="90"/>
      <c r="AM49" s="90"/>
      <c r="AN49" s="90"/>
      <c r="AO49" s="90"/>
      <c r="AP49" s="57"/>
      <c r="AQ49" s="90"/>
      <c r="AR49" s="90"/>
      <c r="AS49" s="90"/>
      <c r="AT49" s="90"/>
      <c r="AU49" s="90"/>
      <c r="AV49" s="90"/>
      <c r="AW49" s="90"/>
      <c r="AX49" s="89"/>
      <c r="AY49" s="59"/>
      <c r="AZ49" s="59"/>
      <c r="BA49" s="90"/>
      <c r="BB49" s="90"/>
      <c r="BC49" s="90"/>
      <c r="BD49" s="90"/>
      <c r="BE49" s="90"/>
      <c r="BF49" s="90"/>
      <c r="BG49" s="90"/>
      <c r="BH49" s="90"/>
      <c r="BI49" s="90"/>
      <c r="BJ49" s="90"/>
      <c r="BK49" s="90"/>
      <c r="BL49" s="90"/>
      <c r="BM49" s="90"/>
      <c r="BN49" s="90"/>
    </row>
    <row r="50" spans="1:66" ht="21.75" customHeight="1" x14ac:dyDescent="0.25">
      <c r="A50" s="86"/>
      <c r="B50" s="286" t="str">
        <f>+VLOOKUP($E$49,LISTAS!$B$110:$D$130,2,FALSE)</f>
        <v>PROD_OBJ_3</v>
      </c>
      <c r="C50" s="443" t="s">
        <v>191</v>
      </c>
      <c r="D50" s="444"/>
      <c r="E50" s="452" t="s">
        <v>126</v>
      </c>
      <c r="F50" s="441"/>
      <c r="G50" s="441"/>
      <c r="H50" s="441"/>
      <c r="I50" s="441"/>
      <c r="J50" s="441"/>
      <c r="K50" s="441"/>
      <c r="L50" s="441"/>
      <c r="M50" s="442"/>
      <c r="N50" s="57"/>
      <c r="O50" s="57"/>
      <c r="P50" s="57"/>
      <c r="Q50" s="57"/>
      <c r="R50" s="57"/>
      <c r="S50" s="57"/>
      <c r="T50" s="91"/>
      <c r="U50" s="90"/>
      <c r="V50" s="90"/>
      <c r="W50" s="90"/>
      <c r="X50" s="90"/>
      <c r="Y50" s="90"/>
      <c r="Z50" s="57"/>
      <c r="AA50" s="90"/>
      <c r="AB50" s="90"/>
      <c r="AC50" s="90"/>
      <c r="AD50" s="90"/>
      <c r="AE50" s="90"/>
      <c r="AF50" s="90"/>
      <c r="AG50" s="90"/>
      <c r="AH50" s="57"/>
      <c r="AI50" s="90"/>
      <c r="AJ50" s="90"/>
      <c r="AK50" s="90"/>
      <c r="AL50" s="90"/>
      <c r="AM50" s="90"/>
      <c r="AN50" s="90"/>
      <c r="AO50" s="90"/>
      <c r="AP50" s="57"/>
      <c r="AQ50" s="90"/>
      <c r="AR50" s="90"/>
      <c r="AS50" s="90"/>
      <c r="AT50" s="90"/>
      <c r="AU50" s="90"/>
      <c r="AV50" s="90"/>
      <c r="AW50" s="90"/>
      <c r="AX50" s="89"/>
      <c r="AY50" s="59"/>
      <c r="AZ50" s="59"/>
      <c r="BA50" s="90"/>
      <c r="BB50" s="90"/>
      <c r="BC50" s="90"/>
      <c r="BD50" s="90"/>
      <c r="BE50" s="90"/>
      <c r="BF50" s="90"/>
      <c r="BG50" s="90"/>
      <c r="BH50" s="90"/>
      <c r="BI50" s="90"/>
      <c r="BJ50" s="90"/>
      <c r="BK50" s="90"/>
      <c r="BL50" s="90"/>
      <c r="BM50" s="90"/>
      <c r="BN50" s="90"/>
    </row>
    <row r="51" spans="1:66" ht="15" customHeight="1" x14ac:dyDescent="0.25">
      <c r="A51" s="92"/>
      <c r="B51" s="286"/>
      <c r="C51" s="462" t="s">
        <v>192</v>
      </c>
      <c r="D51" s="455" t="s">
        <v>193</v>
      </c>
      <c r="E51" s="455" t="s">
        <v>301</v>
      </c>
      <c r="F51" s="455" t="s">
        <v>195</v>
      </c>
      <c r="G51" s="455" t="s">
        <v>196</v>
      </c>
      <c r="H51" s="455" t="s">
        <v>197</v>
      </c>
      <c r="I51" s="455" t="s">
        <v>198</v>
      </c>
      <c r="J51" s="455" t="s">
        <v>199</v>
      </c>
      <c r="K51" s="455" t="s">
        <v>200</v>
      </c>
      <c r="L51" s="457" t="s">
        <v>201</v>
      </c>
      <c r="M51" s="458"/>
      <c r="N51" s="93"/>
      <c r="O51" s="94"/>
      <c r="P51" s="94"/>
      <c r="Q51" s="94"/>
      <c r="R51" s="94"/>
      <c r="S51" s="94"/>
      <c r="T51" s="95" t="s">
        <v>202</v>
      </c>
      <c r="U51" s="96"/>
      <c r="V51" s="93"/>
      <c r="W51" s="94"/>
      <c r="X51" s="94"/>
      <c r="Y51" s="94"/>
      <c r="Z51" s="94"/>
      <c r="AA51" s="94"/>
      <c r="AB51" s="94" t="s">
        <v>203</v>
      </c>
      <c r="AC51" s="96"/>
      <c r="AD51" s="93"/>
      <c r="AE51" s="94"/>
      <c r="AF51" s="94"/>
      <c r="AG51" s="94"/>
      <c r="AH51" s="94"/>
      <c r="AI51" s="94"/>
      <c r="AJ51" s="94" t="s">
        <v>204</v>
      </c>
      <c r="AK51" s="96"/>
      <c r="AL51" s="94"/>
      <c r="AM51" s="94"/>
      <c r="AN51" s="94"/>
      <c r="AO51" s="94"/>
      <c r="AP51" s="94"/>
      <c r="AQ51" s="94"/>
      <c r="AR51" s="94" t="s">
        <v>205</v>
      </c>
      <c r="AS51" s="96"/>
      <c r="AT51" s="93"/>
      <c r="AU51" s="94"/>
      <c r="AV51" s="94" t="s">
        <v>206</v>
      </c>
      <c r="AW51" s="459" t="s">
        <v>207</v>
      </c>
      <c r="AX51" s="97"/>
      <c r="AY51" s="59"/>
      <c r="AZ51" s="59"/>
      <c r="BA51" s="453" t="s">
        <v>202</v>
      </c>
      <c r="BB51" s="428"/>
      <c r="BC51" s="454"/>
      <c r="BD51" s="453" t="s">
        <v>203</v>
      </c>
      <c r="BE51" s="428"/>
      <c r="BF51" s="454"/>
      <c r="BG51" s="453" t="s">
        <v>204</v>
      </c>
      <c r="BH51" s="428"/>
      <c r="BI51" s="454"/>
      <c r="BJ51" s="453" t="s">
        <v>205</v>
      </c>
      <c r="BK51" s="428"/>
      <c r="BL51" s="454"/>
      <c r="BM51" s="453" t="s">
        <v>206</v>
      </c>
      <c r="BN51" s="454"/>
    </row>
    <row r="52" spans="1:66" ht="39" customHeight="1" x14ac:dyDescent="0.25">
      <c r="A52" s="92"/>
      <c r="B52" s="286"/>
      <c r="C52" s="463"/>
      <c r="D52" s="456"/>
      <c r="E52" s="456"/>
      <c r="F52" s="456"/>
      <c r="G52" s="456"/>
      <c r="H52" s="456"/>
      <c r="I52" s="456"/>
      <c r="J52" s="456"/>
      <c r="K52" s="456"/>
      <c r="L52" s="98" t="s">
        <v>209</v>
      </c>
      <c r="M52" s="99" t="s">
        <v>210</v>
      </c>
      <c r="N52" s="100" t="s">
        <v>211</v>
      </c>
      <c r="O52" s="101" t="s">
        <v>212</v>
      </c>
      <c r="P52" s="101" t="s">
        <v>213</v>
      </c>
      <c r="Q52" s="101" t="s">
        <v>214</v>
      </c>
      <c r="R52" s="101" t="s">
        <v>215</v>
      </c>
      <c r="S52" s="101" t="s">
        <v>216</v>
      </c>
      <c r="T52" s="101" t="s">
        <v>217</v>
      </c>
      <c r="U52" s="102" t="s">
        <v>218</v>
      </c>
      <c r="V52" s="100" t="s">
        <v>211</v>
      </c>
      <c r="W52" s="101" t="s">
        <v>219</v>
      </c>
      <c r="X52" s="101" t="s">
        <v>220</v>
      </c>
      <c r="Y52" s="101" t="s">
        <v>221</v>
      </c>
      <c r="Z52" s="101" t="s">
        <v>215</v>
      </c>
      <c r="AA52" s="101" t="s">
        <v>216</v>
      </c>
      <c r="AB52" s="101" t="s">
        <v>217</v>
      </c>
      <c r="AC52" s="102" t="s">
        <v>218</v>
      </c>
      <c r="AD52" s="100" t="s">
        <v>211</v>
      </c>
      <c r="AE52" s="101" t="s">
        <v>222</v>
      </c>
      <c r="AF52" s="101" t="s">
        <v>223</v>
      </c>
      <c r="AG52" s="101" t="s">
        <v>224</v>
      </c>
      <c r="AH52" s="101" t="s">
        <v>215</v>
      </c>
      <c r="AI52" s="101" t="s">
        <v>216</v>
      </c>
      <c r="AJ52" s="101" t="s">
        <v>217</v>
      </c>
      <c r="AK52" s="102" t="s">
        <v>218</v>
      </c>
      <c r="AL52" s="103" t="s">
        <v>211</v>
      </c>
      <c r="AM52" s="101" t="s">
        <v>225</v>
      </c>
      <c r="AN52" s="101" t="s">
        <v>226</v>
      </c>
      <c r="AO52" s="101" t="s">
        <v>227</v>
      </c>
      <c r="AP52" s="101" t="s">
        <v>215</v>
      </c>
      <c r="AQ52" s="101" t="s">
        <v>216</v>
      </c>
      <c r="AR52" s="101" t="s">
        <v>217</v>
      </c>
      <c r="AS52" s="102" t="s">
        <v>218</v>
      </c>
      <c r="AT52" s="100" t="s">
        <v>211</v>
      </c>
      <c r="AU52" s="104" t="s">
        <v>215</v>
      </c>
      <c r="AV52" s="105" t="s">
        <v>228</v>
      </c>
      <c r="AW52" s="460"/>
      <c r="AX52" s="97"/>
      <c r="AY52" s="59"/>
      <c r="AZ52" s="59"/>
      <c r="BA52" s="101" t="s">
        <v>229</v>
      </c>
      <c r="BB52" s="101" t="s">
        <v>230</v>
      </c>
      <c r="BC52" s="102" t="s">
        <v>231</v>
      </c>
      <c r="BD52" s="101" t="s">
        <v>229</v>
      </c>
      <c r="BE52" s="101" t="s">
        <v>230</v>
      </c>
      <c r="BF52" s="102" t="s">
        <v>231</v>
      </c>
      <c r="BG52" s="101" t="s">
        <v>229</v>
      </c>
      <c r="BH52" s="101" t="s">
        <v>230</v>
      </c>
      <c r="BI52" s="102" t="s">
        <v>231</v>
      </c>
      <c r="BJ52" s="101" t="s">
        <v>229</v>
      </c>
      <c r="BK52" s="101" t="s">
        <v>230</v>
      </c>
      <c r="BL52" s="99" t="s">
        <v>231</v>
      </c>
      <c r="BM52" s="107" t="s">
        <v>229</v>
      </c>
      <c r="BN52" s="105" t="s">
        <v>232</v>
      </c>
    </row>
    <row r="53" spans="1:66" ht="93.75" customHeight="1" x14ac:dyDescent="0.25">
      <c r="A53" s="92"/>
      <c r="B53" s="287" t="s">
        <v>302</v>
      </c>
      <c r="C53" s="169">
        <v>1</v>
      </c>
      <c r="D53" s="177" t="s">
        <v>303</v>
      </c>
      <c r="E53" s="170" t="s">
        <v>304</v>
      </c>
      <c r="F53" s="178" t="s">
        <v>305</v>
      </c>
      <c r="G53" s="170" t="s">
        <v>57</v>
      </c>
      <c r="H53" s="170" t="s">
        <v>23</v>
      </c>
      <c r="I53" s="170" t="s">
        <v>39</v>
      </c>
      <c r="J53" s="170" t="s">
        <v>302</v>
      </c>
      <c r="K53" s="170" t="s">
        <v>306</v>
      </c>
      <c r="L53" s="179">
        <v>44044</v>
      </c>
      <c r="M53" s="180">
        <v>44196</v>
      </c>
      <c r="N53" s="172"/>
      <c r="O53" s="170"/>
      <c r="P53" s="170"/>
      <c r="Q53" s="170"/>
      <c r="R53" s="170">
        <f>SUM(O53:Q53)</f>
        <v>0</v>
      </c>
      <c r="S53" s="124" t="str">
        <f>IFERROR(R53/N53,"")</f>
        <v/>
      </c>
      <c r="T53" s="181"/>
      <c r="U53" s="125"/>
      <c r="V53" s="172"/>
      <c r="W53" s="170"/>
      <c r="X53" s="170"/>
      <c r="Y53" s="170"/>
      <c r="Z53" s="170">
        <f>SUM(W53:Y53)</f>
        <v>0</v>
      </c>
      <c r="AA53" s="124" t="str">
        <f>IFERROR(Z53/V53,"")</f>
        <v/>
      </c>
      <c r="AB53" s="182"/>
      <c r="AC53" s="125"/>
      <c r="AD53" s="172">
        <v>1</v>
      </c>
      <c r="AE53" s="170"/>
      <c r="AF53" s="170"/>
      <c r="AG53" s="170"/>
      <c r="AH53" s="170">
        <f>SUM(AE53:AG53)</f>
        <v>0</v>
      </c>
      <c r="AI53" s="124">
        <f>IFERROR(AH53/AD53,"")</f>
        <v>0</v>
      </c>
      <c r="AJ53" s="183" t="s">
        <v>307</v>
      </c>
      <c r="AK53" s="299" t="s">
        <v>498</v>
      </c>
      <c r="AL53" s="172">
        <v>0</v>
      </c>
      <c r="AM53" s="170"/>
      <c r="AN53" s="170"/>
      <c r="AO53" s="170"/>
      <c r="AP53" s="170">
        <f>SUM(AM53:AO53)</f>
        <v>0</v>
      </c>
      <c r="AQ53" s="124" t="str">
        <f>IFERROR(AP53/AL53,"")</f>
        <v/>
      </c>
      <c r="AR53" s="171"/>
      <c r="AS53" s="125"/>
      <c r="AT53" s="172">
        <f>+SUM(N53,V53,AD53,AL53)</f>
        <v>1</v>
      </c>
      <c r="AU53" s="170">
        <f>+SUM(R53,Z53,AH53,AP53)</f>
        <v>0</v>
      </c>
      <c r="AV53" s="173">
        <f>IFERROR(AU53/AT53,"")</f>
        <v>0</v>
      </c>
      <c r="AW53" s="184" t="s">
        <v>308</v>
      </c>
      <c r="AX53" s="97"/>
      <c r="AY53" s="59"/>
      <c r="AZ53" s="59"/>
      <c r="BA53" s="126"/>
      <c r="BB53" s="124" t="str">
        <f>IFERROR(BA53/N53,"")</f>
        <v/>
      </c>
      <c r="BC53" s="125"/>
      <c r="BD53" s="126" t="str">
        <f>IFERROR(BC53/P53,"")</f>
        <v/>
      </c>
      <c r="BE53" s="124" t="str">
        <f>IFERROR(BD53/V53,"")</f>
        <v/>
      </c>
      <c r="BF53" s="125" t="str">
        <f>IFERROR(BE53/R53,"")</f>
        <v/>
      </c>
      <c r="BG53" s="126"/>
      <c r="BH53" s="124">
        <f>IFERROR(BG53/AD53,"")</f>
        <v>0</v>
      </c>
      <c r="BI53" s="125"/>
      <c r="BJ53" s="127" t="str">
        <f>IFERROR(BI53/V53,"")</f>
        <v/>
      </c>
      <c r="BK53" s="124" t="str">
        <f>IFERROR(BJ53/AL53,"")</f>
        <v/>
      </c>
      <c r="BL53" s="128" t="str">
        <f>IFERROR(BK53/X53,"")</f>
        <v/>
      </c>
      <c r="BM53" s="129">
        <f>SUM(BA53,BD53,BG53,BJ53)</f>
        <v>0</v>
      </c>
      <c r="BN53" s="130">
        <f>IFERROR(BM53/AT53,"")</f>
        <v>0</v>
      </c>
    </row>
    <row r="54" spans="1:66" ht="214.5" customHeight="1" x14ac:dyDescent="0.25">
      <c r="A54" s="92"/>
      <c r="B54" s="286"/>
      <c r="C54" s="185">
        <v>2</v>
      </c>
      <c r="D54" s="186" t="s">
        <v>309</v>
      </c>
      <c r="E54" s="187" t="s">
        <v>310</v>
      </c>
      <c r="F54" s="188" t="s">
        <v>311</v>
      </c>
      <c r="G54" s="170" t="s">
        <v>57</v>
      </c>
      <c r="H54" s="170" t="s">
        <v>23</v>
      </c>
      <c r="I54" s="170" t="s">
        <v>39</v>
      </c>
      <c r="J54" s="170" t="s">
        <v>302</v>
      </c>
      <c r="K54" s="170" t="s">
        <v>306</v>
      </c>
      <c r="L54" s="179">
        <v>44044</v>
      </c>
      <c r="M54" s="180">
        <v>44196</v>
      </c>
      <c r="N54" s="189"/>
      <c r="O54" s="187"/>
      <c r="P54" s="187"/>
      <c r="Q54" s="187"/>
      <c r="R54" s="187"/>
      <c r="S54" s="190"/>
      <c r="T54" s="191"/>
      <c r="U54" s="192"/>
      <c r="V54" s="189"/>
      <c r="W54" s="187"/>
      <c r="X54" s="187"/>
      <c r="Y54" s="187"/>
      <c r="Z54" s="187"/>
      <c r="AA54" s="190"/>
      <c r="AB54" s="193"/>
      <c r="AC54" s="192"/>
      <c r="AD54" s="189">
        <v>0</v>
      </c>
      <c r="AE54" s="187"/>
      <c r="AF54" s="187"/>
      <c r="AG54" s="187"/>
      <c r="AH54" s="118">
        <f>SUM(AE54:AG54)</f>
        <v>0</v>
      </c>
      <c r="AI54" s="114" t="str">
        <f>IFERROR(AH54/AD54,"")</f>
        <v/>
      </c>
      <c r="AJ54" s="194" t="s">
        <v>312</v>
      </c>
      <c r="AK54" s="303" t="s">
        <v>490</v>
      </c>
      <c r="AL54" s="189">
        <v>1</v>
      </c>
      <c r="AM54" s="187"/>
      <c r="AN54" s="187"/>
      <c r="AO54" s="187"/>
      <c r="AP54" s="187"/>
      <c r="AQ54" s="190"/>
      <c r="AR54" s="195"/>
      <c r="AS54" s="192"/>
      <c r="AT54" s="236">
        <f>+SUM(N54,V54,AD54,AL54)</f>
        <v>1</v>
      </c>
      <c r="AU54" s="229">
        <f>+SUM(R54,Z54,AH54,AP54)</f>
        <v>0</v>
      </c>
      <c r="AV54" s="173">
        <f t="shared" ref="AV54:AV55" si="11">IFERROR(AU54/AT54,"")</f>
        <v>0</v>
      </c>
      <c r="AW54" s="196"/>
      <c r="AX54" s="97"/>
      <c r="AY54" s="59"/>
      <c r="AZ54" s="59"/>
      <c r="BA54" s="197"/>
      <c r="BB54" s="190"/>
      <c r="BC54" s="192"/>
      <c r="BD54" s="197"/>
      <c r="BE54" s="190"/>
      <c r="BF54" s="192"/>
      <c r="BG54" s="197"/>
      <c r="BH54" s="190"/>
      <c r="BI54" s="192"/>
      <c r="BJ54" s="198"/>
      <c r="BK54" s="190"/>
      <c r="BL54" s="199"/>
      <c r="BM54" s="200"/>
      <c r="BN54" s="201"/>
    </row>
    <row r="55" spans="1:66" ht="39" customHeight="1" x14ac:dyDescent="0.25">
      <c r="A55" s="86"/>
      <c r="B55" s="286"/>
      <c r="C55" s="131">
        <v>3</v>
      </c>
      <c r="D55" s="132" t="s">
        <v>313</v>
      </c>
      <c r="E55" s="110" t="s">
        <v>314</v>
      </c>
      <c r="F55" s="140" t="s">
        <v>315</v>
      </c>
      <c r="G55" s="170" t="s">
        <v>57</v>
      </c>
      <c r="H55" s="170" t="s">
        <v>23</v>
      </c>
      <c r="I55" s="170" t="s">
        <v>39</v>
      </c>
      <c r="J55" s="170" t="s">
        <v>302</v>
      </c>
      <c r="K55" s="170" t="s">
        <v>306</v>
      </c>
      <c r="L55" s="179">
        <v>44044</v>
      </c>
      <c r="M55" s="180">
        <v>44196</v>
      </c>
      <c r="N55" s="113"/>
      <c r="O55" s="110"/>
      <c r="P55" s="110"/>
      <c r="Q55" s="110"/>
      <c r="R55" s="110">
        <f>SUM(O55:Q55)</f>
        <v>0</v>
      </c>
      <c r="S55" s="114" t="str">
        <f>IFERROR(R55/N55,"")</f>
        <v/>
      </c>
      <c r="T55" s="176"/>
      <c r="U55" s="141"/>
      <c r="V55" s="113"/>
      <c r="W55" s="110"/>
      <c r="X55" s="110"/>
      <c r="Y55" s="110"/>
      <c r="Z55" s="110">
        <f>SUM(W55:Y55)</f>
        <v>0</v>
      </c>
      <c r="AA55" s="114" t="str">
        <f>IFERROR(Z55/V55,"")</f>
        <v/>
      </c>
      <c r="AB55" s="176"/>
      <c r="AC55" s="141"/>
      <c r="AD55" s="113">
        <v>0</v>
      </c>
      <c r="AE55" s="110"/>
      <c r="AF55" s="110"/>
      <c r="AG55" s="110"/>
      <c r="AH55" s="110">
        <f t="shared" ref="AH55:AH61" si="12">SUM(AE55:AG55)</f>
        <v>0</v>
      </c>
      <c r="AI55" s="114" t="str">
        <f>IFERROR(AH55/AD55,"")</f>
        <v/>
      </c>
      <c r="AJ55" s="119" t="s">
        <v>316</v>
      </c>
      <c r="AK55" s="300" t="s">
        <v>490</v>
      </c>
      <c r="AL55" s="113">
        <v>1</v>
      </c>
      <c r="AM55" s="110"/>
      <c r="AN55" s="110"/>
      <c r="AO55" s="110"/>
      <c r="AP55" s="110">
        <f t="shared" ref="AP55:AP61" si="13">SUM(AM55:AO55)</f>
        <v>0</v>
      </c>
      <c r="AQ55" s="114">
        <f t="shared" ref="AQ55:AQ61" si="14">IFERROR(AP55/AL55,"")</f>
        <v>0</v>
      </c>
      <c r="AR55" s="120"/>
      <c r="AS55" s="141"/>
      <c r="AT55" s="113">
        <f t="shared" ref="AT55:AT61" si="15">+SUM(N55,V55,AD55,AL55)</f>
        <v>1</v>
      </c>
      <c r="AU55" s="110">
        <f t="shared" ref="AU55:AU61" si="16">+SUM(R55,Z55,AH55,AP55)</f>
        <v>0</v>
      </c>
      <c r="AV55" s="173">
        <f t="shared" si="11"/>
        <v>0</v>
      </c>
      <c r="AW55" s="122" t="s">
        <v>317</v>
      </c>
      <c r="AX55" s="89"/>
      <c r="AY55" s="59"/>
      <c r="AZ55" s="59"/>
      <c r="BA55" s="202"/>
      <c r="BB55" s="114" t="str">
        <f>IFERROR(BA55/N55,"")</f>
        <v/>
      </c>
      <c r="BC55" s="141"/>
      <c r="BD55" s="142" t="str">
        <f>IFERROR(BC55/P55,"")</f>
        <v/>
      </c>
      <c r="BE55" s="114" t="str">
        <f>IFERROR(BD55/V55,"")</f>
        <v/>
      </c>
      <c r="BF55" s="141" t="str">
        <f>IFERROR(BE55/R55,"")</f>
        <v/>
      </c>
      <c r="BG55" s="142"/>
      <c r="BH55" s="114" t="str">
        <f t="shared" ref="BH55:BH61" si="17">IFERROR(BG55/AD55,"")</f>
        <v/>
      </c>
      <c r="BI55" s="141"/>
      <c r="BJ55" s="143" t="str">
        <f>IFERROR(BI55/V55,"")</f>
        <v/>
      </c>
      <c r="BK55" s="114" t="str">
        <f>IFERROR(BJ55/AL55,"")</f>
        <v/>
      </c>
      <c r="BL55" s="144"/>
      <c r="BM55" s="137">
        <f>SUM(BA55,BD55,BG55,BJ55)</f>
        <v>0</v>
      </c>
      <c r="BN55" s="138">
        <f>IFERROR(BM55/AT55,"")</f>
        <v>0</v>
      </c>
    </row>
    <row r="56" spans="1:66" ht="256.5" customHeight="1" x14ac:dyDescent="0.25">
      <c r="A56" s="86"/>
      <c r="B56" s="286"/>
      <c r="C56" s="131">
        <v>4</v>
      </c>
      <c r="D56" s="132" t="s">
        <v>318</v>
      </c>
      <c r="E56" s="110" t="s">
        <v>319</v>
      </c>
      <c r="F56" s="140" t="s">
        <v>320</v>
      </c>
      <c r="G56" s="170" t="s">
        <v>57</v>
      </c>
      <c r="H56" s="170" t="s">
        <v>23</v>
      </c>
      <c r="I56" s="170" t="s">
        <v>39</v>
      </c>
      <c r="J56" s="170" t="s">
        <v>302</v>
      </c>
      <c r="K56" s="170" t="s">
        <v>306</v>
      </c>
      <c r="L56" s="179">
        <v>44044</v>
      </c>
      <c r="M56" s="180">
        <v>44196</v>
      </c>
      <c r="N56" s="113"/>
      <c r="O56" s="110"/>
      <c r="P56" s="110"/>
      <c r="Q56" s="110"/>
      <c r="R56" s="110">
        <f>SUM(O56:Q56)</f>
        <v>0</v>
      </c>
      <c r="S56" s="114" t="str">
        <f>IFERROR(R56/N56,"")</f>
        <v/>
      </c>
      <c r="T56" s="176"/>
      <c r="U56" s="141"/>
      <c r="V56" s="113"/>
      <c r="W56" s="110"/>
      <c r="X56" s="110"/>
      <c r="Y56" s="110"/>
      <c r="Z56" s="110">
        <f>SUM(W56:Y56)</f>
        <v>0</v>
      </c>
      <c r="AA56" s="114" t="str">
        <f>IFERROR(Z56/V56,"")</f>
        <v/>
      </c>
      <c r="AB56" s="176"/>
      <c r="AC56" s="141"/>
      <c r="AD56" s="113">
        <v>5</v>
      </c>
      <c r="AE56" s="110"/>
      <c r="AF56" s="110"/>
      <c r="AG56" s="110"/>
      <c r="AH56" s="110">
        <f t="shared" si="12"/>
        <v>0</v>
      </c>
      <c r="AI56" s="114">
        <f>IFERROR(AH56/AD56,"")</f>
        <v>0</v>
      </c>
      <c r="AJ56" s="119" t="s">
        <v>507</v>
      </c>
      <c r="AK56" s="300" t="s">
        <v>491</v>
      </c>
      <c r="AL56" s="113">
        <v>1</v>
      </c>
      <c r="AM56" s="110"/>
      <c r="AN56" s="110"/>
      <c r="AO56" s="110"/>
      <c r="AP56" s="110">
        <f t="shared" si="13"/>
        <v>0</v>
      </c>
      <c r="AQ56" s="114">
        <f t="shared" si="14"/>
        <v>0</v>
      </c>
      <c r="AR56" s="120"/>
      <c r="AS56" s="141"/>
      <c r="AT56" s="113">
        <f t="shared" si="15"/>
        <v>6</v>
      </c>
      <c r="AU56" s="110">
        <f>+SUM(R56,Z56,AH56,AP56)</f>
        <v>0</v>
      </c>
      <c r="AV56" s="121">
        <f t="shared" ref="AV56:AV61" si="18">IFERROR(AU56/AT56,"")</f>
        <v>0</v>
      </c>
      <c r="AW56" s="122" t="s">
        <v>321</v>
      </c>
      <c r="AX56" s="89"/>
      <c r="AY56" s="59"/>
      <c r="AZ56" s="59"/>
      <c r="BA56" s="202"/>
      <c r="BB56" s="114" t="str">
        <f>IFERROR(BA56/N56,"")</f>
        <v/>
      </c>
      <c r="BC56" s="116"/>
      <c r="BD56" s="134" t="str">
        <f>IFERROR(BC56/P56,"")</f>
        <v/>
      </c>
      <c r="BE56" s="114" t="str">
        <f>IFERROR(BD56/V56,"")</f>
        <v/>
      </c>
      <c r="BF56" s="116" t="str">
        <f>IFERROR(BE56/R56,"")</f>
        <v/>
      </c>
      <c r="BG56" s="134"/>
      <c r="BH56" s="114">
        <f t="shared" si="17"/>
        <v>0</v>
      </c>
      <c r="BI56" s="116"/>
      <c r="BJ56" s="135" t="str">
        <f>IFERROR(BI56/V56,"")</f>
        <v/>
      </c>
      <c r="BK56" s="114" t="str">
        <f>IFERROR(BJ56/AL56,"")</f>
        <v/>
      </c>
      <c r="BL56" s="136"/>
      <c r="BM56" s="137">
        <f>SUM(BA56,BD56,BG56,BJ56)</f>
        <v>0</v>
      </c>
      <c r="BN56" s="138">
        <f>IFERROR(BM56/AT56,"")</f>
        <v>0</v>
      </c>
    </row>
    <row r="57" spans="1:66" ht="46.5" customHeight="1" x14ac:dyDescent="0.25">
      <c r="A57" s="86"/>
      <c r="B57" s="286"/>
      <c r="C57" s="131">
        <v>5</v>
      </c>
      <c r="D57" s="132" t="s">
        <v>322</v>
      </c>
      <c r="E57" s="110" t="s">
        <v>243</v>
      </c>
      <c r="F57" s="140" t="s">
        <v>323</v>
      </c>
      <c r="G57" s="170" t="s">
        <v>57</v>
      </c>
      <c r="H57" s="170" t="s">
        <v>23</v>
      </c>
      <c r="I57" s="170" t="s">
        <v>39</v>
      </c>
      <c r="J57" s="170" t="s">
        <v>302</v>
      </c>
      <c r="K57" s="170" t="s">
        <v>306</v>
      </c>
      <c r="L57" s="179">
        <v>44044</v>
      </c>
      <c r="M57" s="180">
        <v>44196</v>
      </c>
      <c r="N57" s="113"/>
      <c r="O57" s="110"/>
      <c r="P57" s="110"/>
      <c r="Q57" s="110"/>
      <c r="R57" s="110">
        <f>SUM(O57:Q57)</f>
        <v>0</v>
      </c>
      <c r="S57" s="114" t="str">
        <f>IFERROR(R57/N57,"")</f>
        <v/>
      </c>
      <c r="T57" s="176"/>
      <c r="U57" s="141"/>
      <c r="V57" s="113"/>
      <c r="W57" s="110"/>
      <c r="X57" s="110"/>
      <c r="Y57" s="110"/>
      <c r="Z57" s="110">
        <f>SUM(W57:Y57)</f>
        <v>0</v>
      </c>
      <c r="AA57" s="114" t="str">
        <f>IFERROR(Z57/V57,"")</f>
        <v/>
      </c>
      <c r="AB57" s="176"/>
      <c r="AC57" s="141"/>
      <c r="AD57" s="113">
        <v>3</v>
      </c>
      <c r="AE57" s="110"/>
      <c r="AF57" s="110"/>
      <c r="AG57" s="110"/>
      <c r="AH57" s="110">
        <f t="shared" si="12"/>
        <v>0</v>
      </c>
      <c r="AI57" s="114">
        <f>IFERROR(AH57/AD57,"")</f>
        <v>0</v>
      </c>
      <c r="AJ57" s="119" t="s">
        <v>324</v>
      </c>
      <c r="AK57" s="300" t="s">
        <v>498</v>
      </c>
      <c r="AL57" s="113">
        <v>2</v>
      </c>
      <c r="AM57" s="110"/>
      <c r="AN57" s="110"/>
      <c r="AO57" s="110"/>
      <c r="AP57" s="110">
        <f t="shared" si="13"/>
        <v>0</v>
      </c>
      <c r="AQ57" s="114">
        <f t="shared" si="14"/>
        <v>0</v>
      </c>
      <c r="AR57" s="120"/>
      <c r="AS57" s="141"/>
      <c r="AT57" s="113">
        <f>+SUM(N57,V57,AD57,AL57)</f>
        <v>5</v>
      </c>
      <c r="AU57" s="110">
        <f>+SUM(R57,Z57,AH57,AP57)</f>
        <v>0</v>
      </c>
      <c r="AV57" s="121">
        <f t="shared" si="18"/>
        <v>0</v>
      </c>
      <c r="AW57" s="122" t="s">
        <v>325</v>
      </c>
      <c r="AX57" s="89"/>
      <c r="AY57" s="59"/>
      <c r="AZ57" s="59"/>
      <c r="BA57" s="202"/>
      <c r="BB57" s="114" t="str">
        <f>IFERROR(BA57/N57,"")</f>
        <v/>
      </c>
      <c r="BC57" s="116"/>
      <c r="BD57" s="134" t="str">
        <f>IFERROR(BC57/P57,"")</f>
        <v/>
      </c>
      <c r="BE57" s="114" t="str">
        <f>IFERROR(BD57/V57,"")</f>
        <v/>
      </c>
      <c r="BF57" s="116" t="str">
        <f>IFERROR(BE57/R57,"")</f>
        <v/>
      </c>
      <c r="BG57" s="134"/>
      <c r="BH57" s="114">
        <f t="shared" si="17"/>
        <v>0</v>
      </c>
      <c r="BI57" s="116"/>
      <c r="BJ57" s="135" t="str">
        <f>IFERROR(BI57/V57,"")</f>
        <v/>
      </c>
      <c r="BK57" s="114" t="str">
        <f>IFERROR(BJ57/AL57,"")</f>
        <v/>
      </c>
      <c r="BL57" s="136"/>
      <c r="BM57" s="137">
        <f>SUM(BA57,BD57,BG57,BJ57)</f>
        <v>0</v>
      </c>
      <c r="BN57" s="138">
        <f>IFERROR(BM57/AT57,"")</f>
        <v>0</v>
      </c>
    </row>
    <row r="58" spans="1:66" ht="39" customHeight="1" x14ac:dyDescent="0.25">
      <c r="A58" s="86"/>
      <c r="B58" s="286"/>
      <c r="C58" s="131">
        <v>6</v>
      </c>
      <c r="D58" s="132" t="s">
        <v>326</v>
      </c>
      <c r="E58" s="203" t="s">
        <v>302</v>
      </c>
      <c r="F58" s="140" t="s">
        <v>327</v>
      </c>
      <c r="G58" s="170" t="s">
        <v>57</v>
      </c>
      <c r="H58" s="170" t="s">
        <v>23</v>
      </c>
      <c r="I58" s="170" t="s">
        <v>39</v>
      </c>
      <c r="J58" s="170" t="s">
        <v>302</v>
      </c>
      <c r="K58" s="170" t="s">
        <v>306</v>
      </c>
      <c r="L58" s="179">
        <v>44044</v>
      </c>
      <c r="M58" s="180">
        <v>44196</v>
      </c>
      <c r="N58" s="113"/>
      <c r="O58" s="110"/>
      <c r="P58" s="110"/>
      <c r="Q58" s="110"/>
      <c r="R58" s="110">
        <f>SUM(O58:Q58)</f>
        <v>0</v>
      </c>
      <c r="S58" s="114" t="str">
        <f>IFERROR(R58/N58,"")</f>
        <v/>
      </c>
      <c r="T58" s="176"/>
      <c r="U58" s="141"/>
      <c r="V58" s="113"/>
      <c r="W58" s="110"/>
      <c r="X58" s="110"/>
      <c r="Y58" s="110"/>
      <c r="Z58" s="110">
        <f>SUM(W58:Y58)</f>
        <v>0</v>
      </c>
      <c r="AA58" s="114" t="str">
        <f>IFERROR(Z58/V58,"")</f>
        <v/>
      </c>
      <c r="AB58" s="176"/>
      <c r="AC58" s="141"/>
      <c r="AD58" s="113">
        <v>0</v>
      </c>
      <c r="AE58" s="110"/>
      <c r="AF58" s="110"/>
      <c r="AG58" s="110"/>
      <c r="AH58" s="110">
        <f>SUM(AE58:AG58)</f>
        <v>0</v>
      </c>
      <c r="AI58" s="114">
        <v>0</v>
      </c>
      <c r="AJ58" s="119" t="s">
        <v>324</v>
      </c>
      <c r="AK58" s="141" t="s">
        <v>490</v>
      </c>
      <c r="AL58" s="113">
        <v>6</v>
      </c>
      <c r="AM58" s="110"/>
      <c r="AN58" s="110"/>
      <c r="AO58" s="110"/>
      <c r="AP58" s="110">
        <f t="shared" si="13"/>
        <v>0</v>
      </c>
      <c r="AQ58" s="114">
        <f t="shared" si="14"/>
        <v>0</v>
      </c>
      <c r="AR58" s="120"/>
      <c r="AS58" s="141"/>
      <c r="AT58" s="113">
        <f t="shared" si="15"/>
        <v>6</v>
      </c>
      <c r="AU58" s="110">
        <f t="shared" si="16"/>
        <v>0</v>
      </c>
      <c r="AV58" s="121">
        <f t="shared" si="18"/>
        <v>0</v>
      </c>
      <c r="AW58" s="122" t="s">
        <v>302</v>
      </c>
      <c r="AX58" s="89"/>
      <c r="AY58" s="59"/>
      <c r="AZ58" s="59"/>
      <c r="BA58" s="202"/>
      <c r="BB58" s="114" t="str">
        <f>IFERROR(BA58/N58,"")</f>
        <v/>
      </c>
      <c r="BC58" s="141"/>
      <c r="BD58" s="142" t="str">
        <f>IFERROR(BC58/P58,"")</f>
        <v/>
      </c>
      <c r="BE58" s="114" t="str">
        <f>IFERROR(BD58/V58,"")</f>
        <v/>
      </c>
      <c r="BF58" s="141" t="str">
        <f>IFERROR(BE58/R58,"")</f>
        <v/>
      </c>
      <c r="BG58" s="142"/>
      <c r="BH58" s="114" t="str">
        <f t="shared" si="17"/>
        <v/>
      </c>
      <c r="BI58" s="141"/>
      <c r="BJ58" s="143" t="str">
        <f>IFERROR(BI58/V58,"")</f>
        <v/>
      </c>
      <c r="BK58" s="114" t="str">
        <f>IFERROR(BJ58/AL58,"")</f>
        <v/>
      </c>
      <c r="BL58" s="144"/>
      <c r="BM58" s="137">
        <f>SUM(BA58,BD58,BG58,BJ58)</f>
        <v>0</v>
      </c>
      <c r="BN58" s="138">
        <f>IFERROR(BM58/AT58,"")</f>
        <v>0</v>
      </c>
    </row>
    <row r="59" spans="1:66" ht="39" customHeight="1" x14ac:dyDescent="0.25">
      <c r="A59" s="86"/>
      <c r="B59" s="286"/>
      <c r="C59" s="131">
        <v>7</v>
      </c>
      <c r="D59" s="132" t="s">
        <v>328</v>
      </c>
      <c r="E59" s="203" t="s">
        <v>329</v>
      </c>
      <c r="F59" s="140" t="s">
        <v>330</v>
      </c>
      <c r="G59" s="170" t="s">
        <v>57</v>
      </c>
      <c r="H59" s="170" t="s">
        <v>23</v>
      </c>
      <c r="I59" s="170" t="s">
        <v>39</v>
      </c>
      <c r="J59" s="170" t="s">
        <v>302</v>
      </c>
      <c r="K59" s="170" t="s">
        <v>306</v>
      </c>
      <c r="L59" s="179">
        <v>44044</v>
      </c>
      <c r="M59" s="180">
        <v>44196</v>
      </c>
      <c r="N59" s="113"/>
      <c r="O59" s="110"/>
      <c r="P59" s="110"/>
      <c r="Q59" s="110"/>
      <c r="R59" s="110">
        <f>SUM(O59:Q59)</f>
        <v>0</v>
      </c>
      <c r="S59" s="114" t="str">
        <f>IFERROR(R59/N59,"")</f>
        <v/>
      </c>
      <c r="T59" s="176"/>
      <c r="U59" s="141"/>
      <c r="V59" s="113"/>
      <c r="W59" s="110"/>
      <c r="X59" s="110"/>
      <c r="Y59" s="110"/>
      <c r="Z59" s="110">
        <f>SUM(W59:Y59)</f>
        <v>0</v>
      </c>
      <c r="AA59" s="114" t="str">
        <f>IFERROR(Z59/V59,"")</f>
        <v/>
      </c>
      <c r="AB59" s="176"/>
      <c r="AC59" s="141"/>
      <c r="AD59" s="113">
        <v>0</v>
      </c>
      <c r="AE59" s="110"/>
      <c r="AF59" s="110"/>
      <c r="AG59" s="110"/>
      <c r="AH59" s="110">
        <f t="shared" si="12"/>
        <v>0</v>
      </c>
      <c r="AI59" s="114" t="str">
        <f>IFERROR(AH59/AD59,"")</f>
        <v/>
      </c>
      <c r="AJ59" s="119" t="s">
        <v>324</v>
      </c>
      <c r="AK59" s="141" t="s">
        <v>490</v>
      </c>
      <c r="AL59" s="113">
        <v>6</v>
      </c>
      <c r="AM59" s="110"/>
      <c r="AN59" s="110"/>
      <c r="AO59" s="110"/>
      <c r="AP59" s="110">
        <f t="shared" si="13"/>
        <v>0</v>
      </c>
      <c r="AQ59" s="114">
        <f t="shared" si="14"/>
        <v>0</v>
      </c>
      <c r="AR59" s="120"/>
      <c r="AS59" s="141"/>
      <c r="AT59" s="113">
        <f t="shared" si="15"/>
        <v>6</v>
      </c>
      <c r="AU59" s="110">
        <f t="shared" si="16"/>
        <v>0</v>
      </c>
      <c r="AV59" s="121">
        <f t="shared" si="18"/>
        <v>0</v>
      </c>
      <c r="AW59" s="122" t="s">
        <v>331</v>
      </c>
      <c r="AX59" s="89"/>
      <c r="AY59" s="59"/>
      <c r="AZ59" s="59"/>
      <c r="BA59" s="202"/>
      <c r="BB59" s="114" t="str">
        <f>IFERROR(BA59/N59,"")</f>
        <v/>
      </c>
      <c r="BC59" s="141"/>
      <c r="BD59" s="142" t="str">
        <f>IFERROR(BC59/P59,"")</f>
        <v/>
      </c>
      <c r="BE59" s="114" t="str">
        <f>IFERROR(BD59/V59,"")</f>
        <v/>
      </c>
      <c r="BF59" s="141" t="str">
        <f>IFERROR(BE59/R59,"")</f>
        <v/>
      </c>
      <c r="BG59" s="142"/>
      <c r="BH59" s="114" t="str">
        <f t="shared" si="17"/>
        <v/>
      </c>
      <c r="BI59" s="141"/>
      <c r="BJ59" s="143" t="str">
        <f>IFERROR(BI59/V59,"")</f>
        <v/>
      </c>
      <c r="BK59" s="114" t="str">
        <f>IFERROR(BJ59/AL59,"")</f>
        <v/>
      </c>
      <c r="BL59" s="144"/>
      <c r="BM59" s="137">
        <f>SUM(BA59,BD59,BG59,BJ59)</f>
        <v>0</v>
      </c>
      <c r="BN59" s="138">
        <f>IFERROR(BM59/AT59,"")</f>
        <v>0</v>
      </c>
    </row>
    <row r="60" spans="1:66" ht="39" customHeight="1" x14ac:dyDescent="0.25">
      <c r="A60" s="86"/>
      <c r="B60" s="287" t="s">
        <v>332</v>
      </c>
      <c r="C60" s="204">
        <v>8</v>
      </c>
      <c r="D60" s="205" t="s">
        <v>333</v>
      </c>
      <c r="E60" s="206" t="s">
        <v>334</v>
      </c>
      <c r="F60" s="207" t="s">
        <v>272</v>
      </c>
      <c r="G60" s="170" t="s">
        <v>57</v>
      </c>
      <c r="H60" s="170" t="s">
        <v>23</v>
      </c>
      <c r="I60" s="170" t="s">
        <v>39</v>
      </c>
      <c r="J60" s="208" t="s">
        <v>335</v>
      </c>
      <c r="K60" s="208" t="s">
        <v>336</v>
      </c>
      <c r="L60" s="179">
        <v>44044</v>
      </c>
      <c r="M60" s="180">
        <v>44196</v>
      </c>
      <c r="N60" s="209"/>
      <c r="O60" s="210"/>
      <c r="P60" s="210"/>
      <c r="Q60" s="210"/>
      <c r="R60" s="210"/>
      <c r="S60" s="211"/>
      <c r="T60" s="212"/>
      <c r="U60" s="213"/>
      <c r="V60" s="209"/>
      <c r="W60" s="210"/>
      <c r="X60" s="210"/>
      <c r="Y60" s="210"/>
      <c r="Z60" s="210"/>
      <c r="AA60" s="211"/>
      <c r="AB60" s="212"/>
      <c r="AC60" s="213"/>
      <c r="AD60" s="209">
        <v>0</v>
      </c>
      <c r="AE60" s="210"/>
      <c r="AF60" s="210"/>
      <c r="AG60" s="210"/>
      <c r="AH60" s="110">
        <f t="shared" si="12"/>
        <v>0</v>
      </c>
      <c r="AI60" s="114" t="str">
        <f>IFERROR(AH60/AD60,"")</f>
        <v/>
      </c>
      <c r="AJ60" s="214" t="s">
        <v>508</v>
      </c>
      <c r="AK60" s="213" t="s">
        <v>490</v>
      </c>
      <c r="AL60" s="209">
        <v>1</v>
      </c>
      <c r="AM60" s="210"/>
      <c r="AN60" s="210"/>
      <c r="AO60" s="210"/>
      <c r="AP60" s="110">
        <f t="shared" si="13"/>
        <v>0</v>
      </c>
      <c r="AQ60" s="114">
        <f t="shared" si="14"/>
        <v>0</v>
      </c>
      <c r="AR60" s="215"/>
      <c r="AS60" s="213"/>
      <c r="AT60" s="209">
        <f t="shared" si="15"/>
        <v>1</v>
      </c>
      <c r="AU60" s="110">
        <f t="shared" si="16"/>
        <v>0</v>
      </c>
      <c r="AV60" s="121">
        <f t="shared" si="18"/>
        <v>0</v>
      </c>
      <c r="AW60" s="216" t="s">
        <v>243</v>
      </c>
      <c r="AX60" s="89"/>
      <c r="AY60" s="59"/>
      <c r="AZ60" s="59"/>
      <c r="BA60" s="217"/>
      <c r="BB60" s="211"/>
      <c r="BC60" s="213"/>
      <c r="BD60" s="218"/>
      <c r="BE60" s="211"/>
      <c r="BF60" s="213"/>
      <c r="BG60" s="218"/>
      <c r="BH60" s="211" t="str">
        <f t="shared" si="17"/>
        <v/>
      </c>
      <c r="BI60" s="213"/>
      <c r="BJ60" s="219"/>
      <c r="BK60" s="211"/>
      <c r="BL60" s="220"/>
      <c r="BM60" s="221"/>
      <c r="BN60" s="222"/>
    </row>
    <row r="61" spans="1:66" ht="39" customHeight="1" x14ac:dyDescent="0.25">
      <c r="A61" s="86"/>
      <c r="B61" s="286"/>
      <c r="C61" s="204">
        <v>9</v>
      </c>
      <c r="D61" s="205" t="s">
        <v>337</v>
      </c>
      <c r="E61" s="206" t="s">
        <v>338</v>
      </c>
      <c r="F61" s="207" t="s">
        <v>339</v>
      </c>
      <c r="G61" s="170" t="s">
        <v>57</v>
      </c>
      <c r="H61" s="170" t="s">
        <v>23</v>
      </c>
      <c r="I61" s="170" t="s">
        <v>39</v>
      </c>
      <c r="J61" s="208" t="s">
        <v>335</v>
      </c>
      <c r="K61" s="208" t="s">
        <v>336</v>
      </c>
      <c r="L61" s="179">
        <v>44044</v>
      </c>
      <c r="M61" s="180">
        <v>44196</v>
      </c>
      <c r="N61" s="209"/>
      <c r="O61" s="210"/>
      <c r="P61" s="210"/>
      <c r="Q61" s="210"/>
      <c r="R61" s="210"/>
      <c r="S61" s="211"/>
      <c r="T61" s="212"/>
      <c r="U61" s="213"/>
      <c r="V61" s="209"/>
      <c r="W61" s="210"/>
      <c r="X61" s="210"/>
      <c r="Y61" s="210"/>
      <c r="Z61" s="210"/>
      <c r="AA61" s="211"/>
      <c r="AB61" s="212"/>
      <c r="AC61" s="213"/>
      <c r="AD61" s="209">
        <v>0</v>
      </c>
      <c r="AE61" s="210"/>
      <c r="AF61" s="210"/>
      <c r="AG61" s="210"/>
      <c r="AH61" s="110">
        <f t="shared" si="12"/>
        <v>0</v>
      </c>
      <c r="AI61" s="114" t="str">
        <f>IFERROR(AH61/AD61,"")</f>
        <v/>
      </c>
      <c r="AJ61" s="214" t="s">
        <v>340</v>
      </c>
      <c r="AK61" s="213" t="s">
        <v>490</v>
      </c>
      <c r="AL61" s="209">
        <v>2</v>
      </c>
      <c r="AM61" s="210"/>
      <c r="AN61" s="210"/>
      <c r="AO61" s="210"/>
      <c r="AP61" s="110">
        <f t="shared" si="13"/>
        <v>0</v>
      </c>
      <c r="AQ61" s="114">
        <f t="shared" si="14"/>
        <v>0</v>
      </c>
      <c r="AR61" s="215"/>
      <c r="AS61" s="213"/>
      <c r="AT61" s="209">
        <f t="shared" si="15"/>
        <v>2</v>
      </c>
      <c r="AU61" s="110">
        <f t="shared" si="16"/>
        <v>0</v>
      </c>
      <c r="AV61" s="121">
        <f t="shared" si="18"/>
        <v>0</v>
      </c>
      <c r="AW61" s="122" t="s">
        <v>331</v>
      </c>
      <c r="AX61" s="89"/>
      <c r="AY61" s="59"/>
      <c r="AZ61" s="59"/>
      <c r="BA61" s="217"/>
      <c r="BB61" s="211"/>
      <c r="BC61" s="213"/>
      <c r="BD61" s="218"/>
      <c r="BE61" s="211"/>
      <c r="BF61" s="213"/>
      <c r="BG61" s="218"/>
      <c r="BH61" s="211" t="str">
        <f t="shared" si="17"/>
        <v/>
      </c>
      <c r="BI61" s="213"/>
      <c r="BJ61" s="219"/>
      <c r="BK61" s="211"/>
      <c r="BL61" s="220"/>
      <c r="BM61" s="221"/>
      <c r="BN61" s="222"/>
    </row>
    <row r="62" spans="1:66" ht="15.75" customHeight="1" x14ac:dyDescent="0.25">
      <c r="A62" s="86"/>
      <c r="B62" s="286"/>
      <c r="C62" s="204"/>
      <c r="D62" s="205"/>
      <c r="E62" s="206"/>
      <c r="F62" s="207"/>
      <c r="G62" s="208"/>
      <c r="H62" s="208"/>
      <c r="I62" s="208"/>
      <c r="J62" s="208"/>
      <c r="K62" s="208"/>
      <c r="L62" s="223"/>
      <c r="M62" s="224"/>
      <c r="N62" s="209"/>
      <c r="O62" s="210"/>
      <c r="P62" s="210"/>
      <c r="Q62" s="210"/>
      <c r="R62" s="210"/>
      <c r="S62" s="211"/>
      <c r="T62" s="212"/>
      <c r="U62" s="213"/>
      <c r="V62" s="209"/>
      <c r="W62" s="210"/>
      <c r="X62" s="210"/>
      <c r="Y62" s="210"/>
      <c r="Z62" s="210"/>
      <c r="AA62" s="211"/>
      <c r="AB62" s="212"/>
      <c r="AC62" s="213"/>
      <c r="AD62" s="209"/>
      <c r="AE62" s="210"/>
      <c r="AF62" s="210"/>
      <c r="AG62" s="210"/>
      <c r="AH62" s="210"/>
      <c r="AI62" s="211"/>
      <c r="AJ62" s="225"/>
      <c r="AK62" s="213"/>
      <c r="AL62" s="209"/>
      <c r="AM62" s="210"/>
      <c r="AN62" s="210"/>
      <c r="AO62" s="210"/>
      <c r="AP62" s="210"/>
      <c r="AQ62" s="211"/>
      <c r="AR62" s="215"/>
      <c r="AS62" s="213"/>
      <c r="AT62" s="209"/>
      <c r="AU62" s="210"/>
      <c r="AV62" s="226"/>
      <c r="AW62" s="216"/>
      <c r="AX62" s="89"/>
      <c r="AY62" s="59"/>
      <c r="AZ62" s="59"/>
      <c r="BA62" s="217"/>
      <c r="BB62" s="211"/>
      <c r="BC62" s="213"/>
      <c r="BD62" s="218"/>
      <c r="BE62" s="211"/>
      <c r="BF62" s="213"/>
      <c r="BG62" s="218"/>
      <c r="BH62" s="211"/>
      <c r="BI62" s="213"/>
      <c r="BJ62" s="219"/>
      <c r="BK62" s="211"/>
      <c r="BL62" s="220"/>
      <c r="BM62" s="221"/>
      <c r="BN62" s="222"/>
    </row>
    <row r="63" spans="1:66" ht="42" customHeight="1" x14ac:dyDescent="0.25">
      <c r="A63" s="145"/>
      <c r="B63" s="286"/>
      <c r="C63" s="146"/>
      <c r="D63" s="147" t="s">
        <v>248</v>
      </c>
      <c r="E63" s="148"/>
      <c r="F63" s="149"/>
      <c r="G63" s="150"/>
      <c r="H63" s="150"/>
      <c r="I63" s="150"/>
      <c r="J63" s="150"/>
      <c r="K63" s="150"/>
      <c r="L63" s="151"/>
      <c r="M63" s="152"/>
      <c r="N63" s="153"/>
      <c r="O63" s="150"/>
      <c r="P63" s="150"/>
      <c r="Q63" s="150"/>
      <c r="R63" s="150"/>
      <c r="S63" s="154" t="str">
        <f>IFERROR(R63/N63,"")</f>
        <v/>
      </c>
      <c r="T63" s="155"/>
      <c r="U63" s="156"/>
      <c r="V63" s="153"/>
      <c r="W63" s="150"/>
      <c r="X63" s="150"/>
      <c r="Y63" s="150"/>
      <c r="Z63" s="150"/>
      <c r="AA63" s="154" t="str">
        <f>IFERROR(Z63/V63,"")</f>
        <v/>
      </c>
      <c r="AB63" s="155"/>
      <c r="AC63" s="156"/>
      <c r="AD63" s="153"/>
      <c r="AE63" s="150"/>
      <c r="AF63" s="150"/>
      <c r="AG63" s="150"/>
      <c r="AH63" s="150"/>
      <c r="AI63" s="154" t="str">
        <f>IFERROR(AH63/AD63,"")</f>
        <v/>
      </c>
      <c r="AJ63" s="157"/>
      <c r="AK63" s="156"/>
      <c r="AL63" s="153"/>
      <c r="AM63" s="150"/>
      <c r="AN63" s="150"/>
      <c r="AO63" s="150"/>
      <c r="AP63" s="150"/>
      <c r="AQ63" s="154" t="str">
        <f>IFERROR(AP63/AL63,"")</f>
        <v/>
      </c>
      <c r="AR63" s="158"/>
      <c r="AS63" s="156"/>
      <c r="AT63" s="153">
        <f>+SUM(N63,V63,AD63,AL63)</f>
        <v>0</v>
      </c>
      <c r="AU63" s="159">
        <f>+SUM(R63,Z63,AH63,AP63)</f>
        <v>0</v>
      </c>
      <c r="AV63" s="160" t="str">
        <f>IFERROR(AU63/AT63,"")</f>
        <v/>
      </c>
      <c r="AW63" s="161"/>
      <c r="AX63" s="162"/>
      <c r="AY63" s="59"/>
      <c r="AZ63" s="59"/>
      <c r="BA63" s="227"/>
      <c r="BB63" s="154" t="str">
        <f>IFERROR(BA63/N63,"")</f>
        <v/>
      </c>
      <c r="BC63" s="156"/>
      <c r="BD63" s="164" t="str">
        <f>IFERROR(BC63/P63,"")</f>
        <v/>
      </c>
      <c r="BE63" s="154" t="str">
        <f>IFERROR(BD63/V63,"")</f>
        <v/>
      </c>
      <c r="BF63" s="156" t="str">
        <f>IFERROR(BE63/R63,"")</f>
        <v/>
      </c>
      <c r="BG63" s="164"/>
      <c r="BH63" s="154" t="str">
        <f>IFERROR(BG63/AD63,"")</f>
        <v/>
      </c>
      <c r="BI63" s="156"/>
      <c r="BJ63" s="165" t="str">
        <f>IFERROR(BI63/V63,"")</f>
        <v/>
      </c>
      <c r="BK63" s="154" t="str">
        <f>IFERROR(BJ63/AL63,"")</f>
        <v/>
      </c>
      <c r="BL63" s="166"/>
      <c r="BM63" s="167"/>
      <c r="BN63" s="168" t="str">
        <f>IFERROR(BM63/AT63,"")</f>
        <v/>
      </c>
    </row>
    <row r="64" spans="1:66" ht="15.75" customHeight="1" x14ac:dyDescent="0.25">
      <c r="A64" s="57"/>
      <c r="B64" s="286"/>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c r="AY64" s="59"/>
      <c r="AZ64" s="59"/>
      <c r="BA64" s="78"/>
      <c r="BB64" s="78"/>
      <c r="BC64" s="78"/>
      <c r="BD64" s="78"/>
      <c r="BE64" s="78"/>
      <c r="BF64" s="78"/>
      <c r="BG64" s="78"/>
      <c r="BH64" s="78"/>
      <c r="BI64" s="78"/>
      <c r="BJ64" s="78"/>
      <c r="BK64" s="78"/>
      <c r="BL64" s="78"/>
      <c r="BM64" s="78"/>
      <c r="BN64" s="78"/>
    </row>
    <row r="65" spans="1:66" ht="15.75" customHeight="1" x14ac:dyDescent="0.25">
      <c r="A65" s="57"/>
      <c r="B65" s="286"/>
      <c r="C65" s="79"/>
      <c r="D65" s="79"/>
      <c r="E65" s="79"/>
      <c r="F65" s="80"/>
      <c r="G65" s="79"/>
      <c r="H65" s="79"/>
      <c r="I65" s="79"/>
      <c r="J65" s="79"/>
      <c r="K65" s="79"/>
      <c r="L65" s="79"/>
      <c r="M65" s="79"/>
      <c r="N65" s="79"/>
      <c r="O65" s="79"/>
      <c r="P65" s="79"/>
      <c r="Q65" s="79"/>
      <c r="R65" s="81"/>
      <c r="S65" s="81"/>
      <c r="T65" s="79"/>
      <c r="U65" s="79"/>
      <c r="V65" s="79"/>
      <c r="W65" s="82"/>
      <c r="X65" s="82"/>
      <c r="Y65" s="82"/>
      <c r="Z65" s="81"/>
      <c r="AA65" s="81"/>
      <c r="AB65" s="83"/>
      <c r="AC65" s="79"/>
      <c r="AD65" s="83"/>
      <c r="AE65" s="84"/>
      <c r="AF65" s="84"/>
      <c r="AG65" s="84"/>
      <c r="AH65" s="81"/>
      <c r="AI65" s="81"/>
      <c r="AJ65" s="83"/>
      <c r="AK65" s="79"/>
      <c r="AL65" s="83"/>
      <c r="AM65" s="84"/>
      <c r="AN65" s="84"/>
      <c r="AO65" s="84"/>
      <c r="AP65" s="81"/>
      <c r="AQ65" s="81"/>
      <c r="AR65" s="83"/>
      <c r="AS65" s="79"/>
      <c r="AT65" s="83"/>
      <c r="AU65" s="83"/>
      <c r="AV65" s="83"/>
      <c r="AW65" s="85"/>
      <c r="AX65" s="58"/>
      <c r="AY65" s="59"/>
      <c r="AZ65" s="59"/>
      <c r="BA65" s="85"/>
      <c r="BB65" s="85"/>
      <c r="BC65" s="85"/>
      <c r="BD65" s="85"/>
      <c r="BE65" s="85"/>
      <c r="BF65" s="85"/>
      <c r="BG65" s="85"/>
      <c r="BH65" s="85"/>
      <c r="BI65" s="85"/>
      <c r="BJ65" s="85"/>
      <c r="BK65" s="85"/>
      <c r="BL65" s="85"/>
      <c r="BM65" s="85"/>
      <c r="BN65" s="85"/>
    </row>
    <row r="66" spans="1:66" ht="21.75" customHeight="1" x14ac:dyDescent="0.25">
      <c r="A66" s="86"/>
      <c r="B66" s="286"/>
      <c r="C66" s="435" t="s">
        <v>189</v>
      </c>
      <c r="D66" s="436"/>
      <c r="E66" s="446" t="s">
        <v>22</v>
      </c>
      <c r="F66" s="438"/>
      <c r="G66" s="438"/>
      <c r="H66" s="438"/>
      <c r="I66" s="438"/>
      <c r="J66" s="438"/>
      <c r="K66" s="438"/>
      <c r="L66" s="438"/>
      <c r="M66" s="439"/>
      <c r="N66" s="87"/>
      <c r="O66" s="57"/>
      <c r="P66" s="57"/>
      <c r="Q66" s="57"/>
      <c r="R66" s="57"/>
      <c r="S66" s="57"/>
      <c r="T66" s="88"/>
      <c r="U66" s="86"/>
      <c r="V66" s="86"/>
      <c r="W66" s="86"/>
      <c r="X66" s="86"/>
      <c r="Y66" s="86"/>
      <c r="Z66" s="57"/>
      <c r="AA66" s="86"/>
      <c r="AB66" s="86"/>
      <c r="AC66" s="86"/>
      <c r="AD66" s="86"/>
      <c r="AE66" s="86"/>
      <c r="AF66" s="86"/>
      <c r="AG66" s="86"/>
      <c r="AH66" s="57"/>
      <c r="AI66" s="86"/>
      <c r="AJ66" s="86"/>
      <c r="AK66" s="86"/>
      <c r="AL66" s="86"/>
      <c r="AM66" s="86"/>
      <c r="AN66" s="86"/>
      <c r="AO66" s="86"/>
      <c r="AP66" s="57"/>
      <c r="AQ66" s="86"/>
      <c r="AR66" s="86"/>
      <c r="AS66" s="86"/>
      <c r="AT66" s="86"/>
      <c r="AU66" s="86"/>
      <c r="AV66" s="86"/>
      <c r="AW66" s="86"/>
      <c r="AX66" s="89"/>
      <c r="AY66" s="59"/>
      <c r="AZ66" s="59"/>
      <c r="BA66" s="86"/>
      <c r="BB66" s="86"/>
      <c r="BC66" s="86"/>
      <c r="BD66" s="86"/>
      <c r="BE66" s="86"/>
      <c r="BF66" s="86"/>
      <c r="BG66" s="86"/>
      <c r="BH66" s="86"/>
      <c r="BI66" s="86"/>
      <c r="BJ66" s="86"/>
      <c r="BK66" s="86"/>
      <c r="BL66" s="86"/>
      <c r="BM66" s="86"/>
      <c r="BN66" s="86"/>
    </row>
    <row r="67" spans="1:66" ht="21.75" customHeight="1" x14ac:dyDescent="0.25">
      <c r="A67" s="86"/>
      <c r="B67" s="286" t="str">
        <f>+VLOOKUP($E$66,LISTAS!$B$45:$D$63,2,FALSE)</f>
        <v>OBJ_3</v>
      </c>
      <c r="C67" s="447" t="s">
        <v>190</v>
      </c>
      <c r="D67" s="448"/>
      <c r="E67" s="449" t="s">
        <v>93</v>
      </c>
      <c r="F67" s="450"/>
      <c r="G67" s="450"/>
      <c r="H67" s="450"/>
      <c r="I67" s="450"/>
      <c r="J67" s="450"/>
      <c r="K67" s="450"/>
      <c r="L67" s="450"/>
      <c r="M67" s="451"/>
      <c r="N67" s="57"/>
      <c r="O67" s="57"/>
      <c r="P67" s="57"/>
      <c r="Q67" s="57"/>
      <c r="R67" s="57"/>
      <c r="S67" s="57"/>
      <c r="T67" s="90"/>
      <c r="U67" s="90"/>
      <c r="V67" s="90"/>
      <c r="W67" s="90"/>
      <c r="X67" s="90"/>
      <c r="Y67" s="90"/>
      <c r="Z67" s="57"/>
      <c r="AA67" s="90"/>
      <c r="AB67" s="90"/>
      <c r="AC67" s="90"/>
      <c r="AD67" s="90"/>
      <c r="AE67" s="90"/>
      <c r="AF67" s="90"/>
      <c r="AG67" s="90"/>
      <c r="AH67" s="57"/>
      <c r="AI67" s="90"/>
      <c r="AJ67" s="90"/>
      <c r="AK67" s="90"/>
      <c r="AL67" s="90"/>
      <c r="AM67" s="90"/>
      <c r="AN67" s="90"/>
      <c r="AO67" s="90"/>
      <c r="AP67" s="57"/>
      <c r="AQ67" s="90"/>
      <c r="AR67" s="90"/>
      <c r="AS67" s="90"/>
      <c r="AT67" s="90"/>
      <c r="AU67" s="90"/>
      <c r="AV67" s="90"/>
      <c r="AW67" s="90"/>
      <c r="AX67" s="89"/>
      <c r="AY67" s="59"/>
      <c r="AZ67" s="59"/>
      <c r="BA67" s="90"/>
      <c r="BB67" s="90"/>
      <c r="BC67" s="90"/>
      <c r="BD67" s="90"/>
      <c r="BE67" s="90"/>
      <c r="BF67" s="90"/>
      <c r="BG67" s="90"/>
      <c r="BH67" s="90"/>
      <c r="BI67" s="90"/>
      <c r="BJ67" s="90"/>
      <c r="BK67" s="90"/>
      <c r="BL67" s="90"/>
      <c r="BM67" s="90"/>
      <c r="BN67" s="90"/>
    </row>
    <row r="68" spans="1:66" ht="21.75" customHeight="1" x14ac:dyDescent="0.25">
      <c r="A68" s="86"/>
      <c r="B68" s="286" t="str">
        <f>+VLOOKUP($E$67,LISTAS!$B$110:$D$130,2,FALSE)</f>
        <v>PROD_OBJ_3</v>
      </c>
      <c r="C68" s="443" t="s">
        <v>191</v>
      </c>
      <c r="D68" s="444"/>
      <c r="E68" s="452" t="s">
        <v>127</v>
      </c>
      <c r="F68" s="441"/>
      <c r="G68" s="441"/>
      <c r="H68" s="441"/>
      <c r="I68" s="441"/>
      <c r="J68" s="441"/>
      <c r="K68" s="441"/>
      <c r="L68" s="441"/>
      <c r="M68" s="442"/>
      <c r="N68" s="57"/>
      <c r="O68" s="57"/>
      <c r="P68" s="57"/>
      <c r="Q68" s="57"/>
      <c r="R68" s="57"/>
      <c r="S68" s="57"/>
      <c r="T68" s="91"/>
      <c r="U68" s="90"/>
      <c r="V68" s="90"/>
      <c r="W68" s="90"/>
      <c r="X68" s="90"/>
      <c r="Y68" s="90"/>
      <c r="Z68" s="57"/>
      <c r="AA68" s="90"/>
      <c r="AB68" s="90"/>
      <c r="AC68" s="90"/>
      <c r="AD68" s="90"/>
      <c r="AE68" s="90"/>
      <c r="AF68" s="90"/>
      <c r="AG68" s="90"/>
      <c r="AH68" s="57"/>
      <c r="AI68" s="90"/>
      <c r="AJ68" s="90"/>
      <c r="AK68" s="90"/>
      <c r="AL68" s="90"/>
      <c r="AM68" s="90"/>
      <c r="AN68" s="90"/>
      <c r="AO68" s="90"/>
      <c r="AP68" s="57"/>
      <c r="AQ68" s="90"/>
      <c r="AR68" s="90"/>
      <c r="AS68" s="90"/>
      <c r="AT68" s="90"/>
      <c r="AU68" s="90"/>
      <c r="AV68" s="90"/>
      <c r="AW68" s="90"/>
      <c r="AX68" s="89"/>
      <c r="AY68" s="59"/>
      <c r="AZ68" s="59"/>
      <c r="BA68" s="90"/>
      <c r="BB68" s="90"/>
      <c r="BC68" s="90"/>
      <c r="BD68" s="90"/>
      <c r="BE68" s="90"/>
      <c r="BF68" s="90"/>
      <c r="BG68" s="90"/>
      <c r="BH68" s="90"/>
      <c r="BI68" s="90"/>
      <c r="BJ68" s="90"/>
      <c r="BK68" s="90"/>
      <c r="BL68" s="90"/>
      <c r="BM68" s="90"/>
      <c r="BN68" s="90"/>
    </row>
    <row r="69" spans="1:66" ht="15" customHeight="1" x14ac:dyDescent="0.25">
      <c r="A69" s="92"/>
      <c r="B69" s="286"/>
      <c r="C69" s="462" t="s">
        <v>192</v>
      </c>
      <c r="D69" s="455" t="s">
        <v>193</v>
      </c>
      <c r="E69" s="455" t="s">
        <v>301</v>
      </c>
      <c r="F69" s="455" t="s">
        <v>195</v>
      </c>
      <c r="G69" s="455" t="s">
        <v>196</v>
      </c>
      <c r="H69" s="455" t="s">
        <v>197</v>
      </c>
      <c r="I69" s="455" t="s">
        <v>198</v>
      </c>
      <c r="J69" s="455" t="s">
        <v>199</v>
      </c>
      <c r="K69" s="455" t="s">
        <v>200</v>
      </c>
      <c r="L69" s="457" t="s">
        <v>201</v>
      </c>
      <c r="M69" s="458"/>
      <c r="N69" s="93"/>
      <c r="O69" s="94"/>
      <c r="P69" s="94"/>
      <c r="Q69" s="94"/>
      <c r="R69" s="94"/>
      <c r="S69" s="94"/>
      <c r="T69" s="95" t="s">
        <v>202</v>
      </c>
      <c r="U69" s="96"/>
      <c r="V69" s="93"/>
      <c r="W69" s="94"/>
      <c r="X69" s="94"/>
      <c r="Y69" s="94"/>
      <c r="Z69" s="94"/>
      <c r="AA69" s="94"/>
      <c r="AB69" s="94" t="s">
        <v>203</v>
      </c>
      <c r="AC69" s="96"/>
      <c r="AD69" s="93"/>
      <c r="AE69" s="94"/>
      <c r="AF69" s="94"/>
      <c r="AG69" s="94"/>
      <c r="AH69" s="94"/>
      <c r="AI69" s="94"/>
      <c r="AJ69" s="94" t="s">
        <v>204</v>
      </c>
      <c r="AK69" s="96"/>
      <c r="AL69" s="94"/>
      <c r="AM69" s="94"/>
      <c r="AN69" s="94"/>
      <c r="AO69" s="94"/>
      <c r="AP69" s="94"/>
      <c r="AQ69" s="94"/>
      <c r="AR69" s="94" t="s">
        <v>205</v>
      </c>
      <c r="AS69" s="96"/>
      <c r="AT69" s="93"/>
      <c r="AU69" s="94"/>
      <c r="AV69" s="94" t="s">
        <v>206</v>
      </c>
      <c r="AW69" s="459" t="s">
        <v>207</v>
      </c>
      <c r="AX69" s="97"/>
      <c r="AY69" s="59"/>
      <c r="AZ69" s="59"/>
      <c r="BA69" s="453" t="s">
        <v>202</v>
      </c>
      <c r="BB69" s="428"/>
      <c r="BC69" s="454"/>
      <c r="BD69" s="453" t="s">
        <v>203</v>
      </c>
      <c r="BE69" s="428"/>
      <c r="BF69" s="454"/>
      <c r="BG69" s="453" t="s">
        <v>204</v>
      </c>
      <c r="BH69" s="428"/>
      <c r="BI69" s="454"/>
      <c r="BJ69" s="453" t="s">
        <v>205</v>
      </c>
      <c r="BK69" s="428"/>
      <c r="BL69" s="454"/>
      <c r="BM69" s="453" t="s">
        <v>206</v>
      </c>
      <c r="BN69" s="454"/>
    </row>
    <row r="70" spans="1:66" ht="42.75" customHeight="1" x14ac:dyDescent="0.25">
      <c r="A70" s="92"/>
      <c r="B70" s="286"/>
      <c r="C70" s="463"/>
      <c r="D70" s="456"/>
      <c r="E70" s="456"/>
      <c r="F70" s="456"/>
      <c r="G70" s="456"/>
      <c r="H70" s="456"/>
      <c r="I70" s="456"/>
      <c r="J70" s="456"/>
      <c r="K70" s="456"/>
      <c r="L70" s="98" t="s">
        <v>209</v>
      </c>
      <c r="M70" s="99" t="s">
        <v>210</v>
      </c>
      <c r="N70" s="100" t="s">
        <v>211</v>
      </c>
      <c r="O70" s="101" t="s">
        <v>212</v>
      </c>
      <c r="P70" s="101" t="s">
        <v>213</v>
      </c>
      <c r="Q70" s="101" t="s">
        <v>214</v>
      </c>
      <c r="R70" s="101" t="s">
        <v>215</v>
      </c>
      <c r="S70" s="101" t="s">
        <v>216</v>
      </c>
      <c r="T70" s="101" t="s">
        <v>217</v>
      </c>
      <c r="U70" s="102" t="s">
        <v>218</v>
      </c>
      <c r="V70" s="100" t="s">
        <v>211</v>
      </c>
      <c r="W70" s="101" t="s">
        <v>219</v>
      </c>
      <c r="X70" s="101" t="s">
        <v>220</v>
      </c>
      <c r="Y70" s="101" t="s">
        <v>221</v>
      </c>
      <c r="Z70" s="101" t="s">
        <v>215</v>
      </c>
      <c r="AA70" s="101" t="s">
        <v>216</v>
      </c>
      <c r="AB70" s="101" t="s">
        <v>217</v>
      </c>
      <c r="AC70" s="102" t="s">
        <v>218</v>
      </c>
      <c r="AD70" s="100" t="s">
        <v>211</v>
      </c>
      <c r="AE70" s="101" t="s">
        <v>222</v>
      </c>
      <c r="AF70" s="101" t="s">
        <v>223</v>
      </c>
      <c r="AG70" s="101" t="s">
        <v>224</v>
      </c>
      <c r="AH70" s="101" t="s">
        <v>215</v>
      </c>
      <c r="AI70" s="101" t="s">
        <v>216</v>
      </c>
      <c r="AJ70" s="101" t="s">
        <v>217</v>
      </c>
      <c r="AK70" s="102" t="s">
        <v>218</v>
      </c>
      <c r="AL70" s="103" t="s">
        <v>211</v>
      </c>
      <c r="AM70" s="101" t="s">
        <v>225</v>
      </c>
      <c r="AN70" s="101" t="s">
        <v>226</v>
      </c>
      <c r="AO70" s="101" t="s">
        <v>227</v>
      </c>
      <c r="AP70" s="101" t="s">
        <v>215</v>
      </c>
      <c r="AQ70" s="101" t="s">
        <v>216</v>
      </c>
      <c r="AR70" s="101" t="s">
        <v>217</v>
      </c>
      <c r="AS70" s="102" t="s">
        <v>218</v>
      </c>
      <c r="AT70" s="100" t="s">
        <v>211</v>
      </c>
      <c r="AU70" s="104" t="s">
        <v>215</v>
      </c>
      <c r="AV70" s="105" t="s">
        <v>228</v>
      </c>
      <c r="AW70" s="460"/>
      <c r="AX70" s="97"/>
      <c r="AY70" s="59"/>
      <c r="AZ70" s="59"/>
      <c r="BA70" s="101" t="s">
        <v>229</v>
      </c>
      <c r="BB70" s="101" t="s">
        <v>230</v>
      </c>
      <c r="BC70" s="102" t="s">
        <v>231</v>
      </c>
      <c r="BD70" s="101" t="s">
        <v>229</v>
      </c>
      <c r="BE70" s="101" t="s">
        <v>230</v>
      </c>
      <c r="BF70" s="102" t="s">
        <v>231</v>
      </c>
      <c r="BG70" s="101" t="s">
        <v>229</v>
      </c>
      <c r="BH70" s="101" t="s">
        <v>230</v>
      </c>
      <c r="BI70" s="102" t="s">
        <v>231</v>
      </c>
      <c r="BJ70" s="101" t="s">
        <v>229</v>
      </c>
      <c r="BK70" s="101" t="s">
        <v>230</v>
      </c>
      <c r="BL70" s="99" t="s">
        <v>231</v>
      </c>
      <c r="BM70" s="107" t="s">
        <v>229</v>
      </c>
      <c r="BN70" s="105" t="s">
        <v>232</v>
      </c>
    </row>
    <row r="71" spans="1:66" ht="121.5" customHeight="1" x14ac:dyDescent="0.25">
      <c r="A71" s="92"/>
      <c r="B71" s="287" t="s">
        <v>341</v>
      </c>
      <c r="C71" s="228">
        <v>1</v>
      </c>
      <c r="D71" s="177" t="s">
        <v>342</v>
      </c>
      <c r="E71" s="170" t="s">
        <v>343</v>
      </c>
      <c r="F71" s="170" t="s">
        <v>344</v>
      </c>
      <c r="G71" s="170" t="s">
        <v>57</v>
      </c>
      <c r="H71" s="170" t="s">
        <v>23</v>
      </c>
      <c r="I71" s="170" t="s">
        <v>39</v>
      </c>
      <c r="J71" s="170" t="s">
        <v>341</v>
      </c>
      <c r="K71" s="170" t="s">
        <v>345</v>
      </c>
      <c r="L71" s="179">
        <v>44044</v>
      </c>
      <c r="M71" s="180">
        <v>44073</v>
      </c>
      <c r="N71" s="172"/>
      <c r="O71" s="170"/>
      <c r="P71" s="170"/>
      <c r="Q71" s="170"/>
      <c r="R71" s="170">
        <f>SUM(O71:Q71)</f>
        <v>0</v>
      </c>
      <c r="S71" s="124" t="str">
        <f>IFERROR(R71/N71,"")</f>
        <v/>
      </c>
      <c r="T71" s="181"/>
      <c r="U71" s="125"/>
      <c r="V71" s="172"/>
      <c r="W71" s="170"/>
      <c r="X71" s="170"/>
      <c r="Y71" s="170"/>
      <c r="Z71" s="170">
        <f>SUM(W71:Y71)</f>
        <v>0</v>
      </c>
      <c r="AA71" s="124" t="str">
        <f>IFERROR(Z71/V71,"")</f>
        <v/>
      </c>
      <c r="AB71" s="182"/>
      <c r="AC71" s="125"/>
      <c r="AD71" s="172">
        <v>11</v>
      </c>
      <c r="AE71" s="229">
        <v>11</v>
      </c>
      <c r="AF71" s="170"/>
      <c r="AG71" s="170"/>
      <c r="AH71" s="170">
        <f t="shared" ref="AH71:AH84" si="19">SUM(AE71:AG71)</f>
        <v>11</v>
      </c>
      <c r="AI71" s="124">
        <f t="shared" ref="AI71:AI84" si="20">IFERROR(AH71/AD71,"")</f>
        <v>1</v>
      </c>
      <c r="AJ71" s="275" t="s">
        <v>346</v>
      </c>
      <c r="AK71" s="299" t="s">
        <v>483</v>
      </c>
      <c r="AL71" s="172">
        <v>0</v>
      </c>
      <c r="AM71" s="170"/>
      <c r="AN71" s="170"/>
      <c r="AO71" s="170"/>
      <c r="AP71" s="170">
        <f t="shared" ref="AP71:AP84" si="21">SUM(AM71:AO71)</f>
        <v>0</v>
      </c>
      <c r="AQ71" s="124" t="str">
        <f t="shared" ref="AQ71:AQ84" si="22">IFERROR(AP71/AL71,"")</f>
        <v/>
      </c>
      <c r="AR71" s="171"/>
      <c r="AS71" s="125"/>
      <c r="AT71" s="172">
        <f>+SUM(N71,V71,AD71,AL71)</f>
        <v>11</v>
      </c>
      <c r="AU71" s="170">
        <f t="shared" ref="AU71:AU84" si="23">+SUM(R71,Z71,AH71,AP71)</f>
        <v>11</v>
      </c>
      <c r="AV71" s="173">
        <f t="shared" ref="AV71:AV84" si="24">IFERROR(AU71/AT71,"")</f>
        <v>1</v>
      </c>
      <c r="AW71" s="184" t="s">
        <v>347</v>
      </c>
      <c r="AX71" s="97"/>
      <c r="AY71" s="59"/>
      <c r="AZ71" s="59"/>
      <c r="BA71" s="126"/>
      <c r="BB71" s="124" t="str">
        <f>IFERROR(BA71/N71,"")</f>
        <v/>
      </c>
      <c r="BC71" s="125"/>
      <c r="BD71" s="126" t="str">
        <f>IFERROR(BC71/P71,"")</f>
        <v/>
      </c>
      <c r="BE71" s="124" t="str">
        <f>IFERROR(BD71/V71,"")</f>
        <v/>
      </c>
      <c r="BF71" s="125" t="str">
        <f>IFERROR(BE71/R71,"")</f>
        <v/>
      </c>
      <c r="BG71" s="126"/>
      <c r="BH71" s="124">
        <f t="shared" ref="BH71:BH76" si="25">IFERROR(BG71/AD71,"")</f>
        <v>0</v>
      </c>
      <c r="BI71" s="125"/>
      <c r="BJ71" s="127" t="str">
        <f>IFERROR(BI71/V71,"")</f>
        <v/>
      </c>
      <c r="BK71" s="124" t="str">
        <f>IFERROR(BJ71/AL71,"")</f>
        <v/>
      </c>
      <c r="BL71" s="128" t="str">
        <f>IFERROR(BK71/X71,"")</f>
        <v/>
      </c>
      <c r="BM71" s="129">
        <f>SUM(BA71,BD71,BG71,BJ71)</f>
        <v>0</v>
      </c>
      <c r="BN71" s="130">
        <f>IFERROR(BM71/AT71,"")</f>
        <v>0</v>
      </c>
    </row>
    <row r="72" spans="1:66" ht="64.5" customHeight="1" x14ac:dyDescent="0.25">
      <c r="A72" s="86"/>
      <c r="B72" s="286"/>
      <c r="C72" s="131">
        <v>2</v>
      </c>
      <c r="D72" s="132" t="s">
        <v>348</v>
      </c>
      <c r="E72" s="110" t="s">
        <v>349</v>
      </c>
      <c r="F72" s="140" t="s">
        <v>350</v>
      </c>
      <c r="G72" s="170" t="s">
        <v>57</v>
      </c>
      <c r="H72" s="170" t="s">
        <v>23</v>
      </c>
      <c r="I72" s="170" t="s">
        <v>39</v>
      </c>
      <c r="J72" s="170" t="s">
        <v>341</v>
      </c>
      <c r="K72" s="170" t="s">
        <v>345</v>
      </c>
      <c r="L72" s="179">
        <v>44044</v>
      </c>
      <c r="M72" s="180">
        <v>44073</v>
      </c>
      <c r="N72" s="230"/>
      <c r="O72" s="175"/>
      <c r="P72" s="175"/>
      <c r="Q72" s="175"/>
      <c r="R72" s="175">
        <f>SUM(O72:Q72)</f>
        <v>0</v>
      </c>
      <c r="S72" s="114" t="str">
        <f>IFERROR(R72/N72,"")</f>
        <v/>
      </c>
      <c r="T72" s="176"/>
      <c r="U72" s="141"/>
      <c r="V72" s="230"/>
      <c r="W72" s="110"/>
      <c r="X72" s="110"/>
      <c r="Y72" s="110"/>
      <c r="Z72" s="110">
        <f>SUM(W72:Y72)</f>
        <v>0</v>
      </c>
      <c r="AA72" s="114" t="str">
        <f>IFERROR(Z72/V72,"")</f>
        <v/>
      </c>
      <c r="AB72" s="176"/>
      <c r="AC72" s="141"/>
      <c r="AD72" s="172">
        <v>11</v>
      </c>
      <c r="AE72" s="110"/>
      <c r="AF72" s="118">
        <v>7</v>
      </c>
      <c r="AG72" s="110"/>
      <c r="AH72" s="110">
        <f t="shared" si="19"/>
        <v>7</v>
      </c>
      <c r="AI72" s="114">
        <f t="shared" si="20"/>
        <v>0.63636363636363635</v>
      </c>
      <c r="AJ72" s="272" t="s">
        <v>532</v>
      </c>
      <c r="AK72" s="300" t="s">
        <v>492</v>
      </c>
      <c r="AL72" s="230">
        <v>0</v>
      </c>
      <c r="AM72" s="110"/>
      <c r="AN72" s="110"/>
      <c r="AO72" s="110"/>
      <c r="AP72" s="110">
        <f t="shared" si="21"/>
        <v>0</v>
      </c>
      <c r="AQ72" s="114" t="str">
        <f t="shared" si="22"/>
        <v/>
      </c>
      <c r="AR72" s="120"/>
      <c r="AS72" s="141"/>
      <c r="AT72" s="236">
        <f>+SUM(N72,V72,AD72,AL72)</f>
        <v>11</v>
      </c>
      <c r="AU72" s="118">
        <f>+SUM(R72,Z72,AH72,AP72)</f>
        <v>7</v>
      </c>
      <c r="AV72" s="121">
        <f t="shared" si="24"/>
        <v>0.63636363636363635</v>
      </c>
      <c r="AW72" s="122" t="s">
        <v>351</v>
      </c>
      <c r="AX72" s="89"/>
      <c r="AY72" s="59"/>
      <c r="AZ72" s="59"/>
      <c r="BA72" s="202"/>
      <c r="BB72" s="114" t="str">
        <f>IFERROR(BA72/N72,"")</f>
        <v/>
      </c>
      <c r="BC72" s="141"/>
      <c r="BD72" s="142" t="str">
        <f>IFERROR(BC72/P72,"")</f>
        <v/>
      </c>
      <c r="BE72" s="114" t="str">
        <f>IFERROR(BD72/V72,"")</f>
        <v/>
      </c>
      <c r="BF72" s="141" t="str">
        <f>IFERROR(BE72/R72,"")</f>
        <v/>
      </c>
      <c r="BG72" s="142"/>
      <c r="BH72" s="114">
        <f t="shared" si="25"/>
        <v>0</v>
      </c>
      <c r="BI72" s="141"/>
      <c r="BJ72" s="143" t="str">
        <f>IFERROR(BI72/V72,"")</f>
        <v/>
      </c>
      <c r="BK72" s="114" t="str">
        <f>IFERROR(BJ72/AL72,"")</f>
        <v/>
      </c>
      <c r="BL72" s="144"/>
      <c r="BM72" s="137">
        <f>SUM(BA72,BD72,BG72,BJ72)</f>
        <v>0</v>
      </c>
      <c r="BN72" s="138">
        <f>IFERROR(BM72/AT72,"")</f>
        <v>0</v>
      </c>
    </row>
    <row r="73" spans="1:66" ht="72" customHeight="1" x14ac:dyDescent="0.25">
      <c r="A73" s="86"/>
      <c r="B73" s="286"/>
      <c r="C73" s="131">
        <v>3</v>
      </c>
      <c r="D73" s="132" t="s">
        <v>352</v>
      </c>
      <c r="E73" s="110" t="s">
        <v>353</v>
      </c>
      <c r="F73" s="140" t="s">
        <v>354</v>
      </c>
      <c r="G73" s="170" t="s">
        <v>57</v>
      </c>
      <c r="H73" s="170" t="s">
        <v>23</v>
      </c>
      <c r="I73" s="170" t="s">
        <v>39</v>
      </c>
      <c r="J73" s="170" t="s">
        <v>341</v>
      </c>
      <c r="K73" s="170" t="s">
        <v>345</v>
      </c>
      <c r="L73" s="179">
        <v>44044</v>
      </c>
      <c r="M73" s="180">
        <v>44195</v>
      </c>
      <c r="N73" s="113"/>
      <c r="O73" s="110"/>
      <c r="P73" s="110"/>
      <c r="Q73" s="110"/>
      <c r="R73" s="110">
        <f>SUM(O73:Q73)</f>
        <v>0</v>
      </c>
      <c r="S73" s="114" t="str">
        <f>IFERROR(R73/N73,"")</f>
        <v/>
      </c>
      <c r="T73" s="176"/>
      <c r="U73" s="141"/>
      <c r="V73" s="113"/>
      <c r="W73" s="110"/>
      <c r="X73" s="110"/>
      <c r="Y73" s="110"/>
      <c r="Z73" s="110">
        <f>SUM(W73:Y73)</f>
        <v>0</v>
      </c>
      <c r="AA73" s="114" t="str">
        <f>IFERROR(Z73/V73,"")</f>
        <v/>
      </c>
      <c r="AB73" s="176"/>
      <c r="AC73" s="141"/>
      <c r="AD73" s="139">
        <v>11</v>
      </c>
      <c r="AE73" s="110"/>
      <c r="AF73" s="118">
        <v>22</v>
      </c>
      <c r="AG73" s="110"/>
      <c r="AH73" s="110">
        <f t="shared" si="19"/>
        <v>22</v>
      </c>
      <c r="AI73" s="114">
        <f t="shared" si="20"/>
        <v>2</v>
      </c>
      <c r="AJ73" s="271" t="s">
        <v>509</v>
      </c>
      <c r="AK73" s="300" t="s">
        <v>499</v>
      </c>
      <c r="AL73" s="139">
        <v>11</v>
      </c>
      <c r="AM73" s="110"/>
      <c r="AN73" s="110"/>
      <c r="AO73" s="110"/>
      <c r="AP73" s="110">
        <f t="shared" si="21"/>
        <v>0</v>
      </c>
      <c r="AQ73" s="114">
        <f t="shared" si="22"/>
        <v>0</v>
      </c>
      <c r="AR73" s="120"/>
      <c r="AS73" s="141"/>
      <c r="AT73" s="236">
        <f>+SUM(N73,V73,AD73,AL73)</f>
        <v>22</v>
      </c>
      <c r="AU73" s="110">
        <f>+SUM(R73,Z73,AH73,AP73)</f>
        <v>22</v>
      </c>
      <c r="AV73" s="121">
        <f t="shared" si="24"/>
        <v>1</v>
      </c>
      <c r="AW73" s="122" t="s">
        <v>355</v>
      </c>
      <c r="AX73" s="89"/>
      <c r="AY73" s="59"/>
      <c r="AZ73" s="59"/>
      <c r="BA73" s="202"/>
      <c r="BB73" s="114" t="str">
        <f>IFERROR(BA73/N73,"")</f>
        <v/>
      </c>
      <c r="BC73" s="116"/>
      <c r="BD73" s="134" t="str">
        <f>IFERROR(BC73/P73,"")</f>
        <v/>
      </c>
      <c r="BE73" s="114" t="str">
        <f>IFERROR(BD73/V73,"")</f>
        <v/>
      </c>
      <c r="BF73" s="116" t="str">
        <f>IFERROR(BE73/R73,"")</f>
        <v/>
      </c>
      <c r="BG73" s="134"/>
      <c r="BH73" s="114">
        <f t="shared" si="25"/>
        <v>0</v>
      </c>
      <c r="BI73" s="116"/>
      <c r="BJ73" s="135" t="str">
        <f>IFERROR(BI73/V73,"")</f>
        <v/>
      </c>
      <c r="BK73" s="114" t="str">
        <f>IFERROR(BJ73/AL73,"")</f>
        <v/>
      </c>
      <c r="BL73" s="136"/>
      <c r="BM73" s="137">
        <f>SUM(BA73,BD73,BG73,BJ73)</f>
        <v>0</v>
      </c>
      <c r="BN73" s="138">
        <f>IFERROR(BM73/AT73,"")</f>
        <v>0</v>
      </c>
    </row>
    <row r="74" spans="1:66" ht="56.25" customHeight="1" x14ac:dyDescent="0.25">
      <c r="A74" s="86"/>
      <c r="B74" s="286"/>
      <c r="C74" s="131">
        <v>4</v>
      </c>
      <c r="D74" s="177" t="s">
        <v>356</v>
      </c>
      <c r="E74" s="170" t="s">
        <v>343</v>
      </c>
      <c r="F74" s="175" t="s">
        <v>357</v>
      </c>
      <c r="G74" s="170" t="s">
        <v>57</v>
      </c>
      <c r="H74" s="170" t="s">
        <v>23</v>
      </c>
      <c r="I74" s="170" t="s">
        <v>39</v>
      </c>
      <c r="J74" s="170" t="s">
        <v>341</v>
      </c>
      <c r="K74" s="170" t="s">
        <v>345</v>
      </c>
      <c r="L74" s="179">
        <v>44044</v>
      </c>
      <c r="M74" s="112">
        <v>44104</v>
      </c>
      <c r="N74" s="113"/>
      <c r="O74" s="110"/>
      <c r="P74" s="110"/>
      <c r="Q74" s="110"/>
      <c r="R74" s="110">
        <f>SUM(O74:Q74)</f>
        <v>0</v>
      </c>
      <c r="S74" s="114" t="str">
        <f>IFERROR(R74/N74,"")</f>
        <v/>
      </c>
      <c r="T74" s="115"/>
      <c r="U74" s="116"/>
      <c r="V74" s="113"/>
      <c r="W74" s="110"/>
      <c r="X74" s="110"/>
      <c r="Y74" s="110"/>
      <c r="Z74" s="110">
        <f>SUM(W74:Y74)</f>
        <v>0</v>
      </c>
      <c r="AA74" s="114" t="str">
        <f>IFERROR(Z74/V74,"")</f>
        <v/>
      </c>
      <c r="AB74" s="115"/>
      <c r="AC74" s="116"/>
      <c r="AD74" s="113">
        <v>4</v>
      </c>
      <c r="AE74" s="110"/>
      <c r="AF74" s="118"/>
      <c r="AG74" s="110"/>
      <c r="AH74" s="110">
        <f t="shared" si="19"/>
        <v>0</v>
      </c>
      <c r="AI74" s="114">
        <f t="shared" si="20"/>
        <v>0</v>
      </c>
      <c r="AJ74" s="276" t="s">
        <v>510</v>
      </c>
      <c r="AK74" s="116" t="s">
        <v>493</v>
      </c>
      <c r="AL74" s="113">
        <v>0</v>
      </c>
      <c r="AM74" s="110"/>
      <c r="AN74" s="110"/>
      <c r="AO74" s="110"/>
      <c r="AP74" s="110">
        <f t="shared" si="21"/>
        <v>0</v>
      </c>
      <c r="AQ74" s="114" t="str">
        <f t="shared" si="22"/>
        <v/>
      </c>
      <c r="AR74" s="120"/>
      <c r="AS74" s="116"/>
      <c r="AT74" s="113">
        <f t="shared" ref="AT74:AT84" si="26">+SUM(N74,V74,AD74,AL74)</f>
        <v>4</v>
      </c>
      <c r="AU74" s="110">
        <f>+SUM(R74,Z74,AH74,AP74)</f>
        <v>0</v>
      </c>
      <c r="AV74" s="121">
        <f t="shared" si="24"/>
        <v>0</v>
      </c>
      <c r="AW74" s="122" t="s">
        <v>347</v>
      </c>
      <c r="AX74" s="89"/>
      <c r="AY74" s="59"/>
      <c r="AZ74" s="59"/>
      <c r="BA74" s="202"/>
      <c r="BB74" s="114" t="str">
        <f>IFERROR(BA74/N74,"")</f>
        <v/>
      </c>
      <c r="BC74" s="116"/>
      <c r="BD74" s="134" t="str">
        <f>IFERROR(BC74/P74,"")</f>
        <v/>
      </c>
      <c r="BE74" s="114" t="str">
        <f>IFERROR(BD74/V74,"")</f>
        <v/>
      </c>
      <c r="BF74" s="116" t="str">
        <f>IFERROR(BE74/R74,"")</f>
        <v/>
      </c>
      <c r="BG74" s="134"/>
      <c r="BH74" s="114">
        <f t="shared" si="25"/>
        <v>0</v>
      </c>
      <c r="BI74" s="116"/>
      <c r="BJ74" s="135" t="str">
        <f>IFERROR(BI74/V74,"")</f>
        <v/>
      </c>
      <c r="BK74" s="114" t="str">
        <f>IFERROR(BJ74/AL74,"")</f>
        <v/>
      </c>
      <c r="BL74" s="136"/>
      <c r="BM74" s="137">
        <f>SUM(BA74,BD74,BG74,BJ74)</f>
        <v>0</v>
      </c>
      <c r="BN74" s="138">
        <f>IFERROR(BM74/AT74,"")</f>
        <v>0</v>
      </c>
    </row>
    <row r="75" spans="1:66" ht="56.25" customHeight="1" x14ac:dyDescent="0.25">
      <c r="A75" s="86"/>
      <c r="B75" s="286"/>
      <c r="C75" s="131">
        <v>5</v>
      </c>
      <c r="D75" s="132" t="s">
        <v>358</v>
      </c>
      <c r="E75" s="110" t="s">
        <v>349</v>
      </c>
      <c r="F75" s="140" t="s">
        <v>359</v>
      </c>
      <c r="G75" s="170" t="s">
        <v>57</v>
      </c>
      <c r="H75" s="170" t="s">
        <v>23</v>
      </c>
      <c r="I75" s="170" t="s">
        <v>39</v>
      </c>
      <c r="J75" s="170" t="s">
        <v>341</v>
      </c>
      <c r="K75" s="170" t="s">
        <v>345</v>
      </c>
      <c r="L75" s="179">
        <v>44044</v>
      </c>
      <c r="M75" s="231">
        <v>44134</v>
      </c>
      <c r="N75" s="113"/>
      <c r="O75" s="110"/>
      <c r="P75" s="110"/>
      <c r="Q75" s="110"/>
      <c r="R75" s="110">
        <f>SUM(O75:Q75)</f>
        <v>0</v>
      </c>
      <c r="S75" s="114" t="str">
        <f>IFERROR(R75/N75,"")</f>
        <v/>
      </c>
      <c r="T75" s="115"/>
      <c r="U75" s="116"/>
      <c r="V75" s="113"/>
      <c r="W75" s="110"/>
      <c r="X75" s="110"/>
      <c r="Y75" s="110"/>
      <c r="Z75" s="110">
        <f>SUM(W75:Y75)</f>
        <v>0</v>
      </c>
      <c r="AA75" s="114" t="str">
        <f>IFERROR(Z75/V75,"")</f>
        <v/>
      </c>
      <c r="AB75" s="115"/>
      <c r="AC75" s="116"/>
      <c r="AD75" s="113">
        <v>4</v>
      </c>
      <c r="AE75" s="110"/>
      <c r="AF75" s="110"/>
      <c r="AG75" s="110"/>
      <c r="AH75" s="110">
        <f t="shared" si="19"/>
        <v>0</v>
      </c>
      <c r="AI75" s="114">
        <f t="shared" si="20"/>
        <v>0</v>
      </c>
      <c r="AJ75" s="276" t="s">
        <v>511</v>
      </c>
      <c r="AK75" s="116" t="s">
        <v>493</v>
      </c>
      <c r="AL75" s="113">
        <v>0</v>
      </c>
      <c r="AM75" s="110"/>
      <c r="AN75" s="110"/>
      <c r="AO75" s="110"/>
      <c r="AP75" s="110">
        <f t="shared" si="21"/>
        <v>0</v>
      </c>
      <c r="AQ75" s="114" t="str">
        <f t="shared" si="22"/>
        <v/>
      </c>
      <c r="AR75" s="120"/>
      <c r="AS75" s="116"/>
      <c r="AT75" s="113">
        <f t="shared" si="26"/>
        <v>4</v>
      </c>
      <c r="AU75" s="110">
        <f t="shared" si="23"/>
        <v>0</v>
      </c>
      <c r="AV75" s="121">
        <f t="shared" si="24"/>
        <v>0</v>
      </c>
      <c r="AW75" s="122" t="s">
        <v>351</v>
      </c>
      <c r="AX75" s="89"/>
      <c r="AY75" s="59"/>
      <c r="AZ75" s="59"/>
      <c r="BA75" s="202"/>
      <c r="BB75" s="114" t="str">
        <f>IFERROR(BA75/N75,"")</f>
        <v/>
      </c>
      <c r="BC75" s="141"/>
      <c r="BD75" s="142" t="str">
        <f>IFERROR(BC75/P75,"")</f>
        <v/>
      </c>
      <c r="BE75" s="114" t="str">
        <f>IFERROR(BD75/V75,"")</f>
        <v/>
      </c>
      <c r="BF75" s="141" t="str">
        <f>IFERROR(BE75/R75,"")</f>
        <v/>
      </c>
      <c r="BG75" s="142"/>
      <c r="BH75" s="114">
        <f t="shared" si="25"/>
        <v>0</v>
      </c>
      <c r="BI75" s="141"/>
      <c r="BJ75" s="143" t="str">
        <f>IFERROR(BI75/V75,"")</f>
        <v/>
      </c>
      <c r="BK75" s="114" t="str">
        <f>IFERROR(BJ75/AL75,"")</f>
        <v/>
      </c>
      <c r="BL75" s="144"/>
      <c r="BM75" s="137">
        <f>SUM(BA75,BD75,BG75,BJ75)</f>
        <v>0</v>
      </c>
      <c r="BN75" s="138">
        <f>IFERROR(BM75/AT75,"")</f>
        <v>0</v>
      </c>
    </row>
    <row r="76" spans="1:66" ht="56.25" customHeight="1" x14ac:dyDescent="0.25">
      <c r="A76" s="86"/>
      <c r="B76" s="286"/>
      <c r="C76" s="131">
        <v>6</v>
      </c>
      <c r="D76" s="132" t="s">
        <v>360</v>
      </c>
      <c r="E76" s="110" t="s">
        <v>353</v>
      </c>
      <c r="F76" s="140" t="s">
        <v>361</v>
      </c>
      <c r="G76" s="170" t="s">
        <v>57</v>
      </c>
      <c r="H76" s="170" t="s">
        <v>23</v>
      </c>
      <c r="I76" s="170" t="s">
        <v>39</v>
      </c>
      <c r="J76" s="170" t="s">
        <v>341</v>
      </c>
      <c r="K76" s="170" t="s">
        <v>345</v>
      </c>
      <c r="L76" s="179">
        <v>44044</v>
      </c>
      <c r="M76" s="231">
        <v>44195</v>
      </c>
      <c r="N76" s="113"/>
      <c r="O76" s="110"/>
      <c r="P76" s="110"/>
      <c r="Q76" s="110"/>
      <c r="R76" s="110"/>
      <c r="S76" s="114"/>
      <c r="T76" s="115"/>
      <c r="U76" s="116"/>
      <c r="V76" s="113"/>
      <c r="W76" s="110"/>
      <c r="X76" s="110"/>
      <c r="Y76" s="110"/>
      <c r="Z76" s="110"/>
      <c r="AA76" s="114"/>
      <c r="AB76" s="115"/>
      <c r="AC76" s="116"/>
      <c r="AD76" s="113">
        <v>4</v>
      </c>
      <c r="AE76" s="110"/>
      <c r="AF76" s="110"/>
      <c r="AG76" s="110"/>
      <c r="AH76" s="110">
        <f t="shared" si="19"/>
        <v>0</v>
      </c>
      <c r="AI76" s="114">
        <f t="shared" si="20"/>
        <v>0</v>
      </c>
      <c r="AJ76" s="276" t="s">
        <v>512</v>
      </c>
      <c r="AK76" s="116" t="s">
        <v>493</v>
      </c>
      <c r="AL76" s="113">
        <v>8</v>
      </c>
      <c r="AM76" s="110"/>
      <c r="AN76" s="110"/>
      <c r="AO76" s="110"/>
      <c r="AP76" s="110">
        <f t="shared" si="21"/>
        <v>0</v>
      </c>
      <c r="AQ76" s="114">
        <f t="shared" si="22"/>
        <v>0</v>
      </c>
      <c r="AR76" s="120"/>
      <c r="AS76" s="116"/>
      <c r="AT76" s="113">
        <f t="shared" si="26"/>
        <v>12</v>
      </c>
      <c r="AU76" s="110">
        <f t="shared" si="23"/>
        <v>0</v>
      </c>
      <c r="AV76" s="121">
        <f t="shared" si="24"/>
        <v>0</v>
      </c>
      <c r="AW76" s="122" t="s">
        <v>355</v>
      </c>
      <c r="AX76" s="89"/>
      <c r="AY76" s="59"/>
      <c r="AZ76" s="59"/>
      <c r="BA76" s="202"/>
      <c r="BB76" s="114"/>
      <c r="BC76" s="141"/>
      <c r="BD76" s="142"/>
      <c r="BE76" s="114"/>
      <c r="BF76" s="141"/>
      <c r="BG76" s="142"/>
      <c r="BH76" s="114">
        <f t="shared" si="25"/>
        <v>0</v>
      </c>
      <c r="BI76" s="141"/>
      <c r="BJ76" s="143"/>
      <c r="BK76" s="114"/>
      <c r="BL76" s="144"/>
      <c r="BM76" s="137"/>
      <c r="BN76" s="138"/>
    </row>
    <row r="77" spans="1:66" ht="56.25" customHeight="1" x14ac:dyDescent="0.25">
      <c r="A77" s="86"/>
      <c r="B77" s="286"/>
      <c r="C77" s="131">
        <v>7</v>
      </c>
      <c r="D77" s="132" t="s">
        <v>362</v>
      </c>
      <c r="E77" s="110" t="s">
        <v>343</v>
      </c>
      <c r="F77" s="140" t="s">
        <v>363</v>
      </c>
      <c r="G77" s="170" t="s">
        <v>57</v>
      </c>
      <c r="H77" s="170" t="s">
        <v>23</v>
      </c>
      <c r="I77" s="170" t="s">
        <v>39</v>
      </c>
      <c r="J77" s="170" t="s">
        <v>341</v>
      </c>
      <c r="K77" s="170" t="s">
        <v>345</v>
      </c>
      <c r="L77" s="179">
        <v>44044</v>
      </c>
      <c r="M77" s="231">
        <v>44195</v>
      </c>
      <c r="N77" s="113"/>
      <c r="O77" s="110"/>
      <c r="P77" s="110"/>
      <c r="Q77" s="110"/>
      <c r="R77" s="110"/>
      <c r="S77" s="114"/>
      <c r="T77" s="115"/>
      <c r="U77" s="116"/>
      <c r="V77" s="113"/>
      <c r="W77" s="110"/>
      <c r="X77" s="110"/>
      <c r="Y77" s="110"/>
      <c r="Z77" s="110"/>
      <c r="AA77" s="114"/>
      <c r="AB77" s="115"/>
      <c r="AC77" s="116"/>
      <c r="AD77" s="113">
        <v>3</v>
      </c>
      <c r="AE77" s="110"/>
      <c r="AF77" s="110"/>
      <c r="AG77" s="110"/>
      <c r="AH77" s="110">
        <f t="shared" si="19"/>
        <v>0</v>
      </c>
      <c r="AI77" s="114">
        <f t="shared" si="20"/>
        <v>0</v>
      </c>
      <c r="AJ77" s="277" t="s">
        <v>513</v>
      </c>
      <c r="AK77" s="116" t="s">
        <v>494</v>
      </c>
      <c r="AL77" s="113">
        <v>3</v>
      </c>
      <c r="AM77" s="110"/>
      <c r="AN77" s="110"/>
      <c r="AO77" s="110"/>
      <c r="AP77" s="110">
        <f t="shared" si="21"/>
        <v>0</v>
      </c>
      <c r="AQ77" s="114">
        <f t="shared" si="22"/>
        <v>0</v>
      </c>
      <c r="AR77" s="120"/>
      <c r="AS77" s="116"/>
      <c r="AT77" s="113">
        <f t="shared" si="26"/>
        <v>6</v>
      </c>
      <c r="AU77" s="110">
        <f t="shared" si="23"/>
        <v>0</v>
      </c>
      <c r="AV77" s="121">
        <f t="shared" si="24"/>
        <v>0</v>
      </c>
      <c r="AW77" s="122" t="s">
        <v>347</v>
      </c>
      <c r="AX77" s="89"/>
      <c r="AY77" s="59"/>
      <c r="AZ77" s="59"/>
      <c r="BA77" s="202"/>
      <c r="BB77" s="114"/>
      <c r="BC77" s="141"/>
      <c r="BD77" s="142"/>
      <c r="BE77" s="114"/>
      <c r="BF77" s="141"/>
      <c r="BG77" s="142"/>
      <c r="BH77" s="114"/>
      <c r="BI77" s="141"/>
      <c r="BJ77" s="143"/>
      <c r="BK77" s="114"/>
      <c r="BL77" s="144"/>
      <c r="BM77" s="137"/>
      <c r="BN77" s="138"/>
    </row>
    <row r="78" spans="1:66" ht="56.25" customHeight="1" x14ac:dyDescent="0.25">
      <c r="A78" s="86"/>
      <c r="B78" s="286"/>
      <c r="C78" s="131">
        <v>8</v>
      </c>
      <c r="D78" s="132" t="s">
        <v>364</v>
      </c>
      <c r="E78" s="110" t="s">
        <v>349</v>
      </c>
      <c r="F78" s="140" t="s">
        <v>365</v>
      </c>
      <c r="G78" s="170" t="s">
        <v>57</v>
      </c>
      <c r="H78" s="170" t="s">
        <v>23</v>
      </c>
      <c r="I78" s="170" t="s">
        <v>39</v>
      </c>
      <c r="J78" s="170" t="s">
        <v>341</v>
      </c>
      <c r="K78" s="170" t="s">
        <v>345</v>
      </c>
      <c r="L78" s="179">
        <v>44044</v>
      </c>
      <c r="M78" s="231">
        <v>44195</v>
      </c>
      <c r="N78" s="113"/>
      <c r="O78" s="110"/>
      <c r="P78" s="110"/>
      <c r="Q78" s="110"/>
      <c r="R78" s="110"/>
      <c r="S78" s="114"/>
      <c r="T78" s="115"/>
      <c r="U78" s="116"/>
      <c r="V78" s="113"/>
      <c r="W78" s="110"/>
      <c r="X78" s="110"/>
      <c r="Y78" s="110"/>
      <c r="Z78" s="110"/>
      <c r="AA78" s="114"/>
      <c r="AB78" s="115"/>
      <c r="AC78" s="116"/>
      <c r="AD78" s="113">
        <v>3</v>
      </c>
      <c r="AE78" s="110"/>
      <c r="AF78" s="110"/>
      <c r="AG78" s="110"/>
      <c r="AH78" s="110">
        <f t="shared" si="19"/>
        <v>0</v>
      </c>
      <c r="AI78" s="114">
        <f t="shared" si="20"/>
        <v>0</v>
      </c>
      <c r="AJ78" s="278" t="s">
        <v>514</v>
      </c>
      <c r="AK78" s="116" t="s">
        <v>493</v>
      </c>
      <c r="AL78" s="113">
        <v>3</v>
      </c>
      <c r="AM78" s="110"/>
      <c r="AN78" s="110"/>
      <c r="AO78" s="110"/>
      <c r="AP78" s="110">
        <f t="shared" si="21"/>
        <v>0</v>
      </c>
      <c r="AQ78" s="114">
        <f t="shared" si="22"/>
        <v>0</v>
      </c>
      <c r="AR78" s="120"/>
      <c r="AS78" s="116"/>
      <c r="AT78" s="113">
        <f t="shared" si="26"/>
        <v>6</v>
      </c>
      <c r="AU78" s="110">
        <f t="shared" si="23"/>
        <v>0</v>
      </c>
      <c r="AV78" s="121">
        <f t="shared" si="24"/>
        <v>0</v>
      </c>
      <c r="AW78" s="122" t="s">
        <v>351</v>
      </c>
      <c r="AX78" s="89"/>
      <c r="AY78" s="59"/>
      <c r="AZ78" s="59"/>
      <c r="BA78" s="202"/>
      <c r="BB78" s="114"/>
      <c r="BC78" s="141"/>
      <c r="BD78" s="142"/>
      <c r="BE78" s="114"/>
      <c r="BF78" s="141"/>
      <c r="BG78" s="142"/>
      <c r="BH78" s="114"/>
      <c r="BI78" s="141"/>
      <c r="BJ78" s="143"/>
      <c r="BK78" s="114"/>
      <c r="BL78" s="144"/>
      <c r="BM78" s="137"/>
      <c r="BN78" s="138"/>
    </row>
    <row r="79" spans="1:66" ht="56.25" customHeight="1" x14ac:dyDescent="0.25">
      <c r="A79" s="86"/>
      <c r="B79" s="286"/>
      <c r="C79" s="131">
        <v>9</v>
      </c>
      <c r="D79" s="132" t="s">
        <v>366</v>
      </c>
      <c r="E79" s="110" t="s">
        <v>343</v>
      </c>
      <c r="F79" s="140" t="s">
        <v>367</v>
      </c>
      <c r="G79" s="170" t="s">
        <v>57</v>
      </c>
      <c r="H79" s="170" t="s">
        <v>23</v>
      </c>
      <c r="I79" s="170" t="s">
        <v>39</v>
      </c>
      <c r="J79" s="170" t="s">
        <v>341</v>
      </c>
      <c r="K79" s="170" t="s">
        <v>345</v>
      </c>
      <c r="L79" s="179">
        <v>44044</v>
      </c>
      <c r="M79" s="231">
        <v>44195</v>
      </c>
      <c r="N79" s="113"/>
      <c r="O79" s="110"/>
      <c r="P79" s="110"/>
      <c r="Q79" s="110"/>
      <c r="R79" s="110"/>
      <c r="S79" s="114"/>
      <c r="T79" s="115"/>
      <c r="U79" s="116"/>
      <c r="V79" s="113"/>
      <c r="W79" s="110"/>
      <c r="X79" s="110"/>
      <c r="Y79" s="110"/>
      <c r="Z79" s="110"/>
      <c r="AA79" s="114"/>
      <c r="AB79" s="115"/>
      <c r="AC79" s="116"/>
      <c r="AD79" s="113">
        <v>30</v>
      </c>
      <c r="AE79" s="110"/>
      <c r="AF79" s="110"/>
      <c r="AG79" s="110"/>
      <c r="AH79" s="110">
        <f t="shared" si="19"/>
        <v>0</v>
      </c>
      <c r="AI79" s="114">
        <f t="shared" si="20"/>
        <v>0</v>
      </c>
      <c r="AJ79" s="278" t="s">
        <v>515</v>
      </c>
      <c r="AK79" s="116" t="s">
        <v>494</v>
      </c>
      <c r="AL79" s="113">
        <v>0</v>
      </c>
      <c r="AM79" s="110"/>
      <c r="AN79" s="110"/>
      <c r="AO79" s="110"/>
      <c r="AP79" s="110">
        <f t="shared" si="21"/>
        <v>0</v>
      </c>
      <c r="AQ79" s="114" t="str">
        <f t="shared" si="22"/>
        <v/>
      </c>
      <c r="AR79" s="120"/>
      <c r="AS79" s="116"/>
      <c r="AT79" s="113">
        <f t="shared" si="26"/>
        <v>30</v>
      </c>
      <c r="AU79" s="110">
        <f t="shared" si="23"/>
        <v>0</v>
      </c>
      <c r="AV79" s="121">
        <f t="shared" si="24"/>
        <v>0</v>
      </c>
      <c r="AW79" s="122" t="s">
        <v>347</v>
      </c>
      <c r="AX79" s="89"/>
      <c r="AY79" s="59"/>
      <c r="AZ79" s="59"/>
      <c r="BA79" s="202"/>
      <c r="BB79" s="114"/>
      <c r="BC79" s="141"/>
      <c r="BD79" s="142"/>
      <c r="BE79" s="114"/>
      <c r="BF79" s="141"/>
      <c r="BG79" s="142"/>
      <c r="BH79" s="114"/>
      <c r="BI79" s="141"/>
      <c r="BJ79" s="143"/>
      <c r="BK79" s="114"/>
      <c r="BL79" s="144"/>
      <c r="BM79" s="137"/>
      <c r="BN79" s="138"/>
    </row>
    <row r="80" spans="1:66" ht="56.25" customHeight="1" x14ac:dyDescent="0.25">
      <c r="A80" s="86"/>
      <c r="B80" s="286"/>
      <c r="C80" s="131">
        <v>10</v>
      </c>
      <c r="D80" s="132" t="s">
        <v>368</v>
      </c>
      <c r="E80" s="110" t="s">
        <v>349</v>
      </c>
      <c r="F80" s="140" t="s">
        <v>369</v>
      </c>
      <c r="G80" s="170" t="s">
        <v>57</v>
      </c>
      <c r="H80" s="170" t="s">
        <v>23</v>
      </c>
      <c r="I80" s="170" t="s">
        <v>39</v>
      </c>
      <c r="J80" s="170" t="s">
        <v>341</v>
      </c>
      <c r="K80" s="170" t="s">
        <v>345</v>
      </c>
      <c r="L80" s="179">
        <v>44044</v>
      </c>
      <c r="M80" s="231">
        <v>44195</v>
      </c>
      <c r="N80" s="113"/>
      <c r="O80" s="110"/>
      <c r="P80" s="110"/>
      <c r="Q80" s="110"/>
      <c r="R80" s="110"/>
      <c r="S80" s="114"/>
      <c r="T80" s="115"/>
      <c r="U80" s="116"/>
      <c r="V80" s="113"/>
      <c r="W80" s="110"/>
      <c r="X80" s="110"/>
      <c r="Y80" s="110"/>
      <c r="Z80" s="110"/>
      <c r="AA80" s="114"/>
      <c r="AB80" s="115"/>
      <c r="AC80" s="116"/>
      <c r="AD80" s="113">
        <v>0</v>
      </c>
      <c r="AE80" s="110"/>
      <c r="AF80" s="110"/>
      <c r="AG80" s="110"/>
      <c r="AH80" s="110">
        <f t="shared" si="19"/>
        <v>0</v>
      </c>
      <c r="AI80" s="114" t="str">
        <f t="shared" si="20"/>
        <v/>
      </c>
      <c r="AJ80" s="278" t="s">
        <v>516</v>
      </c>
      <c r="AK80" s="232"/>
      <c r="AL80" s="113">
        <v>30</v>
      </c>
      <c r="AM80" s="110"/>
      <c r="AN80" s="110"/>
      <c r="AO80" s="110"/>
      <c r="AP80" s="110">
        <f t="shared" si="21"/>
        <v>0</v>
      </c>
      <c r="AQ80" s="114">
        <f t="shared" si="22"/>
        <v>0</v>
      </c>
      <c r="AR80" s="120"/>
      <c r="AS80" s="116"/>
      <c r="AT80" s="113">
        <f t="shared" si="26"/>
        <v>30</v>
      </c>
      <c r="AU80" s="110">
        <f t="shared" si="23"/>
        <v>0</v>
      </c>
      <c r="AV80" s="121">
        <f t="shared" si="24"/>
        <v>0</v>
      </c>
      <c r="AW80" s="122" t="s">
        <v>351</v>
      </c>
      <c r="AX80" s="89"/>
      <c r="AY80" s="59"/>
      <c r="AZ80" s="59"/>
      <c r="BA80" s="202"/>
      <c r="BB80" s="114"/>
      <c r="BC80" s="141"/>
      <c r="BD80" s="142"/>
      <c r="BE80" s="114"/>
      <c r="BF80" s="141"/>
      <c r="BG80" s="142"/>
      <c r="BH80" s="114"/>
      <c r="BI80" s="141"/>
      <c r="BJ80" s="143"/>
      <c r="BK80" s="114"/>
      <c r="BL80" s="144"/>
      <c r="BM80" s="137"/>
      <c r="BN80" s="138"/>
    </row>
    <row r="81" spans="1:66" ht="56.25" customHeight="1" x14ac:dyDescent="0.25">
      <c r="A81" s="86"/>
      <c r="B81" s="286"/>
      <c r="C81" s="131">
        <v>11</v>
      </c>
      <c r="D81" s="132" t="s">
        <v>370</v>
      </c>
      <c r="E81" s="110" t="s">
        <v>371</v>
      </c>
      <c r="F81" s="140" t="s">
        <v>372</v>
      </c>
      <c r="G81" s="170" t="s">
        <v>57</v>
      </c>
      <c r="H81" s="170" t="s">
        <v>23</v>
      </c>
      <c r="I81" s="170" t="s">
        <v>39</v>
      </c>
      <c r="J81" s="170" t="s">
        <v>341</v>
      </c>
      <c r="K81" s="170" t="s">
        <v>345</v>
      </c>
      <c r="L81" s="179">
        <v>44044</v>
      </c>
      <c r="M81" s="231">
        <v>44195</v>
      </c>
      <c r="N81" s="113"/>
      <c r="O81" s="110"/>
      <c r="P81" s="110"/>
      <c r="Q81" s="110"/>
      <c r="R81" s="110"/>
      <c r="S81" s="114"/>
      <c r="T81" s="115"/>
      <c r="U81" s="116"/>
      <c r="V81" s="113"/>
      <c r="W81" s="110"/>
      <c r="X81" s="110"/>
      <c r="Y81" s="110"/>
      <c r="Z81" s="110"/>
      <c r="AA81" s="114"/>
      <c r="AB81" s="115"/>
      <c r="AC81" s="116"/>
      <c r="AD81" s="113">
        <v>0</v>
      </c>
      <c r="AE81" s="110"/>
      <c r="AF81" s="110"/>
      <c r="AG81" s="110"/>
      <c r="AH81" s="110">
        <f t="shared" si="19"/>
        <v>0</v>
      </c>
      <c r="AI81" s="114" t="str">
        <f t="shared" si="20"/>
        <v/>
      </c>
      <c r="AJ81" s="278" t="s">
        <v>517</v>
      </c>
      <c r="AK81" s="232" t="s">
        <v>490</v>
      </c>
      <c r="AL81" s="113">
        <v>60</v>
      </c>
      <c r="AM81" s="110"/>
      <c r="AN81" s="110"/>
      <c r="AO81" s="110"/>
      <c r="AP81" s="110">
        <f t="shared" si="21"/>
        <v>0</v>
      </c>
      <c r="AQ81" s="114">
        <f t="shared" si="22"/>
        <v>0</v>
      </c>
      <c r="AR81" s="120"/>
      <c r="AS81" s="116"/>
      <c r="AT81" s="113">
        <f t="shared" si="26"/>
        <v>60</v>
      </c>
      <c r="AU81" s="110">
        <f t="shared" si="23"/>
        <v>0</v>
      </c>
      <c r="AV81" s="121">
        <f t="shared" si="24"/>
        <v>0</v>
      </c>
      <c r="AW81" s="122" t="s">
        <v>373</v>
      </c>
      <c r="AX81" s="89"/>
      <c r="AY81" s="59"/>
      <c r="AZ81" s="59"/>
      <c r="BA81" s="202"/>
      <c r="BB81" s="114"/>
      <c r="BC81" s="141"/>
      <c r="BD81" s="142"/>
      <c r="BE81" s="114"/>
      <c r="BF81" s="141"/>
      <c r="BG81" s="142"/>
      <c r="BH81" s="114"/>
      <c r="BI81" s="141"/>
      <c r="BJ81" s="143"/>
      <c r="BK81" s="114"/>
      <c r="BL81" s="144"/>
      <c r="BM81" s="137"/>
      <c r="BN81" s="138"/>
    </row>
    <row r="82" spans="1:66" ht="56.25" customHeight="1" x14ac:dyDescent="0.25">
      <c r="A82" s="86"/>
      <c r="B82" s="286"/>
      <c r="C82" s="131">
        <v>12</v>
      </c>
      <c r="D82" s="132" t="s">
        <v>374</v>
      </c>
      <c r="E82" s="110" t="s">
        <v>343</v>
      </c>
      <c r="F82" s="140" t="s">
        <v>375</v>
      </c>
      <c r="G82" s="170" t="s">
        <v>57</v>
      </c>
      <c r="H82" s="170" t="s">
        <v>23</v>
      </c>
      <c r="I82" s="170" t="s">
        <v>39</v>
      </c>
      <c r="J82" s="170" t="s">
        <v>341</v>
      </c>
      <c r="K82" s="170" t="s">
        <v>345</v>
      </c>
      <c r="L82" s="179">
        <v>44044</v>
      </c>
      <c r="M82" s="231">
        <v>44195</v>
      </c>
      <c r="N82" s="113"/>
      <c r="O82" s="110"/>
      <c r="P82" s="110"/>
      <c r="Q82" s="110"/>
      <c r="R82" s="110"/>
      <c r="S82" s="114"/>
      <c r="T82" s="115"/>
      <c r="U82" s="116"/>
      <c r="V82" s="113"/>
      <c r="W82" s="110"/>
      <c r="X82" s="110"/>
      <c r="Y82" s="110"/>
      <c r="Z82" s="110"/>
      <c r="AA82" s="114"/>
      <c r="AB82" s="115"/>
      <c r="AC82" s="116"/>
      <c r="AD82" s="113">
        <v>0</v>
      </c>
      <c r="AE82" s="110"/>
      <c r="AF82" s="110"/>
      <c r="AG82" s="110"/>
      <c r="AH82" s="110">
        <f t="shared" si="19"/>
        <v>0</v>
      </c>
      <c r="AI82" s="114" t="str">
        <f t="shared" si="20"/>
        <v/>
      </c>
      <c r="AJ82" s="278" t="s">
        <v>518</v>
      </c>
      <c r="AK82" s="213" t="s">
        <v>490</v>
      </c>
      <c r="AL82" s="113">
        <v>16</v>
      </c>
      <c r="AM82" s="110"/>
      <c r="AN82" s="110"/>
      <c r="AO82" s="110"/>
      <c r="AP82" s="110">
        <f t="shared" si="21"/>
        <v>0</v>
      </c>
      <c r="AQ82" s="114">
        <f t="shared" si="22"/>
        <v>0</v>
      </c>
      <c r="AR82" s="120"/>
      <c r="AS82" s="116"/>
      <c r="AT82" s="113">
        <f t="shared" si="26"/>
        <v>16</v>
      </c>
      <c r="AU82" s="110">
        <f t="shared" si="23"/>
        <v>0</v>
      </c>
      <c r="AV82" s="121">
        <f t="shared" si="24"/>
        <v>0</v>
      </c>
      <c r="AW82" s="122" t="s">
        <v>347</v>
      </c>
      <c r="AX82" s="89"/>
      <c r="AY82" s="59"/>
      <c r="AZ82" s="59"/>
      <c r="BA82" s="202"/>
      <c r="BB82" s="114"/>
      <c r="BC82" s="141"/>
      <c r="BD82" s="142"/>
      <c r="BE82" s="114"/>
      <c r="BF82" s="141"/>
      <c r="BG82" s="142"/>
      <c r="BH82" s="114"/>
      <c r="BI82" s="141"/>
      <c r="BJ82" s="143"/>
      <c r="BK82" s="114"/>
      <c r="BL82" s="144"/>
      <c r="BM82" s="137"/>
      <c r="BN82" s="138"/>
    </row>
    <row r="83" spans="1:66" ht="56.25" customHeight="1" x14ac:dyDescent="0.25">
      <c r="A83" s="86"/>
      <c r="B83" s="286"/>
      <c r="C83" s="131">
        <v>13</v>
      </c>
      <c r="D83" s="132" t="s">
        <v>376</v>
      </c>
      <c r="E83" s="110" t="s">
        <v>349</v>
      </c>
      <c r="F83" s="140" t="s">
        <v>377</v>
      </c>
      <c r="G83" s="170" t="s">
        <v>57</v>
      </c>
      <c r="H83" s="170" t="s">
        <v>23</v>
      </c>
      <c r="I83" s="170" t="s">
        <v>39</v>
      </c>
      <c r="J83" s="170" t="s">
        <v>341</v>
      </c>
      <c r="K83" s="170" t="s">
        <v>345</v>
      </c>
      <c r="L83" s="179">
        <v>44044</v>
      </c>
      <c r="M83" s="231">
        <v>44195</v>
      </c>
      <c r="N83" s="113"/>
      <c r="O83" s="110"/>
      <c r="P83" s="110"/>
      <c r="Q83" s="110"/>
      <c r="R83" s="110">
        <f>SUM(O83:Q83)</f>
        <v>0</v>
      </c>
      <c r="S83" s="114" t="str">
        <f>IFERROR(R83/N83,"")</f>
        <v/>
      </c>
      <c r="T83" s="176"/>
      <c r="U83" s="141"/>
      <c r="V83" s="113"/>
      <c r="W83" s="110"/>
      <c r="X83" s="110"/>
      <c r="Y83" s="110"/>
      <c r="Z83" s="110">
        <f>SUM(W83:Y83)</f>
        <v>0</v>
      </c>
      <c r="AA83" s="114" t="str">
        <f>IFERROR(Z83/V83,"")</f>
        <v/>
      </c>
      <c r="AB83" s="176"/>
      <c r="AC83" s="141"/>
      <c r="AD83" s="113">
        <v>0</v>
      </c>
      <c r="AE83" s="110"/>
      <c r="AF83" s="110"/>
      <c r="AG83" s="110"/>
      <c r="AH83" s="110">
        <f t="shared" si="19"/>
        <v>0</v>
      </c>
      <c r="AI83" s="114" t="str">
        <f t="shared" si="20"/>
        <v/>
      </c>
      <c r="AJ83" s="278" t="s">
        <v>518</v>
      </c>
      <c r="AK83" s="213" t="s">
        <v>490</v>
      </c>
      <c r="AL83" s="113">
        <v>16</v>
      </c>
      <c r="AM83" s="110"/>
      <c r="AN83" s="110"/>
      <c r="AO83" s="110"/>
      <c r="AP83" s="110">
        <f t="shared" si="21"/>
        <v>0</v>
      </c>
      <c r="AQ83" s="114">
        <f t="shared" si="22"/>
        <v>0</v>
      </c>
      <c r="AR83" s="120"/>
      <c r="AS83" s="141"/>
      <c r="AT83" s="113">
        <f t="shared" si="26"/>
        <v>16</v>
      </c>
      <c r="AU83" s="110">
        <f t="shared" si="23"/>
        <v>0</v>
      </c>
      <c r="AV83" s="121">
        <f t="shared" si="24"/>
        <v>0</v>
      </c>
      <c r="AW83" s="122" t="s">
        <v>351</v>
      </c>
      <c r="AX83" s="89"/>
      <c r="AY83" s="59"/>
      <c r="AZ83" s="59"/>
      <c r="BA83" s="202"/>
      <c r="BB83" s="114" t="str">
        <f>IFERROR(BA83/N83,"")</f>
        <v/>
      </c>
      <c r="BC83" s="141"/>
      <c r="BD83" s="142" t="str">
        <f>IFERROR(BC83/P83,"")</f>
        <v/>
      </c>
      <c r="BE83" s="114" t="str">
        <f>IFERROR(BD83/V83,"")</f>
        <v/>
      </c>
      <c r="BF83" s="141" t="str">
        <f>IFERROR(BE83/R83,"")</f>
        <v/>
      </c>
      <c r="BG83" s="142"/>
      <c r="BH83" s="114" t="str">
        <f>IFERROR(BG83/AD83,"")</f>
        <v/>
      </c>
      <c r="BI83" s="141"/>
      <c r="BJ83" s="143" t="str">
        <f>IFERROR(BI83/V83,"")</f>
        <v/>
      </c>
      <c r="BK83" s="114" t="str">
        <f>IFERROR(BJ83/AL83,"")</f>
        <v/>
      </c>
      <c r="BL83" s="144"/>
      <c r="BM83" s="137">
        <f>SUM(BA83,BD83,BG83,BJ83)</f>
        <v>0</v>
      </c>
      <c r="BN83" s="138">
        <f>IFERROR(BM83/AT83,"")</f>
        <v>0</v>
      </c>
    </row>
    <row r="84" spans="1:66" ht="56.25" customHeight="1" x14ac:dyDescent="0.25">
      <c r="A84" s="86"/>
      <c r="B84" s="286"/>
      <c r="C84" s="204">
        <v>14</v>
      </c>
      <c r="D84" s="205" t="s">
        <v>378</v>
      </c>
      <c r="E84" s="210" t="s">
        <v>371</v>
      </c>
      <c r="F84" s="207" t="s">
        <v>379</v>
      </c>
      <c r="G84" s="170" t="s">
        <v>57</v>
      </c>
      <c r="H84" s="170" t="s">
        <v>23</v>
      </c>
      <c r="I84" s="170" t="s">
        <v>39</v>
      </c>
      <c r="J84" s="170" t="s">
        <v>341</v>
      </c>
      <c r="K84" s="170" t="s">
        <v>345</v>
      </c>
      <c r="L84" s="179">
        <v>44044</v>
      </c>
      <c r="M84" s="231">
        <v>44195</v>
      </c>
      <c r="N84" s="209"/>
      <c r="O84" s="210"/>
      <c r="P84" s="210"/>
      <c r="Q84" s="210"/>
      <c r="R84" s="210"/>
      <c r="S84" s="211"/>
      <c r="T84" s="212"/>
      <c r="U84" s="213"/>
      <c r="V84" s="209"/>
      <c r="W84" s="210"/>
      <c r="X84" s="210"/>
      <c r="Y84" s="210"/>
      <c r="Z84" s="210"/>
      <c r="AA84" s="211"/>
      <c r="AB84" s="212"/>
      <c r="AC84" s="213"/>
      <c r="AD84" s="209">
        <v>2</v>
      </c>
      <c r="AE84" s="210"/>
      <c r="AF84" s="210"/>
      <c r="AG84" s="210"/>
      <c r="AH84" s="110">
        <f t="shared" si="19"/>
        <v>0</v>
      </c>
      <c r="AI84" s="114">
        <f t="shared" si="20"/>
        <v>0</v>
      </c>
      <c r="AJ84" s="278" t="s">
        <v>519</v>
      </c>
      <c r="AK84" s="116" t="s">
        <v>494</v>
      </c>
      <c r="AL84" s="209">
        <v>2</v>
      </c>
      <c r="AM84" s="210"/>
      <c r="AN84" s="210"/>
      <c r="AO84" s="210"/>
      <c r="AP84" s="110">
        <f t="shared" si="21"/>
        <v>0</v>
      </c>
      <c r="AQ84" s="114">
        <f t="shared" si="22"/>
        <v>0</v>
      </c>
      <c r="AR84" s="215"/>
      <c r="AS84" s="213"/>
      <c r="AT84" s="209">
        <f t="shared" si="26"/>
        <v>4</v>
      </c>
      <c r="AU84" s="110">
        <f t="shared" si="23"/>
        <v>0</v>
      </c>
      <c r="AV84" s="121">
        <f t="shared" si="24"/>
        <v>0</v>
      </c>
      <c r="AW84" s="216" t="s">
        <v>373</v>
      </c>
      <c r="AX84" s="89"/>
      <c r="AY84" s="59"/>
      <c r="AZ84" s="59"/>
      <c r="BA84" s="217"/>
      <c r="BB84" s="211"/>
      <c r="BC84" s="213"/>
      <c r="BD84" s="218"/>
      <c r="BE84" s="211"/>
      <c r="BF84" s="213"/>
      <c r="BG84" s="218"/>
      <c r="BH84" s="211"/>
      <c r="BI84" s="213"/>
      <c r="BJ84" s="219"/>
      <c r="BK84" s="211"/>
      <c r="BL84" s="220"/>
      <c r="BM84" s="221"/>
      <c r="BN84" s="222"/>
    </row>
    <row r="85" spans="1:66" ht="15.75" customHeight="1" x14ac:dyDescent="0.25">
      <c r="A85" s="86"/>
      <c r="B85" s="286"/>
      <c r="C85" s="204"/>
      <c r="D85" s="205"/>
      <c r="E85" s="210"/>
      <c r="F85" s="207"/>
      <c r="G85" s="210"/>
      <c r="H85" s="210"/>
      <c r="I85" s="210"/>
      <c r="J85" s="210"/>
      <c r="K85" s="210"/>
      <c r="L85" s="233"/>
      <c r="M85" s="234"/>
      <c r="N85" s="209"/>
      <c r="O85" s="210"/>
      <c r="P85" s="210"/>
      <c r="Q85" s="210"/>
      <c r="R85" s="210"/>
      <c r="S85" s="211"/>
      <c r="T85" s="212"/>
      <c r="U85" s="213"/>
      <c r="V85" s="209"/>
      <c r="W85" s="210"/>
      <c r="X85" s="210"/>
      <c r="Y85" s="210"/>
      <c r="Z85" s="210"/>
      <c r="AA85" s="211"/>
      <c r="AB85" s="212"/>
      <c r="AC85" s="213"/>
      <c r="AD85" s="209"/>
      <c r="AE85" s="210"/>
      <c r="AF85" s="210"/>
      <c r="AG85" s="210"/>
      <c r="AH85" s="210"/>
      <c r="AI85" s="211"/>
      <c r="AJ85" s="235"/>
      <c r="AK85" s="213"/>
      <c r="AL85" s="209"/>
      <c r="AM85" s="210"/>
      <c r="AN85" s="210"/>
      <c r="AO85" s="210"/>
      <c r="AP85" s="210"/>
      <c r="AQ85" s="211"/>
      <c r="AR85" s="215"/>
      <c r="AS85" s="213"/>
      <c r="AT85" s="209"/>
      <c r="AU85" s="210"/>
      <c r="AV85" s="226"/>
      <c r="AW85" s="216"/>
      <c r="AX85" s="89"/>
      <c r="AY85" s="59"/>
      <c r="AZ85" s="59"/>
      <c r="BA85" s="217"/>
      <c r="BB85" s="211"/>
      <c r="BC85" s="213"/>
      <c r="BD85" s="218"/>
      <c r="BE85" s="211"/>
      <c r="BF85" s="213"/>
      <c r="BG85" s="218"/>
      <c r="BH85" s="211"/>
      <c r="BI85" s="213"/>
      <c r="BJ85" s="219"/>
      <c r="BK85" s="211"/>
      <c r="BL85" s="220"/>
      <c r="BM85" s="221"/>
      <c r="BN85" s="222"/>
    </row>
    <row r="86" spans="1:66" ht="15.75" customHeight="1" x14ac:dyDescent="0.25">
      <c r="A86" s="145"/>
      <c r="B86" s="286"/>
      <c r="C86" s="146"/>
      <c r="D86" s="147" t="s">
        <v>248</v>
      </c>
      <c r="E86" s="150"/>
      <c r="F86" s="149"/>
      <c r="G86" s="150"/>
      <c r="H86" s="150"/>
      <c r="I86" s="150"/>
      <c r="J86" s="150"/>
      <c r="K86" s="150"/>
      <c r="L86" s="151"/>
      <c r="M86" s="152"/>
      <c r="N86" s="153"/>
      <c r="O86" s="150"/>
      <c r="P86" s="150"/>
      <c r="Q86" s="150"/>
      <c r="R86" s="150"/>
      <c r="S86" s="154" t="str">
        <f>IFERROR(R86/N86,"")</f>
        <v/>
      </c>
      <c r="T86" s="155"/>
      <c r="U86" s="156"/>
      <c r="V86" s="153"/>
      <c r="W86" s="150"/>
      <c r="X86" s="150"/>
      <c r="Y86" s="150"/>
      <c r="Z86" s="150"/>
      <c r="AA86" s="154" t="str">
        <f>IFERROR(Z86/V86,"")</f>
        <v/>
      </c>
      <c r="AB86" s="155"/>
      <c r="AC86" s="156"/>
      <c r="AD86" s="153"/>
      <c r="AE86" s="150"/>
      <c r="AF86" s="150"/>
      <c r="AG86" s="150"/>
      <c r="AH86" s="150"/>
      <c r="AI86" s="154" t="str">
        <f>IFERROR(AH86/AD86,"")</f>
        <v/>
      </c>
      <c r="AJ86" s="157"/>
      <c r="AK86" s="156"/>
      <c r="AL86" s="153"/>
      <c r="AM86" s="150"/>
      <c r="AN86" s="150"/>
      <c r="AO86" s="150"/>
      <c r="AP86" s="150"/>
      <c r="AQ86" s="154" t="str">
        <f>IFERROR(AP86/AL86,"")</f>
        <v/>
      </c>
      <c r="AR86" s="158"/>
      <c r="AS86" s="156"/>
      <c r="AT86" s="153">
        <f>+SUM(N86,V86,AD86,AL86)</f>
        <v>0</v>
      </c>
      <c r="AU86" s="159">
        <f>+SUM(R86,Z86,AH86,AP86)</f>
        <v>0</v>
      </c>
      <c r="AV86" s="160" t="str">
        <f>IFERROR(AU86/AT86,"")</f>
        <v/>
      </c>
      <c r="AW86" s="161"/>
      <c r="AX86" s="162"/>
      <c r="AY86" s="59"/>
      <c r="AZ86" s="59"/>
      <c r="BA86" s="227"/>
      <c r="BB86" s="154" t="str">
        <f>IFERROR(BA86/N86,"")</f>
        <v/>
      </c>
      <c r="BC86" s="156"/>
      <c r="BD86" s="164" t="str">
        <f>IFERROR(BC86/P86,"")</f>
        <v/>
      </c>
      <c r="BE86" s="154" t="str">
        <f>IFERROR(BD86/V86,"")</f>
        <v/>
      </c>
      <c r="BF86" s="156" t="str">
        <f>IFERROR(BE86/R86,"")</f>
        <v/>
      </c>
      <c r="BG86" s="164"/>
      <c r="BH86" s="154" t="str">
        <f>IFERROR(BG86/AD86,"")</f>
        <v/>
      </c>
      <c r="BI86" s="156"/>
      <c r="BJ86" s="165" t="str">
        <f>IFERROR(BI86/V86,"")</f>
        <v/>
      </c>
      <c r="BK86" s="154" t="str">
        <f>IFERROR(BJ86/AL86,"")</f>
        <v/>
      </c>
      <c r="BL86" s="166"/>
      <c r="BM86" s="167"/>
      <c r="BN86" s="168" t="str">
        <f>IFERROR(BM86/AT86,"")</f>
        <v/>
      </c>
    </row>
    <row r="87" spans="1:66" ht="15.75" customHeight="1" x14ac:dyDescent="0.25">
      <c r="A87" s="57"/>
      <c r="B87" s="286"/>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8"/>
      <c r="AY87" s="59"/>
      <c r="AZ87" s="59"/>
      <c r="BA87" s="78"/>
      <c r="BB87" s="78"/>
      <c r="BC87" s="78"/>
      <c r="BD87" s="78"/>
      <c r="BE87" s="78"/>
      <c r="BF87" s="78"/>
      <c r="BG87" s="78"/>
      <c r="BH87" s="78"/>
      <c r="BI87" s="78"/>
      <c r="BJ87" s="78"/>
      <c r="BK87" s="78"/>
      <c r="BL87" s="78"/>
      <c r="BM87" s="78"/>
      <c r="BN87" s="78"/>
    </row>
    <row r="88" spans="1:66" ht="15.75" customHeight="1" x14ac:dyDescent="0.25">
      <c r="A88" s="57"/>
      <c r="B88" s="286"/>
      <c r="C88" s="79"/>
      <c r="D88" s="79"/>
      <c r="E88" s="79"/>
      <c r="F88" s="80"/>
      <c r="G88" s="79"/>
      <c r="H88" s="79"/>
      <c r="I88" s="79"/>
      <c r="J88" s="79"/>
      <c r="K88" s="79"/>
      <c r="L88" s="79"/>
      <c r="M88" s="79"/>
      <c r="N88" s="79"/>
      <c r="O88" s="79"/>
      <c r="P88" s="79"/>
      <c r="Q88" s="79"/>
      <c r="R88" s="81"/>
      <c r="S88" s="81"/>
      <c r="T88" s="79"/>
      <c r="U88" s="79"/>
      <c r="V88" s="79"/>
      <c r="W88" s="82"/>
      <c r="X88" s="82"/>
      <c r="Y88" s="82"/>
      <c r="Z88" s="81"/>
      <c r="AA88" s="81"/>
      <c r="AB88" s="83"/>
      <c r="AC88" s="79"/>
      <c r="AD88" s="83"/>
      <c r="AE88" s="84"/>
      <c r="AF88" s="84"/>
      <c r="AG88" s="84"/>
      <c r="AH88" s="81"/>
      <c r="AI88" s="81"/>
      <c r="AJ88" s="83"/>
      <c r="AK88" s="79"/>
      <c r="AL88" s="83"/>
      <c r="AM88" s="84"/>
      <c r="AN88" s="84"/>
      <c r="AO88" s="84"/>
      <c r="AP88" s="81"/>
      <c r="AQ88" s="81"/>
      <c r="AR88" s="83"/>
      <c r="AS88" s="79"/>
      <c r="AT88" s="83"/>
      <c r="AU88" s="83"/>
      <c r="AV88" s="83"/>
      <c r="AW88" s="85"/>
      <c r="AX88" s="58"/>
      <c r="AY88" s="59"/>
      <c r="AZ88" s="59"/>
      <c r="BA88" s="85"/>
      <c r="BB88" s="85"/>
      <c r="BC88" s="85"/>
      <c r="BD88" s="85"/>
      <c r="BE88" s="85"/>
      <c r="BF88" s="85"/>
      <c r="BG88" s="85"/>
      <c r="BH88" s="85"/>
      <c r="BI88" s="85"/>
      <c r="BJ88" s="85"/>
      <c r="BK88" s="85"/>
      <c r="BL88" s="85"/>
      <c r="BM88" s="85"/>
      <c r="BN88" s="85"/>
    </row>
    <row r="89" spans="1:66" ht="21.75" customHeight="1" x14ac:dyDescent="0.25">
      <c r="A89" s="86"/>
      <c r="B89" s="286"/>
      <c r="C89" s="435" t="s">
        <v>189</v>
      </c>
      <c r="D89" s="436"/>
      <c r="E89" s="446" t="s">
        <v>22</v>
      </c>
      <c r="F89" s="438"/>
      <c r="G89" s="438"/>
      <c r="H89" s="438"/>
      <c r="I89" s="438"/>
      <c r="J89" s="438"/>
      <c r="K89" s="438"/>
      <c r="L89" s="438"/>
      <c r="M89" s="439"/>
      <c r="N89" s="87"/>
      <c r="O89" s="57"/>
      <c r="P89" s="57"/>
      <c r="Q89" s="57"/>
      <c r="R89" s="57"/>
      <c r="S89" s="57"/>
      <c r="T89" s="88"/>
      <c r="U89" s="86"/>
      <c r="V89" s="86"/>
      <c r="W89" s="86"/>
      <c r="X89" s="86"/>
      <c r="Y89" s="86"/>
      <c r="Z89" s="57"/>
      <c r="AA89" s="86"/>
      <c r="AB89" s="86"/>
      <c r="AC89" s="86"/>
      <c r="AD89" s="86"/>
      <c r="AE89" s="86"/>
      <c r="AF89" s="86"/>
      <c r="AG89" s="86"/>
      <c r="AH89" s="57"/>
      <c r="AI89" s="86"/>
      <c r="AJ89" s="86"/>
      <c r="AK89" s="86"/>
      <c r="AL89" s="86"/>
      <c r="AM89" s="86"/>
      <c r="AN89" s="86"/>
      <c r="AO89" s="86"/>
      <c r="AP89" s="57"/>
      <c r="AQ89" s="86"/>
      <c r="AR89" s="86"/>
      <c r="AS89" s="86"/>
      <c r="AT89" s="86"/>
      <c r="AU89" s="86"/>
      <c r="AV89" s="86"/>
      <c r="AW89" s="86"/>
      <c r="AX89" s="89"/>
      <c r="AY89" s="59"/>
      <c r="AZ89" s="59"/>
      <c r="BA89" s="86"/>
      <c r="BB89" s="86"/>
      <c r="BC89" s="86"/>
      <c r="BD89" s="86"/>
      <c r="BE89" s="86"/>
      <c r="BF89" s="86"/>
      <c r="BG89" s="86"/>
      <c r="BH89" s="86"/>
      <c r="BI89" s="86"/>
      <c r="BJ89" s="86"/>
      <c r="BK89" s="86"/>
      <c r="BL89" s="86"/>
      <c r="BM89" s="86"/>
      <c r="BN89" s="86"/>
    </row>
    <row r="90" spans="1:66" ht="21.75" customHeight="1" x14ac:dyDescent="0.25">
      <c r="A90" s="86"/>
      <c r="B90" s="286" t="str">
        <f>+VLOOKUP($E$89,LISTAS!$B$45:$D$63,2,FALSE)</f>
        <v>OBJ_3</v>
      </c>
      <c r="C90" s="447" t="s">
        <v>190</v>
      </c>
      <c r="D90" s="448"/>
      <c r="E90" s="449" t="s">
        <v>94</v>
      </c>
      <c r="F90" s="450"/>
      <c r="G90" s="450"/>
      <c r="H90" s="450"/>
      <c r="I90" s="450"/>
      <c r="J90" s="450"/>
      <c r="K90" s="450"/>
      <c r="L90" s="450"/>
      <c r="M90" s="451"/>
      <c r="N90" s="57"/>
      <c r="O90" s="57"/>
      <c r="P90" s="57"/>
      <c r="Q90" s="57"/>
      <c r="R90" s="57"/>
      <c r="S90" s="57"/>
      <c r="T90" s="90"/>
      <c r="U90" s="90"/>
      <c r="V90" s="90"/>
      <c r="W90" s="90"/>
      <c r="X90" s="90"/>
      <c r="Y90" s="90"/>
      <c r="Z90" s="57"/>
      <c r="AA90" s="90"/>
      <c r="AB90" s="90"/>
      <c r="AC90" s="90"/>
      <c r="AD90" s="90"/>
      <c r="AE90" s="90"/>
      <c r="AF90" s="90"/>
      <c r="AG90" s="90"/>
      <c r="AH90" s="57"/>
      <c r="AI90" s="90"/>
      <c r="AJ90" s="90"/>
      <c r="AK90" s="90"/>
      <c r="AL90" s="90"/>
      <c r="AM90" s="90"/>
      <c r="AN90" s="90"/>
      <c r="AO90" s="90"/>
      <c r="AP90" s="57"/>
      <c r="AQ90" s="90"/>
      <c r="AR90" s="90"/>
      <c r="AS90" s="90"/>
      <c r="AT90" s="90"/>
      <c r="AU90" s="90"/>
      <c r="AV90" s="90"/>
      <c r="AW90" s="90"/>
      <c r="AX90" s="89"/>
      <c r="AY90" s="59"/>
      <c r="AZ90" s="59"/>
      <c r="BA90" s="90"/>
      <c r="BB90" s="90"/>
      <c r="BC90" s="90"/>
      <c r="BD90" s="90"/>
      <c r="BE90" s="90"/>
      <c r="BF90" s="90"/>
      <c r="BG90" s="90"/>
      <c r="BH90" s="90"/>
      <c r="BI90" s="90"/>
      <c r="BJ90" s="90"/>
      <c r="BK90" s="90"/>
      <c r="BL90" s="90"/>
      <c r="BM90" s="90"/>
      <c r="BN90" s="90"/>
    </row>
    <row r="91" spans="1:66" ht="21.75" customHeight="1" x14ac:dyDescent="0.25">
      <c r="A91" s="86"/>
      <c r="B91" s="286" t="str">
        <f>+VLOOKUP($E$90,LISTAS!$B$110:$D$130,2,FALSE)</f>
        <v>PROD_OBJ_3</v>
      </c>
      <c r="C91" s="443" t="s">
        <v>191</v>
      </c>
      <c r="D91" s="444"/>
      <c r="E91" s="452" t="s">
        <v>129</v>
      </c>
      <c r="F91" s="441"/>
      <c r="G91" s="441"/>
      <c r="H91" s="441"/>
      <c r="I91" s="441"/>
      <c r="J91" s="441"/>
      <c r="K91" s="441"/>
      <c r="L91" s="441"/>
      <c r="M91" s="442"/>
      <c r="N91" s="57"/>
      <c r="O91" s="57"/>
      <c r="P91" s="57"/>
      <c r="Q91" s="57"/>
      <c r="R91" s="57"/>
      <c r="S91" s="57"/>
      <c r="T91" s="91"/>
      <c r="U91" s="90"/>
      <c r="V91" s="90"/>
      <c r="W91" s="90"/>
      <c r="X91" s="90"/>
      <c r="Y91" s="90"/>
      <c r="Z91" s="57"/>
      <c r="AA91" s="90"/>
      <c r="AB91" s="90"/>
      <c r="AC91" s="90"/>
      <c r="AD91" s="90"/>
      <c r="AE91" s="90"/>
      <c r="AF91" s="90"/>
      <c r="AG91" s="90"/>
      <c r="AH91" s="57"/>
      <c r="AI91" s="90"/>
      <c r="AJ91" s="90"/>
      <c r="AK91" s="90"/>
      <c r="AL91" s="90"/>
      <c r="AM91" s="90"/>
      <c r="AN91" s="90"/>
      <c r="AO91" s="90"/>
      <c r="AP91" s="57"/>
      <c r="AQ91" s="90"/>
      <c r="AR91" s="90"/>
      <c r="AS91" s="90"/>
      <c r="AT91" s="90"/>
      <c r="AU91" s="90"/>
      <c r="AV91" s="90"/>
      <c r="AW91" s="90"/>
      <c r="AX91" s="89"/>
      <c r="AY91" s="59"/>
      <c r="AZ91" s="59"/>
      <c r="BA91" s="90"/>
      <c r="BB91" s="90"/>
      <c r="BC91" s="90"/>
      <c r="BD91" s="90"/>
      <c r="BE91" s="90"/>
      <c r="BF91" s="90"/>
      <c r="BG91" s="90"/>
      <c r="BH91" s="90"/>
      <c r="BI91" s="90"/>
      <c r="BJ91" s="90"/>
      <c r="BK91" s="90"/>
      <c r="BL91" s="90"/>
      <c r="BM91" s="90"/>
      <c r="BN91" s="90"/>
    </row>
    <row r="92" spans="1:66" ht="15" customHeight="1" x14ac:dyDescent="0.25">
      <c r="A92" s="92"/>
      <c r="B92" s="286"/>
      <c r="C92" s="462" t="s">
        <v>192</v>
      </c>
      <c r="D92" s="455" t="s">
        <v>193</v>
      </c>
      <c r="E92" s="455" t="s">
        <v>301</v>
      </c>
      <c r="F92" s="455" t="s">
        <v>195</v>
      </c>
      <c r="G92" s="455" t="s">
        <v>196</v>
      </c>
      <c r="H92" s="455" t="s">
        <v>197</v>
      </c>
      <c r="I92" s="455" t="s">
        <v>198</v>
      </c>
      <c r="J92" s="455" t="s">
        <v>199</v>
      </c>
      <c r="K92" s="455" t="s">
        <v>200</v>
      </c>
      <c r="L92" s="457" t="s">
        <v>201</v>
      </c>
      <c r="M92" s="458"/>
      <c r="N92" s="93"/>
      <c r="O92" s="94"/>
      <c r="P92" s="94"/>
      <c r="Q92" s="94"/>
      <c r="R92" s="94"/>
      <c r="S92" s="94"/>
      <c r="T92" s="95" t="s">
        <v>202</v>
      </c>
      <c r="U92" s="96"/>
      <c r="V92" s="93"/>
      <c r="W92" s="94"/>
      <c r="X92" s="94"/>
      <c r="Y92" s="94"/>
      <c r="Z92" s="94"/>
      <c r="AA92" s="94"/>
      <c r="AB92" s="94" t="s">
        <v>203</v>
      </c>
      <c r="AC92" s="96"/>
      <c r="AD92" s="93"/>
      <c r="AE92" s="94"/>
      <c r="AF92" s="94"/>
      <c r="AG92" s="94"/>
      <c r="AH92" s="94"/>
      <c r="AI92" s="94"/>
      <c r="AJ92" s="94" t="s">
        <v>204</v>
      </c>
      <c r="AK92" s="96"/>
      <c r="AL92" s="94"/>
      <c r="AM92" s="94"/>
      <c r="AN92" s="94"/>
      <c r="AO92" s="94"/>
      <c r="AP92" s="94"/>
      <c r="AQ92" s="94"/>
      <c r="AR92" s="94" t="s">
        <v>205</v>
      </c>
      <c r="AS92" s="96"/>
      <c r="AT92" s="93"/>
      <c r="AU92" s="94"/>
      <c r="AV92" s="94" t="s">
        <v>206</v>
      </c>
      <c r="AW92" s="459" t="s">
        <v>207</v>
      </c>
      <c r="AX92" s="97"/>
      <c r="AY92" s="59"/>
      <c r="AZ92" s="59"/>
      <c r="BA92" s="453" t="s">
        <v>202</v>
      </c>
      <c r="BB92" s="428"/>
      <c r="BC92" s="454"/>
      <c r="BD92" s="453" t="s">
        <v>203</v>
      </c>
      <c r="BE92" s="428"/>
      <c r="BF92" s="454"/>
      <c r="BG92" s="453" t="s">
        <v>204</v>
      </c>
      <c r="BH92" s="428"/>
      <c r="BI92" s="454"/>
      <c r="BJ92" s="453" t="s">
        <v>205</v>
      </c>
      <c r="BK92" s="428"/>
      <c r="BL92" s="454"/>
      <c r="BM92" s="453" t="s">
        <v>206</v>
      </c>
      <c r="BN92" s="454"/>
    </row>
    <row r="93" spans="1:66" ht="37.5" customHeight="1" x14ac:dyDescent="0.25">
      <c r="A93" s="92"/>
      <c r="B93" s="286"/>
      <c r="C93" s="463"/>
      <c r="D93" s="456"/>
      <c r="E93" s="456"/>
      <c r="F93" s="456"/>
      <c r="G93" s="456"/>
      <c r="H93" s="456"/>
      <c r="I93" s="456"/>
      <c r="J93" s="456"/>
      <c r="K93" s="456"/>
      <c r="L93" s="98" t="s">
        <v>209</v>
      </c>
      <c r="M93" s="99" t="s">
        <v>210</v>
      </c>
      <c r="N93" s="100" t="s">
        <v>211</v>
      </c>
      <c r="O93" s="101" t="s">
        <v>212</v>
      </c>
      <c r="P93" s="101" t="s">
        <v>213</v>
      </c>
      <c r="Q93" s="101" t="s">
        <v>214</v>
      </c>
      <c r="R93" s="101" t="s">
        <v>215</v>
      </c>
      <c r="S93" s="101" t="s">
        <v>216</v>
      </c>
      <c r="T93" s="101" t="s">
        <v>217</v>
      </c>
      <c r="U93" s="102" t="s">
        <v>231</v>
      </c>
      <c r="V93" s="100" t="s">
        <v>211</v>
      </c>
      <c r="W93" s="101" t="s">
        <v>219</v>
      </c>
      <c r="X93" s="101" t="s">
        <v>220</v>
      </c>
      <c r="Y93" s="101" t="s">
        <v>221</v>
      </c>
      <c r="Z93" s="101" t="s">
        <v>215</v>
      </c>
      <c r="AA93" s="101" t="s">
        <v>216</v>
      </c>
      <c r="AB93" s="101" t="s">
        <v>217</v>
      </c>
      <c r="AC93" s="102" t="s">
        <v>218</v>
      </c>
      <c r="AD93" s="100" t="s">
        <v>211</v>
      </c>
      <c r="AE93" s="101" t="s">
        <v>222</v>
      </c>
      <c r="AF93" s="101" t="s">
        <v>223</v>
      </c>
      <c r="AG93" s="101" t="s">
        <v>224</v>
      </c>
      <c r="AH93" s="101" t="s">
        <v>215</v>
      </c>
      <c r="AI93" s="101" t="s">
        <v>216</v>
      </c>
      <c r="AJ93" s="101" t="s">
        <v>217</v>
      </c>
      <c r="AK93" s="102" t="s">
        <v>218</v>
      </c>
      <c r="AL93" s="103" t="s">
        <v>211</v>
      </c>
      <c r="AM93" s="101" t="s">
        <v>225</v>
      </c>
      <c r="AN93" s="101" t="s">
        <v>226</v>
      </c>
      <c r="AO93" s="101" t="s">
        <v>227</v>
      </c>
      <c r="AP93" s="101" t="s">
        <v>215</v>
      </c>
      <c r="AQ93" s="101" t="s">
        <v>216</v>
      </c>
      <c r="AR93" s="101" t="s">
        <v>217</v>
      </c>
      <c r="AS93" s="102" t="s">
        <v>218</v>
      </c>
      <c r="AT93" s="100" t="s">
        <v>211</v>
      </c>
      <c r="AU93" s="104" t="s">
        <v>215</v>
      </c>
      <c r="AV93" s="105" t="s">
        <v>228</v>
      </c>
      <c r="AW93" s="460"/>
      <c r="AX93" s="97"/>
      <c r="AY93" s="59"/>
      <c r="AZ93" s="59"/>
      <c r="BA93" s="101" t="s">
        <v>229</v>
      </c>
      <c r="BB93" s="101" t="s">
        <v>230</v>
      </c>
      <c r="BC93" s="102" t="s">
        <v>231</v>
      </c>
      <c r="BD93" s="101" t="s">
        <v>229</v>
      </c>
      <c r="BE93" s="101" t="s">
        <v>230</v>
      </c>
      <c r="BF93" s="102" t="s">
        <v>231</v>
      </c>
      <c r="BG93" s="101" t="s">
        <v>229</v>
      </c>
      <c r="BH93" s="101" t="s">
        <v>230</v>
      </c>
      <c r="BI93" s="102" t="s">
        <v>231</v>
      </c>
      <c r="BJ93" s="101" t="s">
        <v>229</v>
      </c>
      <c r="BK93" s="101" t="s">
        <v>230</v>
      </c>
      <c r="BL93" s="99" t="s">
        <v>231</v>
      </c>
      <c r="BM93" s="107" t="s">
        <v>229</v>
      </c>
      <c r="BN93" s="105" t="s">
        <v>232</v>
      </c>
    </row>
    <row r="94" spans="1:66" ht="174.75" customHeight="1" x14ac:dyDescent="0.25">
      <c r="A94" s="92"/>
      <c r="B94" s="287" t="s">
        <v>380</v>
      </c>
      <c r="C94" s="169">
        <v>1</v>
      </c>
      <c r="D94" s="177" t="s">
        <v>381</v>
      </c>
      <c r="E94" s="170" t="s">
        <v>382</v>
      </c>
      <c r="F94" s="170" t="s">
        <v>383</v>
      </c>
      <c r="G94" s="170" t="s">
        <v>57</v>
      </c>
      <c r="H94" s="170" t="s">
        <v>33</v>
      </c>
      <c r="I94" s="170" t="s">
        <v>42</v>
      </c>
      <c r="J94" s="170" t="s">
        <v>380</v>
      </c>
      <c r="K94" s="170" t="s">
        <v>384</v>
      </c>
      <c r="L94" s="179">
        <v>44044</v>
      </c>
      <c r="M94" s="180">
        <v>44195</v>
      </c>
      <c r="N94" s="172"/>
      <c r="O94" s="170"/>
      <c r="P94" s="170"/>
      <c r="Q94" s="170"/>
      <c r="R94" s="170">
        <f>SUM(O94:Q94)</f>
        <v>0</v>
      </c>
      <c r="S94" s="124" t="str">
        <f>IFERROR(R94/N94,"")</f>
        <v/>
      </c>
      <c r="T94" s="181"/>
      <c r="U94" s="125"/>
      <c r="V94" s="172"/>
      <c r="W94" s="170"/>
      <c r="X94" s="170"/>
      <c r="Y94" s="170"/>
      <c r="Z94" s="170">
        <f>SUM(W94:Y94)</f>
        <v>0</v>
      </c>
      <c r="AA94" s="124" t="str">
        <f>IFERROR(Z94/V94,"")</f>
        <v/>
      </c>
      <c r="AB94" s="182"/>
      <c r="AC94" s="125"/>
      <c r="AD94" s="236">
        <v>1</v>
      </c>
      <c r="AE94" s="170"/>
      <c r="AF94" s="170"/>
      <c r="AG94" s="229">
        <v>1</v>
      </c>
      <c r="AH94" s="170">
        <f>SUM(AE94:AG94)</f>
        <v>1</v>
      </c>
      <c r="AI94" s="124">
        <f>IFERROR(AH94/AD94,"")</f>
        <v>1</v>
      </c>
      <c r="AJ94" s="183" t="s">
        <v>520</v>
      </c>
      <c r="AK94" s="299" t="s">
        <v>500</v>
      </c>
      <c r="AL94" s="237">
        <v>1</v>
      </c>
      <c r="AM94" s="170"/>
      <c r="AN94" s="170"/>
      <c r="AO94" s="170"/>
      <c r="AP94" s="170">
        <f>SUM(AM94:AO94)</f>
        <v>0</v>
      </c>
      <c r="AQ94" s="124">
        <f>IFERROR(AP94/AL94,"")</f>
        <v>0</v>
      </c>
      <c r="AR94" s="171"/>
      <c r="AS94" s="125"/>
      <c r="AT94" s="172">
        <f>+SUM(N94,V94,AD94,AL94)</f>
        <v>2</v>
      </c>
      <c r="AU94" s="170">
        <f>+SUM(R94,Z94,AH94,AP94)</f>
        <v>1</v>
      </c>
      <c r="AV94" s="173">
        <f>IFERROR(AU94/AT94,"")</f>
        <v>0.5</v>
      </c>
      <c r="AW94" s="184" t="s">
        <v>385</v>
      </c>
      <c r="AX94" s="97"/>
      <c r="AY94" s="59"/>
      <c r="AZ94" s="59"/>
      <c r="BA94" s="126"/>
      <c r="BB94" s="124">
        <f>IFERROR(BA94/AU94,"")</f>
        <v>0</v>
      </c>
      <c r="BC94" s="125"/>
      <c r="BD94" s="126"/>
      <c r="BE94" s="124" t="str">
        <f>IFERROR(BD94/#REF!,"")</f>
        <v/>
      </c>
      <c r="BF94" s="125"/>
      <c r="BG94" s="126"/>
      <c r="BH94" s="124" t="str">
        <f>IFERROR(BG94/AY94,"")</f>
        <v/>
      </c>
      <c r="BI94" s="125"/>
      <c r="BJ94" s="127"/>
      <c r="BK94" s="124" t="str">
        <f>IFERROR(BJ94/BB94,"")</f>
        <v/>
      </c>
      <c r="BL94" s="128"/>
      <c r="BM94" s="129">
        <f>SUM(BA94,BD94,BG94,BJ94)</f>
        <v>0</v>
      </c>
      <c r="BN94" s="238" t="str">
        <f>IFERROR(BM94/BJ94,"")</f>
        <v/>
      </c>
    </row>
    <row r="95" spans="1:66" ht="132.75" customHeight="1" x14ac:dyDescent="0.25">
      <c r="A95" s="86"/>
      <c r="B95" s="286"/>
      <c r="C95" s="131">
        <v>2</v>
      </c>
      <c r="D95" s="132" t="s">
        <v>386</v>
      </c>
      <c r="E95" s="110" t="s">
        <v>387</v>
      </c>
      <c r="F95" s="140" t="s">
        <v>388</v>
      </c>
      <c r="G95" s="170" t="s">
        <v>57</v>
      </c>
      <c r="H95" s="110" t="s">
        <v>23</v>
      </c>
      <c r="I95" s="170" t="s">
        <v>39</v>
      </c>
      <c r="J95" s="170" t="s">
        <v>380</v>
      </c>
      <c r="K95" s="170" t="s">
        <v>384</v>
      </c>
      <c r="L95" s="179">
        <v>44044</v>
      </c>
      <c r="M95" s="180">
        <v>44195</v>
      </c>
      <c r="N95" s="230"/>
      <c r="O95" s="175"/>
      <c r="P95" s="175"/>
      <c r="Q95" s="175"/>
      <c r="R95" s="175">
        <f>SUM(O95:Q95)</f>
        <v>0</v>
      </c>
      <c r="S95" s="114" t="str">
        <f>IFERROR(R95/N95,"")</f>
        <v/>
      </c>
      <c r="T95" s="176"/>
      <c r="U95" s="141"/>
      <c r="V95" s="230"/>
      <c r="W95" s="110"/>
      <c r="X95" s="110"/>
      <c r="Y95" s="110"/>
      <c r="Z95" s="110">
        <f>SUM(W95:Y95)</f>
        <v>0</v>
      </c>
      <c r="AA95" s="114" t="str">
        <f>IFERROR(Z95/V95,"")</f>
        <v/>
      </c>
      <c r="AB95" s="176"/>
      <c r="AC95" s="141"/>
      <c r="AD95" s="172">
        <v>2</v>
      </c>
      <c r="AE95" s="110"/>
      <c r="AF95" s="110"/>
      <c r="AG95" s="118">
        <v>1</v>
      </c>
      <c r="AH95" s="110">
        <f>SUM(AE95:AG95)</f>
        <v>1</v>
      </c>
      <c r="AI95" s="114">
        <f>IFERROR(AH95/AD95,"")</f>
        <v>0.5</v>
      </c>
      <c r="AJ95" s="119" t="s">
        <v>521</v>
      </c>
      <c r="AK95" s="300" t="s">
        <v>501</v>
      </c>
      <c r="AL95" s="172">
        <v>0</v>
      </c>
      <c r="AM95" s="110"/>
      <c r="AN95" s="110"/>
      <c r="AO95" s="110"/>
      <c r="AP95" s="110">
        <f>SUM(AM95:AO95)</f>
        <v>0</v>
      </c>
      <c r="AQ95" s="114" t="str">
        <f>IFERROR(AP95/AL95,"")</f>
        <v/>
      </c>
      <c r="AR95" s="120"/>
      <c r="AS95" s="141"/>
      <c r="AT95" s="230">
        <f>+SUM(N95,V95,AD95,AL95)</f>
        <v>2</v>
      </c>
      <c r="AU95" s="175">
        <f>+SUM(R95,Z95,AH95,AP95)</f>
        <v>1</v>
      </c>
      <c r="AV95" s="121">
        <f>IFERROR(AU95/AT95,"")</f>
        <v>0.5</v>
      </c>
      <c r="AW95" s="122" t="s">
        <v>389</v>
      </c>
      <c r="AX95" s="89"/>
      <c r="AY95" s="59"/>
      <c r="AZ95" s="59"/>
      <c r="BA95" s="202"/>
      <c r="BB95" s="114">
        <f>IFERROR(BA95/AU95,"")</f>
        <v>0</v>
      </c>
      <c r="BC95" s="141"/>
      <c r="BD95" s="142"/>
      <c r="BE95" s="114" t="str">
        <f>IFERROR(BD95/#REF!,"")</f>
        <v/>
      </c>
      <c r="BF95" s="141"/>
      <c r="BG95" s="142"/>
      <c r="BH95" s="114" t="str">
        <f>IFERROR(BG95/AY95,"")</f>
        <v/>
      </c>
      <c r="BI95" s="141"/>
      <c r="BJ95" s="143"/>
      <c r="BK95" s="114" t="str">
        <f>IFERROR(BJ95/BB95,"")</f>
        <v/>
      </c>
      <c r="BL95" s="144"/>
      <c r="BM95" s="137">
        <f>SUM(BA95,BD95,BG95,BJ95)</f>
        <v>0</v>
      </c>
      <c r="BN95" s="239" t="str">
        <f>IFERROR(BM95/BJ95,"")</f>
        <v/>
      </c>
    </row>
    <row r="96" spans="1:66" ht="132.75" customHeight="1" x14ac:dyDescent="0.25">
      <c r="A96" s="86"/>
      <c r="B96" s="286"/>
      <c r="C96" s="131">
        <v>3</v>
      </c>
      <c r="D96" s="132" t="s">
        <v>390</v>
      </c>
      <c r="E96" s="110" t="s">
        <v>391</v>
      </c>
      <c r="F96" s="140" t="s">
        <v>392</v>
      </c>
      <c r="G96" s="170" t="s">
        <v>57</v>
      </c>
      <c r="H96" s="110" t="s">
        <v>23</v>
      </c>
      <c r="I96" s="170" t="s">
        <v>39</v>
      </c>
      <c r="J96" s="170" t="s">
        <v>380</v>
      </c>
      <c r="K96" s="170" t="s">
        <v>384</v>
      </c>
      <c r="L96" s="179">
        <v>44044</v>
      </c>
      <c r="M96" s="180">
        <v>44195</v>
      </c>
      <c r="N96" s="113"/>
      <c r="O96" s="110"/>
      <c r="P96" s="110"/>
      <c r="Q96" s="110"/>
      <c r="R96" s="110">
        <f>SUM(O96:Q96)</f>
        <v>0</v>
      </c>
      <c r="S96" s="114" t="str">
        <f>IFERROR(R96/N96,"")</f>
        <v/>
      </c>
      <c r="T96" s="176"/>
      <c r="U96" s="141"/>
      <c r="V96" s="113"/>
      <c r="W96" s="110"/>
      <c r="X96" s="110"/>
      <c r="Y96" s="110"/>
      <c r="Z96" s="110">
        <f>SUM(W96:Y96)</f>
        <v>0</v>
      </c>
      <c r="AA96" s="114" t="str">
        <f>IFERROR(Z96/V96,"")</f>
        <v/>
      </c>
      <c r="AB96" s="176"/>
      <c r="AC96" s="141"/>
      <c r="AD96" s="113">
        <v>0</v>
      </c>
      <c r="AE96" s="110"/>
      <c r="AF96" s="110"/>
      <c r="AG96" s="110"/>
      <c r="AH96" s="110">
        <f>SUM(AE96:AG96)</f>
        <v>0</v>
      </c>
      <c r="AI96" s="114" t="str">
        <f t="shared" ref="AI96:AI99" si="27">IFERROR(AH96/AD96,"")</f>
        <v/>
      </c>
      <c r="AJ96" s="119" t="s">
        <v>522</v>
      </c>
      <c r="AK96" s="300" t="s">
        <v>500</v>
      </c>
      <c r="AL96" s="113">
        <v>2</v>
      </c>
      <c r="AM96" s="110"/>
      <c r="AN96" s="110"/>
      <c r="AO96" s="110"/>
      <c r="AP96" s="110">
        <f>SUM(AM96:AO96)</f>
        <v>0</v>
      </c>
      <c r="AQ96" s="114">
        <f>IFERROR(AP96/AL96,"")</f>
        <v>0</v>
      </c>
      <c r="AR96" s="120"/>
      <c r="AS96" s="141"/>
      <c r="AT96" s="113">
        <f>+SUM(N96,V96,AD96,AL96)</f>
        <v>2</v>
      </c>
      <c r="AU96" s="110">
        <f>+SUM(R96,Z96,AH96,AP96)</f>
        <v>0</v>
      </c>
      <c r="AV96" s="121">
        <f>IFERROR(AU96/AT96,"")</f>
        <v>0</v>
      </c>
      <c r="AW96" s="122" t="s">
        <v>243</v>
      </c>
      <c r="AX96" s="89"/>
      <c r="AY96" s="59"/>
      <c r="AZ96" s="59"/>
      <c r="BA96" s="202"/>
      <c r="BB96" s="114" t="str">
        <f>IFERROR(BA96/AU96,"")</f>
        <v/>
      </c>
      <c r="BC96" s="141"/>
      <c r="BD96" s="142"/>
      <c r="BE96" s="114" t="str">
        <f>IFERROR(BD96/#REF!,"")</f>
        <v/>
      </c>
      <c r="BF96" s="141"/>
      <c r="BG96" s="142"/>
      <c r="BH96" s="114" t="str">
        <f>IFERROR(BG96/AY96,"")</f>
        <v/>
      </c>
      <c r="BI96" s="141"/>
      <c r="BJ96" s="143"/>
      <c r="BK96" s="114" t="str">
        <f>IFERROR(BJ96/BB96,"")</f>
        <v/>
      </c>
      <c r="BL96" s="144"/>
      <c r="BM96" s="137">
        <f>SUM(BA96,BD96,BG96,BJ96)</f>
        <v>0</v>
      </c>
      <c r="BN96" s="239" t="str">
        <f>IFERROR(BM96/BJ96,"")</f>
        <v/>
      </c>
    </row>
    <row r="97" spans="1:66" ht="78.75" customHeight="1" x14ac:dyDescent="0.25">
      <c r="A97" s="86"/>
      <c r="B97" s="286"/>
      <c r="C97" s="131">
        <v>4</v>
      </c>
      <c r="D97" s="132" t="s">
        <v>393</v>
      </c>
      <c r="E97" s="110" t="s">
        <v>394</v>
      </c>
      <c r="F97" s="175" t="s">
        <v>395</v>
      </c>
      <c r="G97" s="170" t="s">
        <v>57</v>
      </c>
      <c r="H97" s="110" t="s">
        <v>23</v>
      </c>
      <c r="I97" s="170" t="s">
        <v>39</v>
      </c>
      <c r="J97" s="170" t="s">
        <v>380</v>
      </c>
      <c r="K97" s="170" t="s">
        <v>384</v>
      </c>
      <c r="L97" s="179">
        <v>44044</v>
      </c>
      <c r="M97" s="180">
        <v>44195</v>
      </c>
      <c r="N97" s="113"/>
      <c r="O97" s="110"/>
      <c r="P97" s="110"/>
      <c r="Q97" s="110"/>
      <c r="R97" s="110">
        <f>SUM(O97:Q97)</f>
        <v>0</v>
      </c>
      <c r="S97" s="114" t="str">
        <f>IFERROR(R97/N97,"")</f>
        <v/>
      </c>
      <c r="T97" s="115"/>
      <c r="U97" s="116"/>
      <c r="V97" s="113"/>
      <c r="W97" s="110"/>
      <c r="X97" s="110"/>
      <c r="Y97" s="110"/>
      <c r="Z97" s="110">
        <f>SUM(W97:Y97)</f>
        <v>0</v>
      </c>
      <c r="AA97" s="114" t="str">
        <f>IFERROR(Z97/V97,"")</f>
        <v/>
      </c>
      <c r="AB97" s="115"/>
      <c r="AC97" s="116"/>
      <c r="AD97" s="113">
        <v>0</v>
      </c>
      <c r="AE97" s="110"/>
      <c r="AF97" s="110"/>
      <c r="AG97" s="110"/>
      <c r="AH97" s="110">
        <f>SUM(AE97:AG97)</f>
        <v>0</v>
      </c>
      <c r="AI97" s="114" t="str">
        <f t="shared" si="27"/>
        <v/>
      </c>
      <c r="AJ97" s="119" t="s">
        <v>396</v>
      </c>
      <c r="AK97" s="116" t="s">
        <v>500</v>
      </c>
      <c r="AL97" s="113">
        <v>2</v>
      </c>
      <c r="AM97" s="110"/>
      <c r="AN97" s="110"/>
      <c r="AO97" s="110"/>
      <c r="AP97" s="110">
        <f>SUM(AM97:AO97)</f>
        <v>0</v>
      </c>
      <c r="AQ97" s="114">
        <f>IFERROR(AP97/AL97,"")</f>
        <v>0</v>
      </c>
      <c r="AR97" s="120"/>
      <c r="AS97" s="116"/>
      <c r="AT97" s="113">
        <f>+SUM(N97,V97,AD97,AL97)</f>
        <v>2</v>
      </c>
      <c r="AU97" s="110">
        <f>+SUM(R97,Z97,AH97,AP97)</f>
        <v>0</v>
      </c>
      <c r="AV97" s="121">
        <f>IFERROR(AU97/AT97,"")</f>
        <v>0</v>
      </c>
      <c r="AW97" s="122" t="s">
        <v>397</v>
      </c>
      <c r="AX97" s="89"/>
      <c r="AY97" s="59"/>
      <c r="AZ97" s="59"/>
      <c r="BA97" s="202"/>
      <c r="BB97" s="114" t="str">
        <f>IFERROR(BA97/AU97,"")</f>
        <v/>
      </c>
      <c r="BC97" s="116"/>
      <c r="BD97" s="134"/>
      <c r="BE97" s="114" t="str">
        <f>IFERROR(BD97/#REF!,"")</f>
        <v/>
      </c>
      <c r="BF97" s="116"/>
      <c r="BG97" s="134"/>
      <c r="BH97" s="114" t="str">
        <f>IFERROR(BG97/AY97,"")</f>
        <v/>
      </c>
      <c r="BI97" s="116"/>
      <c r="BJ97" s="135"/>
      <c r="BK97" s="114" t="str">
        <f>IFERROR(BJ97/BB97,"")</f>
        <v/>
      </c>
      <c r="BL97" s="136"/>
      <c r="BM97" s="137">
        <f>SUM(BA97,BD97,BG97,BJ97)</f>
        <v>0</v>
      </c>
      <c r="BN97" s="239" t="str">
        <f>IFERROR(BM97/BJ97,"")</f>
        <v/>
      </c>
    </row>
    <row r="98" spans="1:66" ht="78.75" customHeight="1" x14ac:dyDescent="0.25">
      <c r="A98" s="86"/>
      <c r="B98" s="286"/>
      <c r="C98" s="131">
        <v>5</v>
      </c>
      <c r="D98" s="132" t="s">
        <v>398</v>
      </c>
      <c r="E98" s="110" t="s">
        <v>334</v>
      </c>
      <c r="F98" s="140" t="s">
        <v>399</v>
      </c>
      <c r="G98" s="170" t="s">
        <v>57</v>
      </c>
      <c r="H98" s="110" t="s">
        <v>23</v>
      </c>
      <c r="I98" s="170" t="s">
        <v>39</v>
      </c>
      <c r="J98" s="170" t="s">
        <v>380</v>
      </c>
      <c r="K98" s="170" t="s">
        <v>384</v>
      </c>
      <c r="L98" s="179">
        <v>44044</v>
      </c>
      <c r="M98" s="180">
        <v>44195</v>
      </c>
      <c r="N98" s="113"/>
      <c r="O98" s="110"/>
      <c r="P98" s="110"/>
      <c r="Q98" s="110"/>
      <c r="R98" s="110">
        <f>SUM(O98:Q98)</f>
        <v>0</v>
      </c>
      <c r="S98" s="114" t="str">
        <f>IFERROR(R98/N98,"")</f>
        <v/>
      </c>
      <c r="T98" s="115"/>
      <c r="U98" s="116"/>
      <c r="V98" s="113"/>
      <c r="W98" s="110"/>
      <c r="X98" s="110"/>
      <c r="Y98" s="110"/>
      <c r="Z98" s="110">
        <f>SUM(W98:Y98)</f>
        <v>0</v>
      </c>
      <c r="AA98" s="114" t="str">
        <f>IFERROR(Z98/V98,"")</f>
        <v/>
      </c>
      <c r="AB98" s="115"/>
      <c r="AC98" s="116"/>
      <c r="AD98" s="113">
        <v>0</v>
      </c>
      <c r="AE98" s="110"/>
      <c r="AF98" s="110"/>
      <c r="AG98" s="110"/>
      <c r="AH98" s="110">
        <f>SUM(AE98:AG98)</f>
        <v>0</v>
      </c>
      <c r="AI98" s="114" t="str">
        <f t="shared" si="27"/>
        <v/>
      </c>
      <c r="AJ98" s="119" t="s">
        <v>400</v>
      </c>
      <c r="AK98" s="116" t="s">
        <v>500</v>
      </c>
      <c r="AL98" s="113">
        <v>1</v>
      </c>
      <c r="AM98" s="110"/>
      <c r="AN98" s="110"/>
      <c r="AO98" s="110"/>
      <c r="AP98" s="110">
        <f>SUM(AM98:AO98)</f>
        <v>0</v>
      </c>
      <c r="AQ98" s="114">
        <f>IFERROR(AP98/AL98,"")</f>
        <v>0</v>
      </c>
      <c r="AR98" s="120"/>
      <c r="AS98" s="116"/>
      <c r="AT98" s="113">
        <f>+SUM(N98,V98,AD98,AL98)</f>
        <v>1</v>
      </c>
      <c r="AU98" s="110">
        <f>+SUM(R98,Z98,AH98,AP98)</f>
        <v>0</v>
      </c>
      <c r="AV98" s="121">
        <f>IFERROR(AU98/AT98,"")</f>
        <v>0</v>
      </c>
      <c r="AW98" s="122" t="s">
        <v>243</v>
      </c>
      <c r="AX98" s="89"/>
      <c r="AY98" s="59"/>
      <c r="AZ98" s="59"/>
      <c r="BA98" s="202"/>
      <c r="BB98" s="114" t="str">
        <f>IFERROR(BA98/AU98,"")</f>
        <v/>
      </c>
      <c r="BC98" s="116"/>
      <c r="BD98" s="134"/>
      <c r="BE98" s="114" t="str">
        <f>IFERROR(BD98/#REF!,"")</f>
        <v/>
      </c>
      <c r="BF98" s="116"/>
      <c r="BG98" s="134"/>
      <c r="BH98" s="114" t="str">
        <f>IFERROR(BG98/AY98,"")</f>
        <v/>
      </c>
      <c r="BI98" s="116"/>
      <c r="BJ98" s="135"/>
      <c r="BK98" s="114" t="str">
        <f>IFERROR(BJ98/BB98,"")</f>
        <v/>
      </c>
      <c r="BL98" s="136"/>
      <c r="BM98" s="137">
        <f>SUM(BA98,BD98,BG98,BJ98)</f>
        <v>0</v>
      </c>
      <c r="BN98" s="239" t="str">
        <f>IFERROR(BM98/BJ98,"")</f>
        <v/>
      </c>
    </row>
    <row r="99" spans="1:66" ht="39.75" customHeight="1" x14ac:dyDescent="0.25">
      <c r="A99" s="86"/>
      <c r="B99" s="286"/>
      <c r="C99" s="131"/>
      <c r="D99" s="132"/>
      <c r="E99" s="110"/>
      <c r="F99" s="140"/>
      <c r="G99" s="187"/>
      <c r="H99" s="110"/>
      <c r="I99" s="187"/>
      <c r="J99" s="187"/>
      <c r="K99" s="187"/>
      <c r="L99" s="240"/>
      <c r="M99" s="241"/>
      <c r="N99" s="113"/>
      <c r="O99" s="110"/>
      <c r="P99" s="110"/>
      <c r="Q99" s="110"/>
      <c r="R99" s="110"/>
      <c r="S99" s="114"/>
      <c r="T99" s="115"/>
      <c r="U99" s="116"/>
      <c r="V99" s="113"/>
      <c r="W99" s="110"/>
      <c r="X99" s="110"/>
      <c r="Y99" s="110"/>
      <c r="Z99" s="110"/>
      <c r="AA99" s="114"/>
      <c r="AB99" s="115"/>
      <c r="AC99" s="116"/>
      <c r="AD99" s="113"/>
      <c r="AE99" s="110"/>
      <c r="AF99" s="110"/>
      <c r="AG99" s="110"/>
      <c r="AH99" s="110"/>
      <c r="AI99" s="114" t="str">
        <f t="shared" si="27"/>
        <v/>
      </c>
      <c r="AJ99" s="115"/>
      <c r="AK99" s="116"/>
      <c r="AL99" s="113"/>
      <c r="AM99" s="110"/>
      <c r="AN99" s="110"/>
      <c r="AO99" s="110"/>
      <c r="AP99" s="110"/>
      <c r="AQ99" s="114"/>
      <c r="AR99" s="120"/>
      <c r="AS99" s="116"/>
      <c r="AT99" s="113"/>
      <c r="AU99" s="110"/>
      <c r="AV99" s="121"/>
      <c r="AW99" s="122"/>
      <c r="AX99" s="89"/>
      <c r="AY99" s="59"/>
      <c r="AZ99" s="59"/>
      <c r="BA99" s="202"/>
      <c r="BB99" s="114"/>
      <c r="BC99" s="116"/>
      <c r="BD99" s="134"/>
      <c r="BE99" s="114"/>
      <c r="BF99" s="116"/>
      <c r="BG99" s="134"/>
      <c r="BH99" s="114"/>
      <c r="BI99" s="116"/>
      <c r="BJ99" s="135"/>
      <c r="BK99" s="114"/>
      <c r="BL99" s="136"/>
      <c r="BM99" s="137"/>
      <c r="BN99" s="239"/>
    </row>
    <row r="100" spans="1:66" ht="15.75" customHeight="1" x14ac:dyDescent="0.25">
      <c r="A100" s="86"/>
      <c r="B100" s="286"/>
      <c r="C100" s="131"/>
      <c r="D100" s="132"/>
      <c r="E100" s="110"/>
      <c r="F100" s="140"/>
      <c r="G100" s="110"/>
      <c r="H100" s="110"/>
      <c r="I100" s="110"/>
      <c r="J100" s="110"/>
      <c r="K100" s="110"/>
      <c r="L100" s="111"/>
      <c r="M100" s="112"/>
      <c r="N100" s="113"/>
      <c r="O100" s="110"/>
      <c r="P100" s="110"/>
      <c r="Q100" s="110"/>
      <c r="R100" s="110">
        <f>SUM(O100:Q100)</f>
        <v>0</v>
      </c>
      <c r="S100" s="114" t="str">
        <f>IFERROR(R100/N100,"")</f>
        <v/>
      </c>
      <c r="T100" s="176"/>
      <c r="U100" s="141"/>
      <c r="V100" s="113"/>
      <c r="W100" s="110"/>
      <c r="X100" s="110"/>
      <c r="Y100" s="110"/>
      <c r="Z100" s="110">
        <f>SUM(W100:Y100)</f>
        <v>0</v>
      </c>
      <c r="AA100" s="114" t="str">
        <f>IFERROR(Z100/V100,"")</f>
        <v/>
      </c>
      <c r="AB100" s="176"/>
      <c r="AC100" s="141"/>
      <c r="AD100" s="113"/>
      <c r="AE100" s="110"/>
      <c r="AF100" s="110"/>
      <c r="AG100" s="110"/>
      <c r="AH100" s="110">
        <f>SUM(AE100:AG100)</f>
        <v>0</v>
      </c>
      <c r="AI100" s="114" t="str">
        <f>IFERROR(AH100/AD100,"")</f>
        <v/>
      </c>
      <c r="AJ100" s="115"/>
      <c r="AK100" s="141"/>
      <c r="AL100" s="113"/>
      <c r="AM100" s="110"/>
      <c r="AN100" s="110"/>
      <c r="AO100" s="110"/>
      <c r="AP100" s="110">
        <f>SUM(AM100:AO100)</f>
        <v>0</v>
      </c>
      <c r="AQ100" s="114" t="str">
        <f>IFERROR(AP100/AL100,"")</f>
        <v/>
      </c>
      <c r="AR100" s="120"/>
      <c r="AS100" s="141"/>
      <c r="AT100" s="113">
        <f>+SUM(N100,V100,AD100,AL100)</f>
        <v>0</v>
      </c>
      <c r="AU100" s="110">
        <f>+SUM(R100,Z100,AH100,AP100)</f>
        <v>0</v>
      </c>
      <c r="AV100" s="121" t="str">
        <f>IFERROR(AU100/AT100,"")</f>
        <v/>
      </c>
      <c r="AW100" s="122"/>
      <c r="AX100" s="89"/>
      <c r="AY100" s="59"/>
      <c r="AZ100" s="59"/>
      <c r="BA100" s="202"/>
      <c r="BB100" s="114" t="str">
        <f>IFERROR(BA100/AU100,"")</f>
        <v/>
      </c>
      <c r="BC100" s="141"/>
      <c r="BD100" s="142"/>
      <c r="BE100" s="114" t="str">
        <f>IFERROR(BD100/#REF!,"")</f>
        <v/>
      </c>
      <c r="BF100" s="141"/>
      <c r="BG100" s="142"/>
      <c r="BH100" s="114" t="str">
        <f>IFERROR(BG100/AY100,"")</f>
        <v/>
      </c>
      <c r="BI100" s="141"/>
      <c r="BJ100" s="143"/>
      <c r="BK100" s="114" t="str">
        <f>IFERROR(BJ100/BB100,"")</f>
        <v/>
      </c>
      <c r="BL100" s="144"/>
      <c r="BM100" s="137">
        <f>SUM(BA100,BD100,BG100,BJ100)</f>
        <v>0</v>
      </c>
      <c r="BN100" s="239" t="str">
        <f>IFERROR(BM100/BJ100,"")</f>
        <v/>
      </c>
    </row>
    <row r="101" spans="1:66" ht="15.75" customHeight="1" x14ac:dyDescent="0.25">
      <c r="A101" s="145"/>
      <c r="B101" s="286"/>
      <c r="C101" s="146"/>
      <c r="D101" s="147" t="s">
        <v>248</v>
      </c>
      <c r="E101" s="150"/>
      <c r="F101" s="149"/>
      <c r="G101" s="150"/>
      <c r="H101" s="150"/>
      <c r="I101" s="150"/>
      <c r="J101" s="150"/>
      <c r="K101" s="150"/>
      <c r="L101" s="151"/>
      <c r="M101" s="152"/>
      <c r="N101" s="153"/>
      <c r="O101" s="150"/>
      <c r="P101" s="150"/>
      <c r="Q101" s="150"/>
      <c r="R101" s="150"/>
      <c r="S101" s="154" t="str">
        <f>IFERROR(R101/N101,"")</f>
        <v/>
      </c>
      <c r="T101" s="155"/>
      <c r="U101" s="156"/>
      <c r="V101" s="153"/>
      <c r="W101" s="150"/>
      <c r="X101" s="150"/>
      <c r="Y101" s="150"/>
      <c r="Z101" s="150"/>
      <c r="AA101" s="154" t="str">
        <f>IFERROR(Z101/V101,"")</f>
        <v/>
      </c>
      <c r="AB101" s="155"/>
      <c r="AC101" s="156"/>
      <c r="AD101" s="153"/>
      <c r="AE101" s="150"/>
      <c r="AF101" s="150"/>
      <c r="AG101" s="150"/>
      <c r="AH101" s="150"/>
      <c r="AI101" s="154" t="str">
        <f>IFERROR(AH101/AD101,"")</f>
        <v/>
      </c>
      <c r="AJ101" s="157"/>
      <c r="AK101" s="156"/>
      <c r="AL101" s="153"/>
      <c r="AM101" s="150"/>
      <c r="AN101" s="150"/>
      <c r="AO101" s="150"/>
      <c r="AP101" s="150"/>
      <c r="AQ101" s="154" t="str">
        <f>IFERROR(AP101/AL101,"")</f>
        <v/>
      </c>
      <c r="AR101" s="158"/>
      <c r="AS101" s="156"/>
      <c r="AT101" s="153">
        <f>+SUM(N101,V101,AD101,AL101)</f>
        <v>0</v>
      </c>
      <c r="AU101" s="159">
        <f>+SUM(R101,Z101,AH101,AP101)</f>
        <v>0</v>
      </c>
      <c r="AV101" s="160" t="str">
        <f>IFERROR(AU101/AT101,"")</f>
        <v/>
      </c>
      <c r="AW101" s="161"/>
      <c r="AX101" s="162"/>
      <c r="AY101" s="59"/>
      <c r="AZ101" s="59"/>
      <c r="BA101" s="227"/>
      <c r="BB101" s="154" t="str">
        <f>IFERROR(BA101/AU101,"")</f>
        <v/>
      </c>
      <c r="BC101" s="156"/>
      <c r="BD101" s="164"/>
      <c r="BE101" s="154" t="str">
        <f>IFERROR(BD101/#REF!,"")</f>
        <v/>
      </c>
      <c r="BF101" s="156"/>
      <c r="BG101" s="164"/>
      <c r="BH101" s="154" t="str">
        <f>IFERROR(BG101/AY101,"")</f>
        <v/>
      </c>
      <c r="BI101" s="156"/>
      <c r="BJ101" s="165"/>
      <c r="BK101" s="154" t="str">
        <f>IFERROR(BJ101/BB101,"")</f>
        <v/>
      </c>
      <c r="BL101" s="166"/>
      <c r="BM101" s="167"/>
      <c r="BN101" s="242" t="str">
        <f>IFERROR(BM101/BJ101,"")</f>
        <v/>
      </c>
    </row>
    <row r="102" spans="1:66" ht="15.75" customHeight="1" x14ac:dyDescent="0.25">
      <c r="A102" s="57"/>
      <c r="B102" s="286"/>
      <c r="C102" s="79"/>
      <c r="D102" s="79"/>
      <c r="E102" s="79"/>
      <c r="F102" s="80"/>
      <c r="G102" s="79"/>
      <c r="H102" s="79"/>
      <c r="I102" s="79"/>
      <c r="J102" s="79"/>
      <c r="K102" s="79"/>
      <c r="L102" s="79"/>
      <c r="M102" s="79"/>
      <c r="N102" s="79"/>
      <c r="O102" s="79"/>
      <c r="P102" s="79"/>
      <c r="Q102" s="79"/>
      <c r="R102" s="81"/>
      <c r="S102" s="81"/>
      <c r="T102" s="79"/>
      <c r="U102" s="79"/>
      <c r="V102" s="79"/>
      <c r="W102" s="82"/>
      <c r="X102" s="82"/>
      <c r="Y102" s="82"/>
      <c r="Z102" s="81"/>
      <c r="AA102" s="81"/>
      <c r="AB102" s="83"/>
      <c r="AC102" s="79"/>
      <c r="AD102" s="83"/>
      <c r="AE102" s="84"/>
      <c r="AF102" s="84"/>
      <c r="AG102" s="84"/>
      <c r="AH102" s="81"/>
      <c r="AI102" s="81"/>
      <c r="AJ102" s="83"/>
      <c r="AK102" s="79"/>
      <c r="AL102" s="83"/>
      <c r="AM102" s="84"/>
      <c r="AN102" s="84"/>
      <c r="AO102" s="84"/>
      <c r="AP102" s="81"/>
      <c r="AQ102" s="81"/>
      <c r="AR102" s="83"/>
      <c r="AS102" s="79"/>
      <c r="AT102" s="83"/>
      <c r="AU102" s="83"/>
      <c r="AV102" s="83"/>
      <c r="AW102" s="85"/>
      <c r="AX102" s="58"/>
      <c r="AY102" s="59"/>
      <c r="AZ102" s="59"/>
      <c r="BA102" s="85"/>
      <c r="BB102" s="85"/>
      <c r="BC102" s="85"/>
      <c r="BD102" s="85"/>
      <c r="BE102" s="85"/>
      <c r="BF102" s="85"/>
      <c r="BG102" s="85"/>
      <c r="BH102" s="85"/>
      <c r="BI102" s="85"/>
      <c r="BJ102" s="85"/>
      <c r="BK102" s="85"/>
      <c r="BL102" s="85"/>
      <c r="BM102" s="85"/>
      <c r="BN102" s="85"/>
    </row>
    <row r="103" spans="1:66" ht="15.75" customHeight="1" x14ac:dyDescent="0.25">
      <c r="A103" s="57"/>
      <c r="B103" s="286"/>
      <c r="C103" s="79"/>
      <c r="D103" s="79"/>
      <c r="E103" s="79"/>
      <c r="F103" s="80"/>
      <c r="G103" s="79"/>
      <c r="H103" s="79"/>
      <c r="I103" s="79"/>
      <c r="J103" s="79"/>
      <c r="K103" s="79"/>
      <c r="L103" s="79"/>
      <c r="M103" s="79"/>
      <c r="N103" s="79"/>
      <c r="O103" s="79"/>
      <c r="P103" s="79"/>
      <c r="Q103" s="79"/>
      <c r="R103" s="81"/>
      <c r="S103" s="81"/>
      <c r="T103" s="79"/>
      <c r="U103" s="79"/>
      <c r="V103" s="79"/>
      <c r="W103" s="82"/>
      <c r="X103" s="82"/>
      <c r="Y103" s="82"/>
      <c r="Z103" s="81"/>
      <c r="AA103" s="81"/>
      <c r="AB103" s="83"/>
      <c r="AC103" s="79"/>
      <c r="AD103" s="83"/>
      <c r="AE103" s="84"/>
      <c r="AF103" s="84"/>
      <c r="AG103" s="84"/>
      <c r="AH103" s="81"/>
      <c r="AI103" s="81"/>
      <c r="AJ103" s="83"/>
      <c r="AK103" s="79"/>
      <c r="AL103" s="83"/>
      <c r="AM103" s="84"/>
      <c r="AN103" s="84"/>
      <c r="AO103" s="84"/>
      <c r="AP103" s="81"/>
      <c r="AQ103" s="81"/>
      <c r="AR103" s="83"/>
      <c r="AS103" s="79"/>
      <c r="AT103" s="83"/>
      <c r="AU103" s="83"/>
      <c r="AV103" s="83"/>
      <c r="AW103" s="85"/>
      <c r="AX103" s="58"/>
      <c r="AY103" s="59"/>
      <c r="AZ103" s="59"/>
      <c r="BA103" s="85"/>
      <c r="BB103" s="85"/>
      <c r="BC103" s="85"/>
      <c r="BD103" s="85"/>
      <c r="BE103" s="85"/>
      <c r="BF103" s="85"/>
      <c r="BG103" s="85"/>
      <c r="BH103" s="85"/>
      <c r="BI103" s="85"/>
      <c r="BJ103" s="85"/>
      <c r="BK103" s="85"/>
      <c r="BL103" s="85"/>
      <c r="BM103" s="85"/>
      <c r="BN103" s="85"/>
    </row>
    <row r="104" spans="1:66" ht="21.75" customHeight="1" x14ac:dyDescent="0.25">
      <c r="A104" s="86"/>
      <c r="B104" s="286"/>
      <c r="C104" s="435" t="s">
        <v>189</v>
      </c>
      <c r="D104" s="436"/>
      <c r="E104" s="446" t="s">
        <v>22</v>
      </c>
      <c r="F104" s="438"/>
      <c r="G104" s="438"/>
      <c r="H104" s="438"/>
      <c r="I104" s="438"/>
      <c r="J104" s="438"/>
      <c r="K104" s="438"/>
      <c r="L104" s="438"/>
      <c r="M104" s="439"/>
      <c r="N104" s="87"/>
      <c r="O104" s="57"/>
      <c r="P104" s="57"/>
      <c r="Q104" s="57"/>
      <c r="R104" s="57"/>
      <c r="S104" s="57"/>
      <c r="T104" s="88"/>
      <c r="U104" s="86"/>
      <c r="V104" s="86"/>
      <c r="W104" s="86"/>
      <c r="X104" s="86"/>
      <c r="Y104" s="86"/>
      <c r="Z104" s="57"/>
      <c r="AA104" s="86"/>
      <c r="AB104" s="86"/>
      <c r="AC104" s="86"/>
      <c r="AD104" s="86"/>
      <c r="AE104" s="86"/>
      <c r="AF104" s="86"/>
      <c r="AG104" s="86"/>
      <c r="AH104" s="57"/>
      <c r="AI104" s="86"/>
      <c r="AJ104" s="86"/>
      <c r="AK104" s="86"/>
      <c r="AL104" s="86"/>
      <c r="AM104" s="86"/>
      <c r="AN104" s="86"/>
      <c r="AO104" s="86"/>
      <c r="AP104" s="57"/>
      <c r="AQ104" s="86"/>
      <c r="AR104" s="86"/>
      <c r="AS104" s="86"/>
      <c r="AT104" s="86"/>
      <c r="AU104" s="86"/>
      <c r="AV104" s="86"/>
      <c r="AW104" s="86"/>
      <c r="AX104" s="89"/>
      <c r="AY104" s="59"/>
      <c r="AZ104" s="59"/>
      <c r="BA104" s="86"/>
      <c r="BB104" s="86"/>
      <c r="BC104" s="86"/>
      <c r="BD104" s="86"/>
      <c r="BE104" s="86"/>
      <c r="BF104" s="86"/>
      <c r="BG104" s="86"/>
      <c r="BH104" s="86"/>
      <c r="BI104" s="86"/>
      <c r="BJ104" s="86"/>
      <c r="BK104" s="86"/>
      <c r="BL104" s="86"/>
      <c r="BM104" s="86"/>
      <c r="BN104" s="86"/>
    </row>
    <row r="105" spans="1:66" ht="21.75" customHeight="1" x14ac:dyDescent="0.25">
      <c r="A105" s="86"/>
      <c r="B105" s="286" t="str">
        <f>+VLOOKUP($E$104,LISTAS!$B$45:$D$63,2,FALSE)</f>
        <v>OBJ_3</v>
      </c>
      <c r="C105" s="447" t="s">
        <v>190</v>
      </c>
      <c r="D105" s="448"/>
      <c r="E105" s="449" t="s">
        <v>94</v>
      </c>
      <c r="F105" s="450"/>
      <c r="G105" s="450"/>
      <c r="H105" s="450"/>
      <c r="I105" s="450"/>
      <c r="J105" s="450"/>
      <c r="K105" s="450"/>
      <c r="L105" s="450"/>
      <c r="M105" s="451"/>
      <c r="N105" s="57"/>
      <c r="O105" s="57"/>
      <c r="P105" s="57"/>
      <c r="Q105" s="57"/>
      <c r="R105" s="57"/>
      <c r="S105" s="57"/>
      <c r="T105" s="90"/>
      <c r="U105" s="90"/>
      <c r="V105" s="90"/>
      <c r="W105" s="90"/>
      <c r="X105" s="90"/>
      <c r="Y105" s="90"/>
      <c r="Z105" s="57"/>
      <c r="AA105" s="90"/>
      <c r="AB105" s="90"/>
      <c r="AC105" s="90"/>
      <c r="AD105" s="90"/>
      <c r="AE105" s="90"/>
      <c r="AF105" s="90"/>
      <c r="AG105" s="90"/>
      <c r="AH105" s="57"/>
      <c r="AI105" s="90"/>
      <c r="AJ105" s="90"/>
      <c r="AK105" s="90"/>
      <c r="AL105" s="90"/>
      <c r="AM105" s="90"/>
      <c r="AN105" s="90"/>
      <c r="AO105" s="90"/>
      <c r="AP105" s="57"/>
      <c r="AQ105" s="90"/>
      <c r="AR105" s="90"/>
      <c r="AS105" s="90"/>
      <c r="AT105" s="90"/>
      <c r="AU105" s="90"/>
      <c r="AV105" s="90"/>
      <c r="AW105" s="90"/>
      <c r="AX105" s="89"/>
      <c r="AY105" s="59"/>
      <c r="AZ105" s="59"/>
      <c r="BA105" s="90"/>
      <c r="BB105" s="90"/>
      <c r="BC105" s="90"/>
      <c r="BD105" s="90"/>
      <c r="BE105" s="90"/>
      <c r="BF105" s="90"/>
      <c r="BG105" s="90"/>
      <c r="BH105" s="90"/>
      <c r="BI105" s="90"/>
      <c r="BJ105" s="90"/>
      <c r="BK105" s="90"/>
      <c r="BL105" s="90"/>
      <c r="BM105" s="90"/>
      <c r="BN105" s="90"/>
    </row>
    <row r="106" spans="1:66" ht="21.75" customHeight="1" x14ac:dyDescent="0.25">
      <c r="A106" s="86"/>
      <c r="B106" s="286" t="str">
        <f>+VLOOKUP($E$105,LISTAS!$B$110:$D$130,2,FALSE)</f>
        <v>PROD_OBJ_3</v>
      </c>
      <c r="C106" s="443" t="s">
        <v>191</v>
      </c>
      <c r="D106" s="444"/>
      <c r="E106" s="452"/>
      <c r="F106" s="441"/>
      <c r="G106" s="441"/>
      <c r="H106" s="441"/>
      <c r="I106" s="441"/>
      <c r="J106" s="441"/>
      <c r="K106" s="441"/>
      <c r="L106" s="441"/>
      <c r="M106" s="442"/>
      <c r="N106" s="57"/>
      <c r="O106" s="57"/>
      <c r="P106" s="57"/>
      <c r="Q106" s="57"/>
      <c r="R106" s="57"/>
      <c r="S106" s="57"/>
      <c r="T106" s="91"/>
      <c r="U106" s="90"/>
      <c r="V106" s="90"/>
      <c r="W106" s="90"/>
      <c r="X106" s="90"/>
      <c r="Y106" s="90"/>
      <c r="Z106" s="57"/>
      <c r="AA106" s="90"/>
      <c r="AB106" s="90"/>
      <c r="AC106" s="90"/>
      <c r="AD106" s="90"/>
      <c r="AE106" s="90"/>
      <c r="AF106" s="90"/>
      <c r="AG106" s="90"/>
      <c r="AH106" s="57"/>
      <c r="AI106" s="90"/>
      <c r="AJ106" s="90"/>
      <c r="AK106" s="90"/>
      <c r="AL106" s="90"/>
      <c r="AM106" s="90"/>
      <c r="AN106" s="90"/>
      <c r="AO106" s="90"/>
      <c r="AP106" s="57"/>
      <c r="AQ106" s="90"/>
      <c r="AR106" s="90"/>
      <c r="AS106" s="90"/>
      <c r="AT106" s="90"/>
      <c r="AU106" s="90"/>
      <c r="AV106" s="90"/>
      <c r="AW106" s="90"/>
      <c r="AX106" s="89"/>
      <c r="AY106" s="59"/>
      <c r="AZ106" s="59"/>
      <c r="BA106" s="90"/>
      <c r="BB106" s="90"/>
      <c r="BC106" s="90"/>
      <c r="BD106" s="90"/>
      <c r="BE106" s="90"/>
      <c r="BF106" s="90"/>
      <c r="BG106" s="90"/>
      <c r="BH106" s="90"/>
      <c r="BI106" s="90"/>
      <c r="BJ106" s="90"/>
      <c r="BK106" s="90"/>
      <c r="BL106" s="90"/>
      <c r="BM106" s="90"/>
      <c r="BN106" s="90"/>
    </row>
    <row r="107" spans="1:66" ht="15" customHeight="1" x14ac:dyDescent="0.25">
      <c r="A107" s="92"/>
      <c r="B107" s="286"/>
      <c r="C107" s="462" t="s">
        <v>192</v>
      </c>
      <c r="D107" s="455" t="s">
        <v>193</v>
      </c>
      <c r="E107" s="455" t="s">
        <v>301</v>
      </c>
      <c r="F107" s="455" t="s">
        <v>195</v>
      </c>
      <c r="G107" s="455" t="s">
        <v>196</v>
      </c>
      <c r="H107" s="455" t="s">
        <v>197</v>
      </c>
      <c r="I107" s="455" t="s">
        <v>198</v>
      </c>
      <c r="J107" s="455" t="s">
        <v>199</v>
      </c>
      <c r="K107" s="455" t="s">
        <v>200</v>
      </c>
      <c r="L107" s="457" t="s">
        <v>201</v>
      </c>
      <c r="M107" s="458"/>
      <c r="N107" s="93"/>
      <c r="O107" s="94"/>
      <c r="P107" s="94"/>
      <c r="Q107" s="94"/>
      <c r="R107" s="94"/>
      <c r="S107" s="94"/>
      <c r="T107" s="95" t="s">
        <v>202</v>
      </c>
      <c r="U107" s="96"/>
      <c r="V107" s="93"/>
      <c r="W107" s="94"/>
      <c r="X107" s="94"/>
      <c r="Y107" s="94"/>
      <c r="Z107" s="94"/>
      <c r="AA107" s="94"/>
      <c r="AB107" s="94" t="s">
        <v>203</v>
      </c>
      <c r="AC107" s="96"/>
      <c r="AD107" s="93"/>
      <c r="AE107" s="94"/>
      <c r="AF107" s="94"/>
      <c r="AG107" s="94"/>
      <c r="AH107" s="94"/>
      <c r="AI107" s="94"/>
      <c r="AJ107" s="94" t="s">
        <v>204</v>
      </c>
      <c r="AK107" s="96"/>
      <c r="AL107" s="94"/>
      <c r="AM107" s="94"/>
      <c r="AN107" s="94"/>
      <c r="AO107" s="94"/>
      <c r="AP107" s="94"/>
      <c r="AQ107" s="94"/>
      <c r="AR107" s="94" t="s">
        <v>205</v>
      </c>
      <c r="AS107" s="96"/>
      <c r="AT107" s="93"/>
      <c r="AU107" s="94"/>
      <c r="AV107" s="94" t="s">
        <v>206</v>
      </c>
      <c r="AW107" s="459" t="s">
        <v>207</v>
      </c>
      <c r="AX107" s="97"/>
      <c r="AY107" s="59"/>
      <c r="AZ107" s="59"/>
      <c r="BA107" s="453" t="s">
        <v>202</v>
      </c>
      <c r="BB107" s="428"/>
      <c r="BC107" s="454"/>
      <c r="BD107" s="453" t="s">
        <v>203</v>
      </c>
      <c r="BE107" s="428"/>
      <c r="BF107" s="454"/>
      <c r="BG107" s="453" t="s">
        <v>204</v>
      </c>
      <c r="BH107" s="428"/>
      <c r="BI107" s="454"/>
      <c r="BJ107" s="453" t="s">
        <v>205</v>
      </c>
      <c r="BK107" s="428"/>
      <c r="BL107" s="454"/>
      <c r="BM107" s="453" t="s">
        <v>206</v>
      </c>
      <c r="BN107" s="454"/>
    </row>
    <row r="108" spans="1:66" ht="32.25" customHeight="1" x14ac:dyDescent="0.25">
      <c r="A108" s="92"/>
      <c r="B108" s="286"/>
      <c r="C108" s="463"/>
      <c r="D108" s="456"/>
      <c r="E108" s="456"/>
      <c r="F108" s="456"/>
      <c r="G108" s="456"/>
      <c r="H108" s="456"/>
      <c r="I108" s="456"/>
      <c r="J108" s="456"/>
      <c r="K108" s="456"/>
      <c r="L108" s="98" t="s">
        <v>209</v>
      </c>
      <c r="M108" s="99" t="s">
        <v>210</v>
      </c>
      <c r="N108" s="100" t="s">
        <v>211</v>
      </c>
      <c r="O108" s="101" t="s">
        <v>212</v>
      </c>
      <c r="P108" s="101" t="s">
        <v>213</v>
      </c>
      <c r="Q108" s="101" t="s">
        <v>214</v>
      </c>
      <c r="R108" s="101" t="s">
        <v>215</v>
      </c>
      <c r="S108" s="101" t="s">
        <v>216</v>
      </c>
      <c r="T108" s="101" t="s">
        <v>217</v>
      </c>
      <c r="U108" s="102" t="s">
        <v>231</v>
      </c>
      <c r="V108" s="100" t="s">
        <v>211</v>
      </c>
      <c r="W108" s="101" t="s">
        <v>219</v>
      </c>
      <c r="X108" s="101" t="s">
        <v>220</v>
      </c>
      <c r="Y108" s="101" t="s">
        <v>221</v>
      </c>
      <c r="Z108" s="101" t="s">
        <v>215</v>
      </c>
      <c r="AA108" s="101" t="s">
        <v>216</v>
      </c>
      <c r="AB108" s="101" t="s">
        <v>217</v>
      </c>
      <c r="AC108" s="102" t="s">
        <v>218</v>
      </c>
      <c r="AD108" s="100" t="s">
        <v>211</v>
      </c>
      <c r="AE108" s="101" t="s">
        <v>222</v>
      </c>
      <c r="AF108" s="101" t="s">
        <v>223</v>
      </c>
      <c r="AG108" s="101" t="s">
        <v>224</v>
      </c>
      <c r="AH108" s="101" t="s">
        <v>215</v>
      </c>
      <c r="AI108" s="101" t="s">
        <v>216</v>
      </c>
      <c r="AJ108" s="101" t="s">
        <v>217</v>
      </c>
      <c r="AK108" s="102" t="s">
        <v>218</v>
      </c>
      <c r="AL108" s="103" t="s">
        <v>211</v>
      </c>
      <c r="AM108" s="101" t="s">
        <v>225</v>
      </c>
      <c r="AN108" s="101" t="s">
        <v>226</v>
      </c>
      <c r="AO108" s="101" t="s">
        <v>227</v>
      </c>
      <c r="AP108" s="101" t="s">
        <v>215</v>
      </c>
      <c r="AQ108" s="101" t="s">
        <v>216</v>
      </c>
      <c r="AR108" s="101" t="s">
        <v>217</v>
      </c>
      <c r="AS108" s="102" t="s">
        <v>218</v>
      </c>
      <c r="AT108" s="100" t="s">
        <v>211</v>
      </c>
      <c r="AU108" s="104" t="s">
        <v>215</v>
      </c>
      <c r="AV108" s="105" t="s">
        <v>228</v>
      </c>
      <c r="AW108" s="460"/>
      <c r="AX108" s="97"/>
      <c r="AY108" s="59"/>
      <c r="AZ108" s="59"/>
      <c r="BA108" s="101" t="s">
        <v>229</v>
      </c>
      <c r="BB108" s="101" t="s">
        <v>230</v>
      </c>
      <c r="BC108" s="102" t="s">
        <v>231</v>
      </c>
      <c r="BD108" s="101" t="s">
        <v>229</v>
      </c>
      <c r="BE108" s="101" t="s">
        <v>230</v>
      </c>
      <c r="BF108" s="102" t="s">
        <v>231</v>
      </c>
      <c r="BG108" s="101" t="s">
        <v>229</v>
      </c>
      <c r="BH108" s="101" t="s">
        <v>230</v>
      </c>
      <c r="BI108" s="102" t="s">
        <v>231</v>
      </c>
      <c r="BJ108" s="101" t="s">
        <v>229</v>
      </c>
      <c r="BK108" s="101" t="s">
        <v>230</v>
      </c>
      <c r="BL108" s="99" t="s">
        <v>231</v>
      </c>
      <c r="BM108" s="107" t="s">
        <v>229</v>
      </c>
      <c r="BN108" s="105" t="s">
        <v>232</v>
      </c>
    </row>
    <row r="109" spans="1:66" ht="80.25" customHeight="1" x14ac:dyDescent="0.25">
      <c r="A109" s="92"/>
      <c r="B109" s="287" t="s">
        <v>401</v>
      </c>
      <c r="C109" s="169">
        <v>1</v>
      </c>
      <c r="D109" s="177" t="s">
        <v>402</v>
      </c>
      <c r="E109" s="170" t="s">
        <v>403</v>
      </c>
      <c r="F109" s="170" t="s">
        <v>383</v>
      </c>
      <c r="G109" s="170" t="s">
        <v>57</v>
      </c>
      <c r="H109" s="170" t="s">
        <v>33</v>
      </c>
      <c r="I109" s="170" t="s">
        <v>42</v>
      </c>
      <c r="J109" s="170" t="s">
        <v>401</v>
      </c>
      <c r="K109" s="170" t="s">
        <v>404</v>
      </c>
      <c r="L109" s="179">
        <v>44044</v>
      </c>
      <c r="M109" s="180">
        <v>44195</v>
      </c>
      <c r="N109" s="172"/>
      <c r="O109" s="170"/>
      <c r="P109" s="170"/>
      <c r="Q109" s="170"/>
      <c r="R109" s="170">
        <f t="shared" ref="R109:R114" si="28">SUM(O109:Q109)</f>
        <v>0</v>
      </c>
      <c r="S109" s="124" t="str">
        <f t="shared" ref="S109:S115" si="29">IFERROR(R109/N109,"")</f>
        <v/>
      </c>
      <c r="T109" s="181"/>
      <c r="U109" s="125"/>
      <c r="V109" s="172"/>
      <c r="W109" s="170"/>
      <c r="X109" s="170"/>
      <c r="Y109" s="170"/>
      <c r="Z109" s="170">
        <f t="shared" ref="Z109:Z114" si="30">SUM(W109:Y109)</f>
        <v>0</v>
      </c>
      <c r="AA109" s="124" t="str">
        <f t="shared" ref="AA109:AA115" si="31">IFERROR(Z109/V109,"")</f>
        <v/>
      </c>
      <c r="AB109" s="182"/>
      <c r="AC109" s="125"/>
      <c r="AD109" s="172">
        <v>1</v>
      </c>
      <c r="AE109" s="170"/>
      <c r="AF109" s="170"/>
      <c r="AG109" s="229">
        <v>1</v>
      </c>
      <c r="AH109" s="170">
        <f t="shared" ref="AH109:AH114" si="32">SUM(AE109:AG109)</f>
        <v>1</v>
      </c>
      <c r="AI109" s="124">
        <f t="shared" ref="AI109:AI115" si="33">IFERROR(AH109/AD109,"")</f>
        <v>1</v>
      </c>
      <c r="AJ109" s="279" t="s">
        <v>523</v>
      </c>
      <c r="AK109" s="301" t="s">
        <v>533</v>
      </c>
      <c r="AL109" s="172">
        <v>0</v>
      </c>
      <c r="AM109" s="170"/>
      <c r="AN109" s="170"/>
      <c r="AO109" s="170"/>
      <c r="AP109" s="170">
        <f t="shared" ref="AP109:AP114" si="34">SUM(AM109:AO109)</f>
        <v>0</v>
      </c>
      <c r="AQ109" s="124" t="str">
        <f t="shared" ref="AQ109:AQ115" si="35">IFERROR(AP109/AL109,"")</f>
        <v/>
      </c>
      <c r="AR109" s="171"/>
      <c r="AS109" s="125"/>
      <c r="AT109" s="172">
        <f t="shared" ref="AT109:AT115" si="36">+SUM(N109,V109,AD109,AL109)</f>
        <v>1</v>
      </c>
      <c r="AU109" s="170">
        <f t="shared" ref="AU109:AU115" si="37">+SUM(R109,Z109,AH109,AP109)</f>
        <v>1</v>
      </c>
      <c r="AV109" s="173">
        <f t="shared" ref="AV109:AV115" si="38">IFERROR(AU109/AT109,"")</f>
        <v>1</v>
      </c>
      <c r="AW109" s="184" t="s">
        <v>405</v>
      </c>
      <c r="AX109" s="97"/>
      <c r="AY109" s="59"/>
      <c r="AZ109" s="59"/>
      <c r="BA109" s="126"/>
      <c r="BB109" s="124">
        <f t="shared" ref="BB109:BB115" si="39">IFERROR(BA109/AU109,"")</f>
        <v>0</v>
      </c>
      <c r="BC109" s="125"/>
      <c r="BD109" s="126"/>
      <c r="BE109" s="124" t="str">
        <f t="shared" ref="BE109:BE115" si="40">IFERROR(BD109/#REF!,"")</f>
        <v/>
      </c>
      <c r="BF109" s="125"/>
      <c r="BG109" s="126"/>
      <c r="BH109" s="124" t="str">
        <f t="shared" ref="BH109:BH115" si="41">IFERROR(BG109/AY109,"")</f>
        <v/>
      </c>
      <c r="BI109" s="125"/>
      <c r="BJ109" s="127"/>
      <c r="BK109" s="124" t="str">
        <f t="shared" ref="BK109:BK115" si="42">IFERROR(BJ109/BB109,"")</f>
        <v/>
      </c>
      <c r="BL109" s="128"/>
      <c r="BM109" s="129">
        <f t="shared" ref="BM109:BM114" si="43">SUM(BA109,BD109,BG109,BJ109)</f>
        <v>0</v>
      </c>
      <c r="BN109" s="238" t="str">
        <f t="shared" ref="BN109:BN115" si="44">IFERROR(BM109/BJ109,"")</f>
        <v/>
      </c>
    </row>
    <row r="110" spans="1:66" ht="184.5" customHeight="1" x14ac:dyDescent="0.25">
      <c r="A110" s="86"/>
      <c r="B110" s="286"/>
      <c r="C110" s="131">
        <v>2</v>
      </c>
      <c r="D110" s="132" t="s">
        <v>406</v>
      </c>
      <c r="E110" s="110" t="s">
        <v>407</v>
      </c>
      <c r="F110" s="110" t="s">
        <v>408</v>
      </c>
      <c r="G110" s="110" t="s">
        <v>57</v>
      </c>
      <c r="H110" s="110" t="s">
        <v>23</v>
      </c>
      <c r="I110" s="110" t="s">
        <v>39</v>
      </c>
      <c r="J110" s="170" t="s">
        <v>401</v>
      </c>
      <c r="K110" s="170" t="s">
        <v>404</v>
      </c>
      <c r="L110" s="179">
        <v>44044</v>
      </c>
      <c r="M110" s="180">
        <v>44195</v>
      </c>
      <c r="N110" s="230"/>
      <c r="O110" s="175"/>
      <c r="P110" s="175"/>
      <c r="Q110" s="175"/>
      <c r="R110" s="175">
        <f t="shared" si="28"/>
        <v>0</v>
      </c>
      <c r="S110" s="114" t="str">
        <f t="shared" si="29"/>
        <v/>
      </c>
      <c r="T110" s="176"/>
      <c r="U110" s="141"/>
      <c r="V110" s="230"/>
      <c r="W110" s="110"/>
      <c r="X110" s="110"/>
      <c r="Y110" s="110"/>
      <c r="Z110" s="110">
        <f t="shared" si="30"/>
        <v>0</v>
      </c>
      <c r="AA110" s="114" t="str">
        <f t="shared" si="31"/>
        <v/>
      </c>
      <c r="AB110" s="176"/>
      <c r="AC110" s="141"/>
      <c r="AD110" s="230">
        <v>0</v>
      </c>
      <c r="AE110" s="110"/>
      <c r="AF110" s="110"/>
      <c r="AG110" s="110"/>
      <c r="AH110" s="110">
        <f t="shared" si="32"/>
        <v>0</v>
      </c>
      <c r="AI110" s="114" t="str">
        <f t="shared" si="33"/>
        <v/>
      </c>
      <c r="AJ110" s="280" t="s">
        <v>524</v>
      </c>
      <c r="AK110" s="141" t="s">
        <v>490</v>
      </c>
      <c r="AL110" s="172">
        <v>1</v>
      </c>
      <c r="AM110" s="110"/>
      <c r="AN110" s="110"/>
      <c r="AO110" s="110"/>
      <c r="AP110" s="110">
        <f t="shared" si="34"/>
        <v>0</v>
      </c>
      <c r="AQ110" s="114">
        <f t="shared" si="35"/>
        <v>0</v>
      </c>
      <c r="AR110" s="120"/>
      <c r="AS110" s="141"/>
      <c r="AT110" s="230">
        <f t="shared" si="36"/>
        <v>1</v>
      </c>
      <c r="AU110" s="175">
        <f t="shared" si="37"/>
        <v>0</v>
      </c>
      <c r="AV110" s="121">
        <f t="shared" si="38"/>
        <v>0</v>
      </c>
      <c r="AW110" s="122" t="s">
        <v>409</v>
      </c>
      <c r="AX110" s="89"/>
      <c r="AY110" s="59"/>
      <c r="AZ110" s="59"/>
      <c r="BA110" s="202"/>
      <c r="BB110" s="114" t="str">
        <f t="shared" si="39"/>
        <v/>
      </c>
      <c r="BC110" s="141"/>
      <c r="BD110" s="142"/>
      <c r="BE110" s="114" t="str">
        <f t="shared" si="40"/>
        <v/>
      </c>
      <c r="BF110" s="141"/>
      <c r="BG110" s="142"/>
      <c r="BH110" s="114" t="str">
        <f t="shared" si="41"/>
        <v/>
      </c>
      <c r="BI110" s="141"/>
      <c r="BJ110" s="143"/>
      <c r="BK110" s="114" t="str">
        <f t="shared" si="42"/>
        <v/>
      </c>
      <c r="BL110" s="144"/>
      <c r="BM110" s="137">
        <f t="shared" si="43"/>
        <v>0</v>
      </c>
      <c r="BN110" s="239" t="str">
        <f t="shared" si="44"/>
        <v/>
      </c>
    </row>
    <row r="111" spans="1:66" ht="55.5" customHeight="1" x14ac:dyDescent="0.25">
      <c r="A111" s="86"/>
      <c r="B111" s="286"/>
      <c r="C111" s="131">
        <v>3</v>
      </c>
      <c r="D111" s="132" t="s">
        <v>410</v>
      </c>
      <c r="E111" s="110" t="s">
        <v>411</v>
      </c>
      <c r="F111" s="110" t="s">
        <v>408</v>
      </c>
      <c r="G111" s="110" t="s">
        <v>57</v>
      </c>
      <c r="H111" s="110" t="s">
        <v>23</v>
      </c>
      <c r="I111" s="110" t="s">
        <v>39</v>
      </c>
      <c r="J111" s="170" t="s">
        <v>401</v>
      </c>
      <c r="K111" s="170" t="s">
        <v>404</v>
      </c>
      <c r="L111" s="179">
        <v>44044</v>
      </c>
      <c r="M111" s="180">
        <v>44195</v>
      </c>
      <c r="N111" s="113"/>
      <c r="O111" s="110"/>
      <c r="P111" s="110"/>
      <c r="Q111" s="110"/>
      <c r="R111" s="110">
        <f t="shared" si="28"/>
        <v>0</v>
      </c>
      <c r="S111" s="114" t="str">
        <f t="shared" si="29"/>
        <v/>
      </c>
      <c r="T111" s="176"/>
      <c r="U111" s="141"/>
      <c r="V111" s="113"/>
      <c r="W111" s="110"/>
      <c r="X111" s="110"/>
      <c r="Y111" s="110"/>
      <c r="Z111" s="110">
        <f t="shared" si="30"/>
        <v>0</v>
      </c>
      <c r="AA111" s="114" t="str">
        <f t="shared" si="31"/>
        <v/>
      </c>
      <c r="AB111" s="176"/>
      <c r="AC111" s="141"/>
      <c r="AD111" s="113">
        <v>0</v>
      </c>
      <c r="AE111" s="110"/>
      <c r="AF111" s="110"/>
      <c r="AG111" s="110"/>
      <c r="AH111" s="110">
        <f t="shared" si="32"/>
        <v>0</v>
      </c>
      <c r="AI111" s="114" t="str">
        <f t="shared" si="33"/>
        <v/>
      </c>
      <c r="AJ111" s="280" t="s">
        <v>525</v>
      </c>
      <c r="AK111" s="141" t="s">
        <v>490</v>
      </c>
      <c r="AL111" s="113">
        <v>1</v>
      </c>
      <c r="AM111" s="110"/>
      <c r="AN111" s="110"/>
      <c r="AO111" s="110"/>
      <c r="AP111" s="110">
        <f t="shared" si="34"/>
        <v>0</v>
      </c>
      <c r="AQ111" s="114">
        <f t="shared" si="35"/>
        <v>0</v>
      </c>
      <c r="AR111" s="120"/>
      <c r="AS111" s="141"/>
      <c r="AT111" s="113">
        <f t="shared" si="36"/>
        <v>1</v>
      </c>
      <c r="AU111" s="110">
        <f t="shared" si="37"/>
        <v>0</v>
      </c>
      <c r="AV111" s="121">
        <f t="shared" si="38"/>
        <v>0</v>
      </c>
      <c r="AW111" s="122" t="s">
        <v>412</v>
      </c>
      <c r="AX111" s="89"/>
      <c r="AY111" s="59"/>
      <c r="AZ111" s="59"/>
      <c r="BA111" s="202"/>
      <c r="BB111" s="114" t="str">
        <f t="shared" si="39"/>
        <v/>
      </c>
      <c r="BC111" s="141"/>
      <c r="BD111" s="142"/>
      <c r="BE111" s="114" t="str">
        <f t="shared" si="40"/>
        <v/>
      </c>
      <c r="BF111" s="141"/>
      <c r="BG111" s="142"/>
      <c r="BH111" s="114" t="str">
        <f t="shared" si="41"/>
        <v/>
      </c>
      <c r="BI111" s="141"/>
      <c r="BJ111" s="143"/>
      <c r="BK111" s="114" t="str">
        <f t="shared" si="42"/>
        <v/>
      </c>
      <c r="BL111" s="144"/>
      <c r="BM111" s="137">
        <f t="shared" si="43"/>
        <v>0</v>
      </c>
      <c r="BN111" s="239" t="str">
        <f t="shared" si="44"/>
        <v/>
      </c>
    </row>
    <row r="112" spans="1:66" ht="55.5" customHeight="1" x14ac:dyDescent="0.25">
      <c r="A112" s="86"/>
      <c r="B112" s="286"/>
      <c r="C112" s="131">
        <v>4</v>
      </c>
      <c r="D112" s="132" t="s">
        <v>413</v>
      </c>
      <c r="E112" s="110" t="s">
        <v>414</v>
      </c>
      <c r="F112" s="110" t="s">
        <v>415</v>
      </c>
      <c r="G112" s="110" t="s">
        <v>57</v>
      </c>
      <c r="H112" s="110" t="s">
        <v>23</v>
      </c>
      <c r="I112" s="110" t="s">
        <v>39</v>
      </c>
      <c r="J112" s="170" t="s">
        <v>401</v>
      </c>
      <c r="K112" s="170" t="s">
        <v>404</v>
      </c>
      <c r="L112" s="179">
        <v>44044</v>
      </c>
      <c r="M112" s="180">
        <v>44195</v>
      </c>
      <c r="N112" s="113"/>
      <c r="O112" s="110"/>
      <c r="P112" s="110"/>
      <c r="Q112" s="110"/>
      <c r="R112" s="110">
        <f t="shared" si="28"/>
        <v>0</v>
      </c>
      <c r="S112" s="114" t="str">
        <f t="shared" si="29"/>
        <v/>
      </c>
      <c r="T112" s="115"/>
      <c r="U112" s="116"/>
      <c r="V112" s="113"/>
      <c r="W112" s="110"/>
      <c r="X112" s="110"/>
      <c r="Y112" s="110"/>
      <c r="Z112" s="110">
        <f t="shared" si="30"/>
        <v>0</v>
      </c>
      <c r="AA112" s="114" t="str">
        <f t="shared" si="31"/>
        <v/>
      </c>
      <c r="AB112" s="115"/>
      <c r="AC112" s="116"/>
      <c r="AD112" s="113">
        <v>0</v>
      </c>
      <c r="AE112" s="110"/>
      <c r="AF112" s="110"/>
      <c r="AG112" s="110"/>
      <c r="AH112" s="110">
        <f t="shared" si="32"/>
        <v>0</v>
      </c>
      <c r="AI112" s="114" t="str">
        <f t="shared" si="33"/>
        <v/>
      </c>
      <c r="AJ112" s="280" t="s">
        <v>526</v>
      </c>
      <c r="AK112" s="302" t="s">
        <v>490</v>
      </c>
      <c r="AL112" s="113">
        <v>2</v>
      </c>
      <c r="AM112" s="110"/>
      <c r="AN112" s="110"/>
      <c r="AO112" s="110"/>
      <c r="AP112" s="110">
        <f t="shared" si="34"/>
        <v>0</v>
      </c>
      <c r="AQ112" s="114">
        <f t="shared" si="35"/>
        <v>0</v>
      </c>
      <c r="AR112" s="120"/>
      <c r="AS112" s="116"/>
      <c r="AT112" s="113">
        <f t="shared" si="36"/>
        <v>2</v>
      </c>
      <c r="AU112" s="110">
        <f t="shared" si="37"/>
        <v>0</v>
      </c>
      <c r="AV112" s="121">
        <f t="shared" si="38"/>
        <v>0</v>
      </c>
      <c r="AW112" s="122" t="s">
        <v>416</v>
      </c>
      <c r="AX112" s="89"/>
      <c r="AY112" s="59"/>
      <c r="AZ112" s="59"/>
      <c r="BA112" s="202"/>
      <c r="BB112" s="114" t="str">
        <f t="shared" si="39"/>
        <v/>
      </c>
      <c r="BC112" s="116"/>
      <c r="BD112" s="134"/>
      <c r="BE112" s="114" t="str">
        <f t="shared" si="40"/>
        <v/>
      </c>
      <c r="BF112" s="116"/>
      <c r="BG112" s="134"/>
      <c r="BH112" s="114" t="str">
        <f t="shared" si="41"/>
        <v/>
      </c>
      <c r="BI112" s="116"/>
      <c r="BJ112" s="135"/>
      <c r="BK112" s="114" t="str">
        <f t="shared" si="42"/>
        <v/>
      </c>
      <c r="BL112" s="136"/>
      <c r="BM112" s="137">
        <f t="shared" si="43"/>
        <v>0</v>
      </c>
      <c r="BN112" s="239" t="str">
        <f t="shared" si="44"/>
        <v/>
      </c>
    </row>
    <row r="113" spans="1:66" ht="55.5" customHeight="1" x14ac:dyDescent="0.25">
      <c r="A113" s="86"/>
      <c r="B113" s="286"/>
      <c r="C113" s="131">
        <v>5</v>
      </c>
      <c r="D113" s="132" t="s">
        <v>417</v>
      </c>
      <c r="E113" s="110" t="s">
        <v>418</v>
      </c>
      <c r="F113" s="110" t="s">
        <v>419</v>
      </c>
      <c r="G113" s="110" t="s">
        <v>57</v>
      </c>
      <c r="H113" s="110" t="s">
        <v>23</v>
      </c>
      <c r="I113" s="110" t="s">
        <v>39</v>
      </c>
      <c r="J113" s="170" t="s">
        <v>401</v>
      </c>
      <c r="K113" s="170" t="s">
        <v>404</v>
      </c>
      <c r="L113" s="179">
        <v>44044</v>
      </c>
      <c r="M113" s="180">
        <v>44195</v>
      </c>
      <c r="N113" s="113"/>
      <c r="O113" s="110"/>
      <c r="P113" s="110"/>
      <c r="Q113" s="110"/>
      <c r="R113" s="110">
        <f t="shared" si="28"/>
        <v>0</v>
      </c>
      <c r="S113" s="114" t="str">
        <f t="shared" si="29"/>
        <v/>
      </c>
      <c r="T113" s="115"/>
      <c r="U113" s="116"/>
      <c r="V113" s="113"/>
      <c r="W113" s="110"/>
      <c r="X113" s="110"/>
      <c r="Y113" s="110"/>
      <c r="Z113" s="110">
        <f t="shared" si="30"/>
        <v>0</v>
      </c>
      <c r="AA113" s="114" t="str">
        <f t="shared" si="31"/>
        <v/>
      </c>
      <c r="AB113" s="115"/>
      <c r="AC113" s="116"/>
      <c r="AD113" s="113">
        <v>0</v>
      </c>
      <c r="AE113" s="110"/>
      <c r="AF113" s="110"/>
      <c r="AG113" s="110"/>
      <c r="AH113" s="110">
        <f t="shared" si="32"/>
        <v>0</v>
      </c>
      <c r="AI113" s="114" t="str">
        <f t="shared" si="33"/>
        <v/>
      </c>
      <c r="AJ113" s="280" t="s">
        <v>420</v>
      </c>
      <c r="AK113" s="116" t="s">
        <v>490</v>
      </c>
      <c r="AL113" s="113">
        <v>1</v>
      </c>
      <c r="AM113" s="110"/>
      <c r="AN113" s="110"/>
      <c r="AO113" s="110"/>
      <c r="AP113" s="110">
        <f t="shared" si="34"/>
        <v>0</v>
      </c>
      <c r="AQ113" s="114">
        <f t="shared" si="35"/>
        <v>0</v>
      </c>
      <c r="AR113" s="120"/>
      <c r="AS113" s="116"/>
      <c r="AT113" s="113">
        <f t="shared" si="36"/>
        <v>1</v>
      </c>
      <c r="AU113" s="110">
        <f t="shared" si="37"/>
        <v>0</v>
      </c>
      <c r="AV113" s="121">
        <f t="shared" si="38"/>
        <v>0</v>
      </c>
      <c r="AW113" s="122" t="s">
        <v>334</v>
      </c>
      <c r="AX113" s="89"/>
      <c r="AY113" s="59"/>
      <c r="AZ113" s="59"/>
      <c r="BA113" s="202"/>
      <c r="BB113" s="114" t="str">
        <f t="shared" si="39"/>
        <v/>
      </c>
      <c r="BC113" s="116"/>
      <c r="BD113" s="134"/>
      <c r="BE113" s="114" t="str">
        <f t="shared" si="40"/>
        <v/>
      </c>
      <c r="BF113" s="116"/>
      <c r="BG113" s="134"/>
      <c r="BH113" s="114" t="str">
        <f t="shared" si="41"/>
        <v/>
      </c>
      <c r="BI113" s="116"/>
      <c r="BJ113" s="135"/>
      <c r="BK113" s="114" t="str">
        <f t="shared" si="42"/>
        <v/>
      </c>
      <c r="BL113" s="136"/>
      <c r="BM113" s="137">
        <f t="shared" si="43"/>
        <v>0</v>
      </c>
      <c r="BN113" s="239" t="str">
        <f t="shared" si="44"/>
        <v/>
      </c>
    </row>
    <row r="114" spans="1:66" ht="55.5" customHeight="1" x14ac:dyDescent="0.25">
      <c r="A114" s="86"/>
      <c r="B114" s="286"/>
      <c r="C114" s="131"/>
      <c r="D114" s="132"/>
      <c r="E114" s="110"/>
      <c r="F114" s="140"/>
      <c r="G114" s="110"/>
      <c r="H114" s="110"/>
      <c r="I114" s="110"/>
      <c r="J114" s="110"/>
      <c r="K114" s="110"/>
      <c r="L114" s="111"/>
      <c r="M114" s="112"/>
      <c r="N114" s="113"/>
      <c r="O114" s="110"/>
      <c r="P114" s="110"/>
      <c r="Q114" s="110"/>
      <c r="R114" s="110">
        <f t="shared" si="28"/>
        <v>0</v>
      </c>
      <c r="S114" s="114" t="str">
        <f t="shared" si="29"/>
        <v/>
      </c>
      <c r="T114" s="176"/>
      <c r="U114" s="141"/>
      <c r="V114" s="113"/>
      <c r="W114" s="110"/>
      <c r="X114" s="110"/>
      <c r="Y114" s="110"/>
      <c r="Z114" s="110">
        <f t="shared" si="30"/>
        <v>0</v>
      </c>
      <c r="AA114" s="114" t="str">
        <f t="shared" si="31"/>
        <v/>
      </c>
      <c r="AB114" s="176"/>
      <c r="AC114" s="141"/>
      <c r="AD114" s="113"/>
      <c r="AE114" s="110"/>
      <c r="AF114" s="110"/>
      <c r="AG114" s="110"/>
      <c r="AH114" s="110">
        <f t="shared" si="32"/>
        <v>0</v>
      </c>
      <c r="AI114" s="114" t="str">
        <f t="shared" si="33"/>
        <v/>
      </c>
      <c r="AJ114" s="280"/>
      <c r="AK114" s="141"/>
      <c r="AL114" s="113"/>
      <c r="AM114" s="110"/>
      <c r="AN114" s="110"/>
      <c r="AO114" s="110"/>
      <c r="AP114" s="110">
        <f t="shared" si="34"/>
        <v>0</v>
      </c>
      <c r="AQ114" s="114" t="str">
        <f t="shared" si="35"/>
        <v/>
      </c>
      <c r="AR114" s="120"/>
      <c r="AS114" s="141"/>
      <c r="AT114" s="113">
        <f t="shared" si="36"/>
        <v>0</v>
      </c>
      <c r="AU114" s="110">
        <f t="shared" si="37"/>
        <v>0</v>
      </c>
      <c r="AV114" s="121" t="str">
        <f t="shared" si="38"/>
        <v/>
      </c>
      <c r="AW114" s="122"/>
      <c r="AX114" s="89"/>
      <c r="AY114" s="59"/>
      <c r="AZ114" s="59"/>
      <c r="BA114" s="202"/>
      <c r="BB114" s="114" t="str">
        <f t="shared" si="39"/>
        <v/>
      </c>
      <c r="BC114" s="141"/>
      <c r="BD114" s="142"/>
      <c r="BE114" s="114" t="str">
        <f t="shared" si="40"/>
        <v/>
      </c>
      <c r="BF114" s="141"/>
      <c r="BG114" s="142"/>
      <c r="BH114" s="114" t="str">
        <f t="shared" si="41"/>
        <v/>
      </c>
      <c r="BI114" s="141"/>
      <c r="BJ114" s="143"/>
      <c r="BK114" s="114" t="str">
        <f t="shared" si="42"/>
        <v/>
      </c>
      <c r="BL114" s="144"/>
      <c r="BM114" s="137">
        <f t="shared" si="43"/>
        <v>0</v>
      </c>
      <c r="BN114" s="239" t="str">
        <f t="shared" si="44"/>
        <v/>
      </c>
    </row>
    <row r="115" spans="1:66" ht="28.5" customHeight="1" x14ac:dyDescent="0.25">
      <c r="A115" s="145"/>
      <c r="B115" s="286"/>
      <c r="C115" s="146"/>
      <c r="D115" s="147" t="s">
        <v>248</v>
      </c>
      <c r="E115" s="150"/>
      <c r="F115" s="149"/>
      <c r="G115" s="150"/>
      <c r="H115" s="150"/>
      <c r="I115" s="150"/>
      <c r="J115" s="150"/>
      <c r="K115" s="150"/>
      <c r="L115" s="151"/>
      <c r="M115" s="152"/>
      <c r="N115" s="153"/>
      <c r="O115" s="150"/>
      <c r="P115" s="150"/>
      <c r="Q115" s="150"/>
      <c r="R115" s="150"/>
      <c r="S115" s="154" t="str">
        <f t="shared" si="29"/>
        <v/>
      </c>
      <c r="T115" s="155"/>
      <c r="U115" s="156"/>
      <c r="V115" s="153"/>
      <c r="W115" s="150"/>
      <c r="X115" s="150"/>
      <c r="Y115" s="150"/>
      <c r="Z115" s="150"/>
      <c r="AA115" s="154" t="str">
        <f t="shared" si="31"/>
        <v/>
      </c>
      <c r="AB115" s="155"/>
      <c r="AC115" s="156"/>
      <c r="AD115" s="153"/>
      <c r="AE115" s="150"/>
      <c r="AF115" s="150"/>
      <c r="AG115" s="150"/>
      <c r="AH115" s="150"/>
      <c r="AI115" s="154" t="str">
        <f t="shared" si="33"/>
        <v/>
      </c>
      <c r="AJ115" s="157"/>
      <c r="AK115" s="156"/>
      <c r="AL115" s="153"/>
      <c r="AM115" s="150"/>
      <c r="AN115" s="150"/>
      <c r="AO115" s="150"/>
      <c r="AP115" s="150"/>
      <c r="AQ115" s="154" t="str">
        <f t="shared" si="35"/>
        <v/>
      </c>
      <c r="AR115" s="158"/>
      <c r="AS115" s="156"/>
      <c r="AT115" s="153">
        <f t="shared" si="36"/>
        <v>0</v>
      </c>
      <c r="AU115" s="159">
        <f t="shared" si="37"/>
        <v>0</v>
      </c>
      <c r="AV115" s="160" t="str">
        <f t="shared" si="38"/>
        <v/>
      </c>
      <c r="AW115" s="161"/>
      <c r="AX115" s="162"/>
      <c r="AY115" s="59"/>
      <c r="AZ115" s="59"/>
      <c r="BA115" s="227"/>
      <c r="BB115" s="154" t="str">
        <f t="shared" si="39"/>
        <v/>
      </c>
      <c r="BC115" s="156"/>
      <c r="BD115" s="164"/>
      <c r="BE115" s="154" t="str">
        <f t="shared" si="40"/>
        <v/>
      </c>
      <c r="BF115" s="156"/>
      <c r="BG115" s="164"/>
      <c r="BH115" s="154" t="str">
        <f t="shared" si="41"/>
        <v/>
      </c>
      <c r="BI115" s="156"/>
      <c r="BJ115" s="165"/>
      <c r="BK115" s="154" t="str">
        <f t="shared" si="42"/>
        <v/>
      </c>
      <c r="BL115" s="166"/>
      <c r="BM115" s="167"/>
      <c r="BN115" s="242" t="str">
        <f t="shared" si="44"/>
        <v/>
      </c>
    </row>
    <row r="116" spans="1:66" ht="15.75" customHeight="1" x14ac:dyDescent="0.25">
      <c r="A116" s="57"/>
      <c r="B116" s="286"/>
      <c r="C116" s="59"/>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8"/>
      <c r="AY116" s="59"/>
      <c r="AZ116" s="59"/>
      <c r="BA116" s="85"/>
      <c r="BB116" s="85"/>
      <c r="BC116" s="85"/>
      <c r="BD116" s="85"/>
      <c r="BE116" s="85"/>
      <c r="BF116" s="85"/>
      <c r="BG116" s="85"/>
      <c r="BH116" s="85"/>
      <c r="BI116" s="85"/>
      <c r="BJ116" s="85"/>
      <c r="BK116" s="85"/>
      <c r="BL116" s="85"/>
      <c r="BM116" s="85"/>
      <c r="BN116" s="85"/>
    </row>
    <row r="117" spans="1:66" ht="15.75" customHeight="1" x14ac:dyDescent="0.25">
      <c r="A117" s="57"/>
      <c r="B117" s="286"/>
      <c r="C117" s="79"/>
      <c r="D117" s="79"/>
      <c r="E117" s="79"/>
      <c r="F117" s="80"/>
      <c r="G117" s="79"/>
      <c r="H117" s="79"/>
      <c r="I117" s="79"/>
      <c r="J117" s="79"/>
      <c r="K117" s="79"/>
      <c r="L117" s="79"/>
      <c r="M117" s="79"/>
      <c r="N117" s="79"/>
      <c r="O117" s="79"/>
      <c r="P117" s="79"/>
      <c r="Q117" s="79"/>
      <c r="R117" s="81"/>
      <c r="S117" s="81"/>
      <c r="T117" s="79"/>
      <c r="U117" s="79"/>
      <c r="V117" s="79"/>
      <c r="W117" s="82"/>
      <c r="X117" s="82"/>
      <c r="Y117" s="82"/>
      <c r="Z117" s="81"/>
      <c r="AA117" s="81"/>
      <c r="AB117" s="83"/>
      <c r="AC117" s="79"/>
      <c r="AD117" s="83"/>
      <c r="AE117" s="84"/>
      <c r="AF117" s="84"/>
      <c r="AG117" s="84"/>
      <c r="AH117" s="81"/>
      <c r="AI117" s="81"/>
      <c r="AJ117" s="83"/>
      <c r="AK117" s="79"/>
      <c r="AL117" s="83"/>
      <c r="AM117" s="84"/>
      <c r="AN117" s="84"/>
      <c r="AO117" s="84"/>
      <c r="AP117" s="81"/>
      <c r="AQ117" s="81"/>
      <c r="AR117" s="83"/>
      <c r="AS117" s="79"/>
      <c r="AT117" s="83"/>
      <c r="AU117" s="83"/>
      <c r="AV117" s="83"/>
      <c r="AW117" s="85"/>
      <c r="AX117" s="58"/>
      <c r="AY117" s="59"/>
      <c r="AZ117" s="59"/>
      <c r="BA117" s="85"/>
      <c r="BB117" s="85"/>
      <c r="BC117" s="85"/>
      <c r="BD117" s="85"/>
      <c r="BE117" s="85"/>
      <c r="BF117" s="85"/>
      <c r="BG117" s="85"/>
      <c r="BH117" s="85"/>
      <c r="BI117" s="85"/>
      <c r="BJ117" s="85"/>
      <c r="BK117" s="85"/>
      <c r="BL117" s="85"/>
      <c r="BM117" s="85"/>
      <c r="BN117" s="85"/>
    </row>
    <row r="118" spans="1:66" ht="21.75" customHeight="1" x14ac:dyDescent="0.25">
      <c r="A118" s="86"/>
      <c r="B118" s="286"/>
      <c r="C118" s="435" t="s">
        <v>189</v>
      </c>
      <c r="D118" s="436"/>
      <c r="E118" s="446" t="s">
        <v>12</v>
      </c>
      <c r="F118" s="438"/>
      <c r="G118" s="438"/>
      <c r="H118" s="438"/>
      <c r="I118" s="438"/>
      <c r="J118" s="438"/>
      <c r="K118" s="438"/>
      <c r="L118" s="438"/>
      <c r="M118" s="439"/>
      <c r="N118" s="87"/>
      <c r="O118" s="57"/>
      <c r="P118" s="57"/>
      <c r="Q118" s="57"/>
      <c r="R118" s="57"/>
      <c r="S118" s="57"/>
      <c r="T118" s="88"/>
      <c r="U118" s="86"/>
      <c r="V118" s="86"/>
      <c r="W118" s="86"/>
      <c r="X118" s="86"/>
      <c r="Y118" s="86"/>
      <c r="Z118" s="57"/>
      <c r="AA118" s="86"/>
      <c r="AB118" s="86"/>
      <c r="AC118" s="86"/>
      <c r="AD118" s="86"/>
      <c r="AE118" s="86"/>
      <c r="AF118" s="86"/>
      <c r="AG118" s="86"/>
      <c r="AH118" s="57"/>
      <c r="AI118" s="86"/>
      <c r="AJ118" s="86"/>
      <c r="AK118" s="86"/>
      <c r="AL118" s="86"/>
      <c r="AM118" s="86"/>
      <c r="AN118" s="86"/>
      <c r="AO118" s="86"/>
      <c r="AP118" s="57"/>
      <c r="AQ118" s="86"/>
      <c r="AR118" s="86"/>
      <c r="AS118" s="86"/>
      <c r="AT118" s="86"/>
      <c r="AU118" s="86"/>
      <c r="AV118" s="86"/>
      <c r="AW118" s="86"/>
      <c r="AX118" s="89"/>
      <c r="AY118" s="59"/>
      <c r="AZ118" s="59"/>
      <c r="BA118" s="86"/>
      <c r="BB118" s="86"/>
      <c r="BC118" s="86"/>
      <c r="BD118" s="86"/>
      <c r="BE118" s="86"/>
      <c r="BF118" s="86"/>
      <c r="BG118" s="86"/>
      <c r="BH118" s="86"/>
      <c r="BI118" s="86"/>
      <c r="BJ118" s="86"/>
      <c r="BK118" s="86"/>
      <c r="BL118" s="86"/>
      <c r="BM118" s="86"/>
      <c r="BN118" s="86"/>
    </row>
    <row r="119" spans="1:66" ht="21.75" customHeight="1" x14ac:dyDescent="0.25">
      <c r="A119" s="86"/>
      <c r="B119" s="286" t="str">
        <f>+VLOOKUP($E$118,LISTAS!$B$45:$D$63,2,FALSE)</f>
        <v>OBJ_1</v>
      </c>
      <c r="C119" s="447" t="s">
        <v>190</v>
      </c>
      <c r="D119" s="448"/>
      <c r="E119" s="449" t="s">
        <v>84</v>
      </c>
      <c r="F119" s="450"/>
      <c r="G119" s="450"/>
      <c r="H119" s="450"/>
      <c r="I119" s="450"/>
      <c r="J119" s="450"/>
      <c r="K119" s="450"/>
      <c r="L119" s="450"/>
      <c r="M119" s="451"/>
      <c r="N119" s="57"/>
      <c r="O119" s="57"/>
      <c r="P119" s="57"/>
      <c r="Q119" s="57"/>
      <c r="R119" s="57"/>
      <c r="S119" s="57"/>
      <c r="T119" s="90"/>
      <c r="U119" s="90"/>
      <c r="V119" s="90"/>
      <c r="W119" s="90"/>
      <c r="X119" s="90"/>
      <c r="Y119" s="90"/>
      <c r="Z119" s="57"/>
      <c r="AA119" s="90"/>
      <c r="AB119" s="90"/>
      <c r="AC119" s="90"/>
      <c r="AD119" s="90"/>
      <c r="AE119" s="90"/>
      <c r="AF119" s="90"/>
      <c r="AG119" s="90"/>
      <c r="AH119" s="57"/>
      <c r="AI119" s="90"/>
      <c r="AJ119" s="90"/>
      <c r="AK119" s="90"/>
      <c r="AL119" s="90"/>
      <c r="AM119" s="90"/>
      <c r="AN119" s="90"/>
      <c r="AO119" s="90"/>
      <c r="AP119" s="57"/>
      <c r="AQ119" s="90"/>
      <c r="AR119" s="90"/>
      <c r="AS119" s="90"/>
      <c r="AT119" s="90"/>
      <c r="AU119" s="90"/>
      <c r="AV119" s="90"/>
      <c r="AW119" s="90"/>
      <c r="AX119" s="89"/>
      <c r="AY119" s="59"/>
      <c r="AZ119" s="59"/>
      <c r="BA119" s="90"/>
      <c r="BB119" s="90"/>
      <c r="BC119" s="90"/>
      <c r="BD119" s="90"/>
      <c r="BE119" s="90"/>
      <c r="BF119" s="90"/>
      <c r="BG119" s="90"/>
      <c r="BH119" s="90"/>
      <c r="BI119" s="90"/>
      <c r="BJ119" s="90"/>
      <c r="BK119" s="90"/>
      <c r="BL119" s="90"/>
      <c r="BM119" s="90"/>
      <c r="BN119" s="90"/>
    </row>
    <row r="120" spans="1:66" ht="21.75" customHeight="1" x14ac:dyDescent="0.25">
      <c r="A120" s="86"/>
      <c r="B120" s="286" t="str">
        <f>+VLOOKUP($E$119,LISTAS!$B$110:$D$130,2,FALSE)</f>
        <v>PROD_OBJ_1</v>
      </c>
      <c r="C120" s="443" t="s">
        <v>191</v>
      </c>
      <c r="D120" s="444"/>
      <c r="E120" s="452" t="s">
        <v>118</v>
      </c>
      <c r="F120" s="441"/>
      <c r="G120" s="441"/>
      <c r="H120" s="441"/>
      <c r="I120" s="441"/>
      <c r="J120" s="441"/>
      <c r="K120" s="441"/>
      <c r="L120" s="441"/>
      <c r="M120" s="442"/>
      <c r="N120" s="57"/>
      <c r="O120" s="57"/>
      <c r="P120" s="57"/>
      <c r="Q120" s="57"/>
      <c r="R120" s="57"/>
      <c r="S120" s="57"/>
      <c r="T120" s="91"/>
      <c r="U120" s="90"/>
      <c r="V120" s="90"/>
      <c r="W120" s="90"/>
      <c r="X120" s="90"/>
      <c r="Y120" s="90"/>
      <c r="Z120" s="57"/>
      <c r="AA120" s="90"/>
      <c r="AB120" s="90"/>
      <c r="AC120" s="90"/>
      <c r="AD120" s="90"/>
      <c r="AE120" s="90"/>
      <c r="AF120" s="90"/>
      <c r="AG120" s="90"/>
      <c r="AH120" s="57"/>
      <c r="AI120" s="90"/>
      <c r="AJ120" s="90"/>
      <c r="AK120" s="90"/>
      <c r="AL120" s="90"/>
      <c r="AM120" s="90"/>
      <c r="AN120" s="90"/>
      <c r="AO120" s="90"/>
      <c r="AP120" s="57"/>
      <c r="AQ120" s="90"/>
      <c r="AR120" s="90"/>
      <c r="AS120" s="90"/>
      <c r="AT120" s="90"/>
      <c r="AU120" s="90"/>
      <c r="AV120" s="90"/>
      <c r="AW120" s="90"/>
      <c r="AX120" s="89"/>
      <c r="AY120" s="59"/>
      <c r="AZ120" s="59"/>
      <c r="BA120" s="90"/>
      <c r="BB120" s="90"/>
      <c r="BC120" s="90"/>
      <c r="BD120" s="90"/>
      <c r="BE120" s="90"/>
      <c r="BF120" s="90"/>
      <c r="BG120" s="90"/>
      <c r="BH120" s="90"/>
      <c r="BI120" s="90"/>
      <c r="BJ120" s="90"/>
      <c r="BK120" s="90"/>
      <c r="BL120" s="90"/>
      <c r="BM120" s="90"/>
      <c r="BN120" s="90"/>
    </row>
    <row r="121" spans="1:66" ht="15" customHeight="1" x14ac:dyDescent="0.25">
      <c r="A121" s="92"/>
      <c r="B121" s="286"/>
      <c r="C121" s="462" t="s">
        <v>192</v>
      </c>
      <c r="D121" s="455" t="s">
        <v>193</v>
      </c>
      <c r="E121" s="455" t="s">
        <v>301</v>
      </c>
      <c r="F121" s="455" t="s">
        <v>195</v>
      </c>
      <c r="G121" s="455" t="s">
        <v>196</v>
      </c>
      <c r="H121" s="455" t="s">
        <v>197</v>
      </c>
      <c r="I121" s="455" t="s">
        <v>198</v>
      </c>
      <c r="J121" s="455" t="s">
        <v>199</v>
      </c>
      <c r="K121" s="455" t="s">
        <v>200</v>
      </c>
      <c r="L121" s="457" t="s">
        <v>201</v>
      </c>
      <c r="M121" s="458"/>
      <c r="N121" s="93"/>
      <c r="O121" s="94"/>
      <c r="P121" s="94"/>
      <c r="Q121" s="94"/>
      <c r="R121" s="94"/>
      <c r="S121" s="94"/>
      <c r="T121" s="95" t="s">
        <v>202</v>
      </c>
      <c r="U121" s="96"/>
      <c r="V121" s="93"/>
      <c r="W121" s="94"/>
      <c r="X121" s="94"/>
      <c r="Y121" s="94"/>
      <c r="Z121" s="94"/>
      <c r="AA121" s="94"/>
      <c r="AB121" s="94" t="s">
        <v>203</v>
      </c>
      <c r="AC121" s="96"/>
      <c r="AD121" s="93"/>
      <c r="AE121" s="94"/>
      <c r="AF121" s="94"/>
      <c r="AG121" s="94"/>
      <c r="AH121" s="94"/>
      <c r="AI121" s="94"/>
      <c r="AJ121" s="94" t="s">
        <v>204</v>
      </c>
      <c r="AK121" s="96"/>
      <c r="AL121" s="94"/>
      <c r="AM121" s="94"/>
      <c r="AN121" s="94"/>
      <c r="AO121" s="94"/>
      <c r="AP121" s="94"/>
      <c r="AQ121" s="94"/>
      <c r="AR121" s="94" t="s">
        <v>205</v>
      </c>
      <c r="AS121" s="96"/>
      <c r="AT121" s="93"/>
      <c r="AU121" s="94"/>
      <c r="AV121" s="94" t="s">
        <v>206</v>
      </c>
      <c r="AW121" s="459" t="s">
        <v>207</v>
      </c>
      <c r="AX121" s="97"/>
      <c r="AY121" s="59"/>
      <c r="AZ121" s="59"/>
      <c r="BA121" s="453" t="s">
        <v>202</v>
      </c>
      <c r="BB121" s="428"/>
      <c r="BC121" s="454"/>
      <c r="BD121" s="453" t="s">
        <v>203</v>
      </c>
      <c r="BE121" s="428"/>
      <c r="BF121" s="454"/>
      <c r="BG121" s="453" t="s">
        <v>204</v>
      </c>
      <c r="BH121" s="428"/>
      <c r="BI121" s="454"/>
      <c r="BJ121" s="453" t="s">
        <v>205</v>
      </c>
      <c r="BK121" s="428"/>
      <c r="BL121" s="454"/>
      <c r="BM121" s="453" t="s">
        <v>206</v>
      </c>
      <c r="BN121" s="454"/>
    </row>
    <row r="122" spans="1:66" ht="31.5" customHeight="1" x14ac:dyDescent="0.25">
      <c r="A122" s="92"/>
      <c r="B122" s="286"/>
      <c r="C122" s="463"/>
      <c r="D122" s="456"/>
      <c r="E122" s="456"/>
      <c r="F122" s="456"/>
      <c r="G122" s="456"/>
      <c r="H122" s="456"/>
      <c r="I122" s="456"/>
      <c r="J122" s="456"/>
      <c r="K122" s="456"/>
      <c r="L122" s="98" t="s">
        <v>209</v>
      </c>
      <c r="M122" s="99" t="s">
        <v>210</v>
      </c>
      <c r="N122" s="100" t="s">
        <v>211</v>
      </c>
      <c r="O122" s="101" t="s">
        <v>212</v>
      </c>
      <c r="P122" s="101" t="s">
        <v>213</v>
      </c>
      <c r="Q122" s="101" t="s">
        <v>214</v>
      </c>
      <c r="R122" s="101" t="s">
        <v>215</v>
      </c>
      <c r="S122" s="101" t="s">
        <v>216</v>
      </c>
      <c r="T122" s="101" t="s">
        <v>217</v>
      </c>
      <c r="U122" s="102" t="s">
        <v>231</v>
      </c>
      <c r="V122" s="100" t="s">
        <v>211</v>
      </c>
      <c r="W122" s="101" t="s">
        <v>219</v>
      </c>
      <c r="X122" s="101" t="s">
        <v>220</v>
      </c>
      <c r="Y122" s="101" t="s">
        <v>221</v>
      </c>
      <c r="Z122" s="101" t="s">
        <v>215</v>
      </c>
      <c r="AA122" s="101" t="s">
        <v>216</v>
      </c>
      <c r="AB122" s="101" t="s">
        <v>217</v>
      </c>
      <c r="AC122" s="102" t="s">
        <v>218</v>
      </c>
      <c r="AD122" s="100" t="s">
        <v>211</v>
      </c>
      <c r="AE122" s="101" t="s">
        <v>222</v>
      </c>
      <c r="AF122" s="101" t="s">
        <v>223</v>
      </c>
      <c r="AG122" s="101" t="s">
        <v>224</v>
      </c>
      <c r="AH122" s="101" t="s">
        <v>215</v>
      </c>
      <c r="AI122" s="101" t="s">
        <v>216</v>
      </c>
      <c r="AJ122" s="101" t="s">
        <v>217</v>
      </c>
      <c r="AK122" s="102" t="s">
        <v>218</v>
      </c>
      <c r="AL122" s="103" t="s">
        <v>211</v>
      </c>
      <c r="AM122" s="101" t="s">
        <v>225</v>
      </c>
      <c r="AN122" s="101" t="s">
        <v>226</v>
      </c>
      <c r="AO122" s="101" t="s">
        <v>227</v>
      </c>
      <c r="AP122" s="101" t="s">
        <v>215</v>
      </c>
      <c r="AQ122" s="101" t="s">
        <v>216</v>
      </c>
      <c r="AR122" s="101" t="s">
        <v>217</v>
      </c>
      <c r="AS122" s="102" t="s">
        <v>218</v>
      </c>
      <c r="AT122" s="100" t="s">
        <v>211</v>
      </c>
      <c r="AU122" s="104" t="s">
        <v>215</v>
      </c>
      <c r="AV122" s="105" t="s">
        <v>228</v>
      </c>
      <c r="AW122" s="460"/>
      <c r="AX122" s="97"/>
      <c r="AY122" s="59"/>
      <c r="AZ122" s="59"/>
      <c r="BA122" s="101" t="s">
        <v>229</v>
      </c>
      <c r="BB122" s="101" t="s">
        <v>230</v>
      </c>
      <c r="BC122" s="102" t="s">
        <v>231</v>
      </c>
      <c r="BD122" s="101" t="s">
        <v>229</v>
      </c>
      <c r="BE122" s="101" t="s">
        <v>230</v>
      </c>
      <c r="BF122" s="102" t="s">
        <v>231</v>
      </c>
      <c r="BG122" s="101" t="s">
        <v>229</v>
      </c>
      <c r="BH122" s="101" t="s">
        <v>230</v>
      </c>
      <c r="BI122" s="102" t="s">
        <v>231</v>
      </c>
      <c r="BJ122" s="101" t="s">
        <v>229</v>
      </c>
      <c r="BK122" s="101" t="s">
        <v>230</v>
      </c>
      <c r="BL122" s="99" t="s">
        <v>231</v>
      </c>
      <c r="BM122" s="107" t="s">
        <v>229</v>
      </c>
      <c r="BN122" s="105" t="s">
        <v>232</v>
      </c>
    </row>
    <row r="123" spans="1:66" ht="134.25" customHeight="1" x14ac:dyDescent="0.25">
      <c r="A123" s="92"/>
      <c r="B123" s="287" t="s">
        <v>421</v>
      </c>
      <c r="C123" s="169">
        <v>1</v>
      </c>
      <c r="D123" s="243" t="s">
        <v>422</v>
      </c>
      <c r="E123" s="170" t="s">
        <v>423</v>
      </c>
      <c r="F123" s="170" t="s">
        <v>424</v>
      </c>
      <c r="G123" s="170" t="s">
        <v>57</v>
      </c>
      <c r="H123" s="110" t="s">
        <v>23</v>
      </c>
      <c r="I123" s="170" t="s">
        <v>39</v>
      </c>
      <c r="J123" s="170" t="s">
        <v>425</v>
      </c>
      <c r="K123" s="170" t="s">
        <v>426</v>
      </c>
      <c r="L123" s="179">
        <v>44044</v>
      </c>
      <c r="M123" s="180">
        <v>44104</v>
      </c>
      <c r="N123" s="172"/>
      <c r="O123" s="170"/>
      <c r="P123" s="170"/>
      <c r="Q123" s="170"/>
      <c r="R123" s="170">
        <f>SUM(O123:Q123)</f>
        <v>0</v>
      </c>
      <c r="S123" s="124" t="str">
        <f>IFERROR(R123/N123,"")</f>
        <v/>
      </c>
      <c r="T123" s="181"/>
      <c r="U123" s="125"/>
      <c r="V123" s="172"/>
      <c r="W123" s="170"/>
      <c r="X123" s="170"/>
      <c r="Y123" s="170"/>
      <c r="Z123" s="170">
        <f>SUM(W123:Y123)</f>
        <v>0</v>
      </c>
      <c r="AA123" s="124" t="str">
        <f>IFERROR(Z123/V123,"")</f>
        <v/>
      </c>
      <c r="AB123" s="182"/>
      <c r="AC123" s="125"/>
      <c r="AD123" s="172">
        <v>1</v>
      </c>
      <c r="AE123" s="170"/>
      <c r="AF123" s="170"/>
      <c r="AG123" s="170"/>
      <c r="AH123" s="170">
        <f>SUM(AE123:AG123)</f>
        <v>0</v>
      </c>
      <c r="AI123" s="124">
        <f t="shared" ref="AI123:AI129" si="45">IFERROR(AH123/AD123,"")</f>
        <v>0</v>
      </c>
      <c r="AJ123" s="183" t="s">
        <v>527</v>
      </c>
      <c r="AK123" s="299" t="s">
        <v>502</v>
      </c>
      <c r="AL123" s="172">
        <v>0</v>
      </c>
      <c r="AM123" s="170"/>
      <c r="AN123" s="170"/>
      <c r="AO123" s="170"/>
      <c r="AP123" s="170">
        <f>SUM(AM123:AO123)</f>
        <v>0</v>
      </c>
      <c r="AQ123" s="124" t="str">
        <f>IFERROR(AP123/AL123,"")</f>
        <v/>
      </c>
      <c r="AR123" s="171"/>
      <c r="AS123" s="125"/>
      <c r="AT123" s="172">
        <f t="shared" ref="AT123:AT128" si="46">+SUM(N123,V123,AD123,AL123)</f>
        <v>1</v>
      </c>
      <c r="AU123" s="170">
        <f t="shared" ref="AU123:AU128" si="47">+SUM(R123,Z123,AH123,AP123)</f>
        <v>0</v>
      </c>
      <c r="AV123" s="173">
        <f t="shared" ref="AV123:AV128" si="48">IFERROR(AU123/AT123,"")</f>
        <v>0</v>
      </c>
      <c r="AW123" s="184" t="s">
        <v>427</v>
      </c>
      <c r="AX123" s="97"/>
      <c r="AY123" s="59"/>
      <c r="AZ123" s="59"/>
      <c r="BA123" s="126"/>
      <c r="BB123" s="124" t="str">
        <f>IFERROR(BA123/AU123,"")</f>
        <v/>
      </c>
      <c r="BC123" s="125"/>
      <c r="BD123" s="126"/>
      <c r="BE123" s="124" t="str">
        <f>IFERROR(BD123/#REF!,"")</f>
        <v/>
      </c>
      <c r="BF123" s="125"/>
      <c r="BG123" s="126"/>
      <c r="BH123" s="124" t="str">
        <f>IFERROR(BG123/AY123,"")</f>
        <v/>
      </c>
      <c r="BI123" s="125"/>
      <c r="BJ123" s="127"/>
      <c r="BK123" s="124" t="str">
        <f>IFERROR(BJ123/BB123,"")</f>
        <v/>
      </c>
      <c r="BL123" s="128"/>
      <c r="BM123" s="129">
        <f>SUM(BA123,BD123,BG123,BJ123)</f>
        <v>0</v>
      </c>
      <c r="BN123" s="238" t="str">
        <f>IFERROR(BM123/BJ123,"")</f>
        <v/>
      </c>
    </row>
    <row r="124" spans="1:66" ht="174.75" customHeight="1" x14ac:dyDescent="0.25">
      <c r="A124" s="86"/>
      <c r="B124" s="286"/>
      <c r="C124" s="131">
        <v>2</v>
      </c>
      <c r="D124" s="132" t="s">
        <v>428</v>
      </c>
      <c r="E124" s="244" t="s">
        <v>429</v>
      </c>
      <c r="F124" s="110" t="s">
        <v>430</v>
      </c>
      <c r="G124" s="110" t="s">
        <v>57</v>
      </c>
      <c r="H124" s="110" t="s">
        <v>23</v>
      </c>
      <c r="I124" s="110" t="s">
        <v>39</v>
      </c>
      <c r="J124" s="110" t="s">
        <v>425</v>
      </c>
      <c r="K124" s="110" t="s">
        <v>426</v>
      </c>
      <c r="L124" s="179">
        <v>44044</v>
      </c>
      <c r="M124" s="180">
        <v>44195</v>
      </c>
      <c r="N124" s="230"/>
      <c r="O124" s="175"/>
      <c r="P124" s="175"/>
      <c r="Q124" s="175"/>
      <c r="R124" s="175">
        <f>SUM(O124:Q124)</f>
        <v>0</v>
      </c>
      <c r="S124" s="114" t="str">
        <f>IFERROR(R124/N124,"")</f>
        <v/>
      </c>
      <c r="T124" s="176"/>
      <c r="U124" s="141"/>
      <c r="V124" s="230"/>
      <c r="W124" s="110"/>
      <c r="X124" s="110"/>
      <c r="Y124" s="110"/>
      <c r="Z124" s="110">
        <f>SUM(W124:Y124)</f>
        <v>0</v>
      </c>
      <c r="AA124" s="114" t="str">
        <f>IFERROR(Z124/V124,"")</f>
        <v/>
      </c>
      <c r="AB124" s="176"/>
      <c r="AC124" s="141"/>
      <c r="AD124" s="230">
        <v>0</v>
      </c>
      <c r="AE124" s="110"/>
      <c r="AF124" s="110"/>
      <c r="AG124" s="110"/>
      <c r="AH124" s="110">
        <f>SUM(AE124:AG124)</f>
        <v>0</v>
      </c>
      <c r="AI124" s="114" t="str">
        <f t="shared" si="45"/>
        <v/>
      </c>
      <c r="AJ124" s="119" t="s">
        <v>528</v>
      </c>
      <c r="AK124" s="300" t="s">
        <v>490</v>
      </c>
      <c r="AL124" s="230">
        <v>1</v>
      </c>
      <c r="AM124" s="110"/>
      <c r="AN124" s="110"/>
      <c r="AO124" s="110"/>
      <c r="AP124" s="110">
        <f>SUM(AM124:AO124)</f>
        <v>0</v>
      </c>
      <c r="AQ124" s="114">
        <f>IFERROR(AP124/AL124,"")</f>
        <v>0</v>
      </c>
      <c r="AR124" s="120"/>
      <c r="AS124" s="141"/>
      <c r="AT124" s="230">
        <f t="shared" si="46"/>
        <v>1</v>
      </c>
      <c r="AU124" s="175">
        <f t="shared" si="47"/>
        <v>0</v>
      </c>
      <c r="AV124" s="121">
        <f t="shared" si="48"/>
        <v>0</v>
      </c>
      <c r="AW124" s="122" t="s">
        <v>431</v>
      </c>
      <c r="AX124" s="89"/>
      <c r="AY124" s="59"/>
      <c r="AZ124" s="59"/>
      <c r="BA124" s="202"/>
      <c r="BB124" s="114" t="str">
        <f>IFERROR(BA124/AU124,"")</f>
        <v/>
      </c>
      <c r="BC124" s="141"/>
      <c r="BD124" s="142"/>
      <c r="BE124" s="114" t="str">
        <f>IFERROR(BD124/#REF!,"")</f>
        <v/>
      </c>
      <c r="BF124" s="141"/>
      <c r="BG124" s="142"/>
      <c r="BH124" s="114" t="str">
        <f>IFERROR(BG124/AY124,"")</f>
        <v/>
      </c>
      <c r="BI124" s="141"/>
      <c r="BJ124" s="143"/>
      <c r="BK124" s="114" t="str">
        <f>IFERROR(BJ124/BB124,"")</f>
        <v/>
      </c>
      <c r="BL124" s="144"/>
      <c r="BM124" s="137">
        <f>SUM(BA124,BD124,BG124,BJ124)</f>
        <v>0</v>
      </c>
      <c r="BN124" s="239" t="str">
        <f>IFERROR(BM124/BJ124,"")</f>
        <v/>
      </c>
    </row>
    <row r="125" spans="1:66" ht="94.5" customHeight="1" x14ac:dyDescent="0.25">
      <c r="A125" s="86"/>
      <c r="B125" s="286"/>
      <c r="C125" s="131">
        <v>3</v>
      </c>
      <c r="D125" s="132" t="s">
        <v>432</v>
      </c>
      <c r="E125" s="110" t="s">
        <v>433</v>
      </c>
      <c r="F125" s="110" t="s">
        <v>408</v>
      </c>
      <c r="G125" s="110" t="s">
        <v>57</v>
      </c>
      <c r="H125" s="110" t="s">
        <v>23</v>
      </c>
      <c r="I125" s="110" t="s">
        <v>39</v>
      </c>
      <c r="J125" s="110" t="s">
        <v>425</v>
      </c>
      <c r="K125" s="110" t="s">
        <v>426</v>
      </c>
      <c r="L125" s="179">
        <v>44044</v>
      </c>
      <c r="M125" s="180">
        <v>44195</v>
      </c>
      <c r="N125" s="113"/>
      <c r="O125" s="110"/>
      <c r="P125" s="110"/>
      <c r="Q125" s="110"/>
      <c r="R125" s="110">
        <f>SUM(O125:Q125)</f>
        <v>0</v>
      </c>
      <c r="S125" s="114" t="str">
        <f>IFERROR(R125/N125,"")</f>
        <v/>
      </c>
      <c r="T125" s="176"/>
      <c r="U125" s="141"/>
      <c r="V125" s="113"/>
      <c r="W125" s="110"/>
      <c r="X125" s="110"/>
      <c r="Y125" s="110"/>
      <c r="Z125" s="110">
        <f>SUM(W125:Y125)</f>
        <v>0</v>
      </c>
      <c r="AA125" s="114" t="str">
        <f>IFERROR(Z125/V125,"")</f>
        <v/>
      </c>
      <c r="AB125" s="176"/>
      <c r="AC125" s="141"/>
      <c r="AD125" s="113">
        <v>0</v>
      </c>
      <c r="AE125" s="110"/>
      <c r="AF125" s="110"/>
      <c r="AG125" s="110"/>
      <c r="AH125" s="110">
        <f>SUM(AE125:AG125)</f>
        <v>0</v>
      </c>
      <c r="AI125" s="114" t="str">
        <f t="shared" si="45"/>
        <v/>
      </c>
      <c r="AJ125" s="119" t="s">
        <v>434</v>
      </c>
      <c r="AK125" s="300" t="s">
        <v>490</v>
      </c>
      <c r="AL125" s="113">
        <v>1</v>
      </c>
      <c r="AM125" s="110"/>
      <c r="AN125" s="110"/>
      <c r="AO125" s="110"/>
      <c r="AP125" s="110">
        <f>SUM(AM125:AO125)</f>
        <v>0</v>
      </c>
      <c r="AQ125" s="114">
        <f>IFERROR(AP125/AL125,"")</f>
        <v>0</v>
      </c>
      <c r="AR125" s="120"/>
      <c r="AS125" s="141"/>
      <c r="AT125" s="113">
        <f t="shared" si="46"/>
        <v>1</v>
      </c>
      <c r="AU125" s="110">
        <f t="shared" si="47"/>
        <v>0</v>
      </c>
      <c r="AV125" s="121">
        <f t="shared" si="48"/>
        <v>0</v>
      </c>
      <c r="AW125" s="122" t="s">
        <v>334</v>
      </c>
      <c r="AX125" s="89"/>
      <c r="AY125" s="59"/>
      <c r="AZ125" s="59"/>
      <c r="BA125" s="202"/>
      <c r="BB125" s="114" t="str">
        <f>IFERROR(BA125/AU125,"")</f>
        <v/>
      </c>
      <c r="BC125" s="141"/>
      <c r="BD125" s="142"/>
      <c r="BE125" s="114" t="str">
        <f>IFERROR(BD125/#REF!,"")</f>
        <v/>
      </c>
      <c r="BF125" s="141"/>
      <c r="BG125" s="142"/>
      <c r="BH125" s="114" t="str">
        <f>IFERROR(BG125/AY125,"")</f>
        <v/>
      </c>
      <c r="BI125" s="141"/>
      <c r="BJ125" s="143"/>
      <c r="BK125" s="114" t="str">
        <f>IFERROR(BJ125/BB125,"")</f>
        <v/>
      </c>
      <c r="BL125" s="144"/>
      <c r="BM125" s="137">
        <f>SUM(BA125,BD125,BG125,BJ125)</f>
        <v>0</v>
      </c>
      <c r="BN125" s="239" t="str">
        <f>IFERROR(BM125/BJ125,"")</f>
        <v/>
      </c>
    </row>
    <row r="126" spans="1:66" ht="249" customHeight="1" x14ac:dyDescent="0.25">
      <c r="A126" s="86"/>
      <c r="B126" s="286"/>
      <c r="C126" s="131">
        <v>4</v>
      </c>
      <c r="D126" s="132" t="s">
        <v>435</v>
      </c>
      <c r="E126" s="110" t="s">
        <v>436</v>
      </c>
      <c r="F126" s="110" t="s">
        <v>437</v>
      </c>
      <c r="G126" s="110" t="s">
        <v>57</v>
      </c>
      <c r="H126" s="110" t="s">
        <v>23</v>
      </c>
      <c r="I126" s="110" t="s">
        <v>39</v>
      </c>
      <c r="J126" s="110" t="s">
        <v>425</v>
      </c>
      <c r="K126" s="110" t="s">
        <v>426</v>
      </c>
      <c r="L126" s="179">
        <v>44044</v>
      </c>
      <c r="M126" s="180">
        <v>44195</v>
      </c>
      <c r="N126" s="113"/>
      <c r="O126" s="110"/>
      <c r="P126" s="110"/>
      <c r="Q126" s="110"/>
      <c r="R126" s="110">
        <f>SUM(O126:Q126)</f>
        <v>0</v>
      </c>
      <c r="S126" s="114" t="str">
        <f>IFERROR(R126/N126,"")</f>
        <v/>
      </c>
      <c r="T126" s="115"/>
      <c r="U126" s="116"/>
      <c r="V126" s="113"/>
      <c r="W126" s="110"/>
      <c r="X126" s="110"/>
      <c r="Y126" s="110"/>
      <c r="Z126" s="110">
        <f>SUM(W126:Y126)</f>
        <v>0</v>
      </c>
      <c r="AA126" s="114" t="str">
        <f>IFERROR(Z126/V126,"")</f>
        <v/>
      </c>
      <c r="AB126" s="115"/>
      <c r="AC126" s="116"/>
      <c r="AD126" s="113">
        <v>0</v>
      </c>
      <c r="AE126" s="110"/>
      <c r="AF126" s="110"/>
      <c r="AG126" s="110"/>
      <c r="AH126" s="110">
        <f>SUM(AE126:AG126)</f>
        <v>0</v>
      </c>
      <c r="AI126" s="114" t="str">
        <f t="shared" si="45"/>
        <v/>
      </c>
      <c r="AJ126" s="119" t="s">
        <v>529</v>
      </c>
      <c r="AK126" s="116" t="s">
        <v>490</v>
      </c>
      <c r="AL126" s="113">
        <v>1</v>
      </c>
      <c r="AM126" s="110"/>
      <c r="AN126" s="110"/>
      <c r="AO126" s="110"/>
      <c r="AP126" s="110">
        <f>SUM(AM126:AO126)</f>
        <v>0</v>
      </c>
      <c r="AQ126" s="114">
        <f>IFERROR(AP126/AL126,"")</f>
        <v>0</v>
      </c>
      <c r="AR126" s="120"/>
      <c r="AS126" s="116"/>
      <c r="AT126" s="113">
        <f t="shared" si="46"/>
        <v>1</v>
      </c>
      <c r="AU126" s="110">
        <f t="shared" si="47"/>
        <v>0</v>
      </c>
      <c r="AV126" s="121">
        <f t="shared" si="48"/>
        <v>0</v>
      </c>
      <c r="AW126" s="122" t="s">
        <v>438</v>
      </c>
      <c r="AX126" s="89"/>
      <c r="AY126" s="59"/>
      <c r="AZ126" s="59"/>
      <c r="BA126" s="202"/>
      <c r="BB126" s="114" t="str">
        <f>IFERROR(BA126/AU126,"")</f>
        <v/>
      </c>
      <c r="BC126" s="116"/>
      <c r="BD126" s="134"/>
      <c r="BE126" s="114" t="str">
        <f>IFERROR(BD126/#REF!,"")</f>
        <v/>
      </c>
      <c r="BF126" s="116"/>
      <c r="BG126" s="134"/>
      <c r="BH126" s="114" t="str">
        <f>IFERROR(BG126/AY126,"")</f>
        <v/>
      </c>
      <c r="BI126" s="116"/>
      <c r="BJ126" s="135"/>
      <c r="BK126" s="114" t="str">
        <f>IFERROR(BJ126/BB126,"")</f>
        <v/>
      </c>
      <c r="BL126" s="136"/>
      <c r="BM126" s="137">
        <f>SUM(BA126,BD126,BG126,BJ126)</f>
        <v>0</v>
      </c>
      <c r="BN126" s="239" t="str">
        <f>IFERROR(BM126/BJ126,"")</f>
        <v/>
      </c>
    </row>
    <row r="127" spans="1:66" ht="54" customHeight="1" x14ac:dyDescent="0.25">
      <c r="A127" s="86"/>
      <c r="B127" s="286"/>
      <c r="C127" s="131">
        <v>5</v>
      </c>
      <c r="D127" s="132" t="s">
        <v>439</v>
      </c>
      <c r="E127" s="110" t="s">
        <v>440</v>
      </c>
      <c r="F127" s="110" t="s">
        <v>441</v>
      </c>
      <c r="G127" s="110" t="s">
        <v>57</v>
      </c>
      <c r="H127" s="110" t="s">
        <v>23</v>
      </c>
      <c r="I127" s="110" t="s">
        <v>39</v>
      </c>
      <c r="J127" s="110" t="s">
        <v>425</v>
      </c>
      <c r="K127" s="110" t="s">
        <v>426</v>
      </c>
      <c r="L127" s="179">
        <v>44044</v>
      </c>
      <c r="M127" s="180">
        <v>44195</v>
      </c>
      <c r="N127" s="113"/>
      <c r="O127" s="110"/>
      <c r="P127" s="110"/>
      <c r="Q127" s="110"/>
      <c r="R127" s="110">
        <f>SUM(O127:Q127)</f>
        <v>0</v>
      </c>
      <c r="S127" s="114" t="str">
        <f>IFERROR(R127/N127,"")</f>
        <v/>
      </c>
      <c r="T127" s="115"/>
      <c r="U127" s="116"/>
      <c r="V127" s="113"/>
      <c r="W127" s="110"/>
      <c r="X127" s="110"/>
      <c r="Y127" s="110"/>
      <c r="Z127" s="110">
        <f>SUM(W127:Y127)</f>
        <v>0</v>
      </c>
      <c r="AA127" s="114" t="str">
        <f>IFERROR(Z127/V127,"")</f>
        <v/>
      </c>
      <c r="AB127" s="115"/>
      <c r="AC127" s="116"/>
      <c r="AD127" s="245">
        <v>1</v>
      </c>
      <c r="AE127" s="110"/>
      <c r="AF127" s="110"/>
      <c r="AG127" s="118">
        <f>13/13</f>
        <v>1</v>
      </c>
      <c r="AH127" s="110">
        <f>SUM(AE127:AG127)</f>
        <v>1</v>
      </c>
      <c r="AI127" s="114">
        <f t="shared" si="45"/>
        <v>1</v>
      </c>
      <c r="AJ127" s="298" t="s">
        <v>442</v>
      </c>
      <c r="AK127" s="116"/>
      <c r="AL127" s="230">
        <v>0.8</v>
      </c>
      <c r="AM127" s="110"/>
      <c r="AN127" s="110"/>
      <c r="AO127" s="110"/>
      <c r="AP127" s="110">
        <f>SUM(AM127:AO127)</f>
        <v>0</v>
      </c>
      <c r="AQ127" s="114">
        <f>IFERROR(AP127/AL127,"")</f>
        <v>0</v>
      </c>
      <c r="AR127" s="120"/>
      <c r="AS127" s="116"/>
      <c r="AT127" s="113">
        <f t="shared" si="46"/>
        <v>1.8</v>
      </c>
      <c r="AU127" s="110">
        <f t="shared" si="47"/>
        <v>1</v>
      </c>
      <c r="AV127" s="121">
        <f t="shared" si="48"/>
        <v>0.55555555555555558</v>
      </c>
      <c r="AW127" s="122" t="s">
        <v>443</v>
      </c>
      <c r="AX127" s="89"/>
      <c r="AY127" s="59"/>
      <c r="AZ127" s="59"/>
      <c r="BA127" s="202"/>
      <c r="BB127" s="114">
        <f>IFERROR(BA127/AU127,"")</f>
        <v>0</v>
      </c>
      <c r="BC127" s="116"/>
      <c r="BD127" s="134"/>
      <c r="BE127" s="114" t="str">
        <f>IFERROR(BD127/#REF!,"")</f>
        <v/>
      </c>
      <c r="BF127" s="116"/>
      <c r="BG127" s="134"/>
      <c r="BH127" s="114" t="str">
        <f>IFERROR(BG127/AY127,"")</f>
        <v/>
      </c>
      <c r="BI127" s="116"/>
      <c r="BJ127" s="135"/>
      <c r="BK127" s="114" t="str">
        <f>IFERROR(BJ127/BB127,"")</f>
        <v/>
      </c>
      <c r="BL127" s="136"/>
      <c r="BM127" s="137">
        <f>SUM(BA127,BD127,BG127,BJ127)</f>
        <v>0</v>
      </c>
      <c r="BN127" s="239" t="str">
        <f>IFERROR(BM127/BJ127,"")</f>
        <v/>
      </c>
    </row>
    <row r="128" spans="1:66" ht="137.25" customHeight="1" x14ac:dyDescent="0.25">
      <c r="A128" s="86"/>
      <c r="B128" s="286"/>
      <c r="C128" s="131">
        <v>6</v>
      </c>
      <c r="D128" s="132" t="s">
        <v>444</v>
      </c>
      <c r="E128" s="110" t="s">
        <v>445</v>
      </c>
      <c r="F128" s="140" t="s">
        <v>446</v>
      </c>
      <c r="G128" s="170" t="s">
        <v>57</v>
      </c>
      <c r="H128" s="110" t="s">
        <v>23</v>
      </c>
      <c r="I128" s="110" t="s">
        <v>39</v>
      </c>
      <c r="J128" s="170" t="s">
        <v>425</v>
      </c>
      <c r="K128" s="170" t="s">
        <v>426</v>
      </c>
      <c r="L128" s="179">
        <v>44044</v>
      </c>
      <c r="M128" s="180">
        <v>44195</v>
      </c>
      <c r="N128" s="113"/>
      <c r="O128" s="110"/>
      <c r="P128" s="110"/>
      <c r="Q128" s="110"/>
      <c r="R128" s="110"/>
      <c r="S128" s="114"/>
      <c r="T128" s="115"/>
      <c r="U128" s="116"/>
      <c r="V128" s="113"/>
      <c r="W128" s="110"/>
      <c r="X128" s="110"/>
      <c r="Y128" s="110"/>
      <c r="Z128" s="110"/>
      <c r="AA128" s="114"/>
      <c r="AB128" s="115"/>
      <c r="AC128" s="116"/>
      <c r="AD128" s="230">
        <v>0</v>
      </c>
      <c r="AE128" s="110"/>
      <c r="AF128" s="110"/>
      <c r="AG128" s="110">
        <f>6/6</f>
        <v>1</v>
      </c>
      <c r="AH128" s="110"/>
      <c r="AI128" s="114" t="str">
        <f t="shared" si="45"/>
        <v/>
      </c>
      <c r="AJ128" s="119" t="s">
        <v>447</v>
      </c>
      <c r="AK128" s="116" t="s">
        <v>503</v>
      </c>
      <c r="AL128" s="230">
        <v>1</v>
      </c>
      <c r="AM128" s="110"/>
      <c r="AN128" s="110"/>
      <c r="AO128" s="110"/>
      <c r="AP128" s="110"/>
      <c r="AQ128" s="114"/>
      <c r="AR128" s="120"/>
      <c r="AS128" s="116"/>
      <c r="AT128" s="113">
        <f t="shared" si="46"/>
        <v>1</v>
      </c>
      <c r="AU128" s="110">
        <f t="shared" si="47"/>
        <v>0</v>
      </c>
      <c r="AV128" s="121">
        <f t="shared" si="48"/>
        <v>0</v>
      </c>
      <c r="AW128" s="122" t="s">
        <v>448</v>
      </c>
      <c r="AX128" s="89"/>
      <c r="AY128" s="59"/>
      <c r="AZ128" s="59"/>
      <c r="BA128" s="202"/>
      <c r="BB128" s="114"/>
      <c r="BC128" s="116"/>
      <c r="BD128" s="134"/>
      <c r="BE128" s="114"/>
      <c r="BF128" s="116"/>
      <c r="BG128" s="134"/>
      <c r="BH128" s="114"/>
      <c r="BI128" s="116"/>
      <c r="BJ128" s="135"/>
      <c r="BK128" s="114"/>
      <c r="BL128" s="136"/>
      <c r="BM128" s="137"/>
      <c r="BN128" s="239"/>
    </row>
    <row r="129" spans="1:66" ht="15.75" customHeight="1" x14ac:dyDescent="0.25">
      <c r="A129" s="86"/>
      <c r="B129" s="286"/>
      <c r="C129" s="131"/>
      <c r="D129" s="132"/>
      <c r="E129" s="110"/>
      <c r="F129" s="140"/>
      <c r="G129" s="187"/>
      <c r="H129" s="110"/>
      <c r="I129" s="187"/>
      <c r="J129" s="187"/>
      <c r="K129" s="187"/>
      <c r="L129" s="240"/>
      <c r="M129" s="241"/>
      <c r="N129" s="113"/>
      <c r="O129" s="110"/>
      <c r="P129" s="110"/>
      <c r="Q129" s="110"/>
      <c r="R129" s="110"/>
      <c r="S129" s="114"/>
      <c r="T129" s="115"/>
      <c r="U129" s="116"/>
      <c r="V129" s="113"/>
      <c r="W129" s="110"/>
      <c r="X129" s="110"/>
      <c r="Y129" s="110"/>
      <c r="Z129" s="110"/>
      <c r="AA129" s="114"/>
      <c r="AB129" s="115"/>
      <c r="AC129" s="116"/>
      <c r="AD129" s="230"/>
      <c r="AE129" s="110"/>
      <c r="AF129" s="110"/>
      <c r="AG129" s="110"/>
      <c r="AH129" s="110"/>
      <c r="AI129" s="114" t="str">
        <f t="shared" si="45"/>
        <v/>
      </c>
      <c r="AJ129" s="115"/>
      <c r="AK129" s="116"/>
      <c r="AL129" s="230"/>
      <c r="AM129" s="110"/>
      <c r="AN129" s="110"/>
      <c r="AO129" s="110"/>
      <c r="AP129" s="110"/>
      <c r="AQ129" s="114"/>
      <c r="AR129" s="120"/>
      <c r="AS129" s="116"/>
      <c r="AT129" s="113"/>
      <c r="AU129" s="110"/>
      <c r="AV129" s="121"/>
      <c r="AW129" s="122"/>
      <c r="AX129" s="89"/>
      <c r="AY129" s="59"/>
      <c r="AZ129" s="59"/>
      <c r="BA129" s="202"/>
      <c r="BB129" s="114"/>
      <c r="BC129" s="116"/>
      <c r="BD129" s="134"/>
      <c r="BE129" s="114"/>
      <c r="BF129" s="116"/>
      <c r="BG129" s="134"/>
      <c r="BH129" s="114"/>
      <c r="BI129" s="116"/>
      <c r="BJ129" s="135"/>
      <c r="BK129" s="114"/>
      <c r="BL129" s="136"/>
      <c r="BM129" s="137"/>
      <c r="BN129" s="239"/>
    </row>
    <row r="130" spans="1:66" ht="15.75" customHeight="1" x14ac:dyDescent="0.25">
      <c r="A130" s="86"/>
      <c r="B130" s="286"/>
      <c r="C130" s="131"/>
      <c r="D130" s="132"/>
      <c r="E130" s="110"/>
      <c r="F130" s="140"/>
      <c r="G130" s="110"/>
      <c r="H130" s="110"/>
      <c r="I130" s="110"/>
      <c r="J130" s="110"/>
      <c r="K130" s="110"/>
      <c r="L130" s="111"/>
      <c r="M130" s="112"/>
      <c r="N130" s="113"/>
      <c r="O130" s="110"/>
      <c r="P130" s="110"/>
      <c r="Q130" s="110"/>
      <c r="R130" s="110">
        <f>SUM(O130:Q130)</f>
        <v>0</v>
      </c>
      <c r="S130" s="114" t="str">
        <f>IFERROR(R130/N130,"")</f>
        <v/>
      </c>
      <c r="T130" s="176"/>
      <c r="U130" s="141"/>
      <c r="V130" s="113"/>
      <c r="W130" s="110"/>
      <c r="X130" s="110"/>
      <c r="Y130" s="110"/>
      <c r="Z130" s="110">
        <f>SUM(W130:Y130)</f>
        <v>0</v>
      </c>
      <c r="AA130" s="114" t="str">
        <f>IFERROR(Z130/V130,"")</f>
        <v/>
      </c>
      <c r="AB130" s="176"/>
      <c r="AC130" s="141"/>
      <c r="AD130" s="113"/>
      <c r="AE130" s="110"/>
      <c r="AF130" s="110"/>
      <c r="AG130" s="110"/>
      <c r="AH130" s="110">
        <f>SUM(AE130:AG130)</f>
        <v>0</v>
      </c>
      <c r="AI130" s="114" t="str">
        <f>IFERROR(AH130/AD130,"")</f>
        <v/>
      </c>
      <c r="AJ130" s="115"/>
      <c r="AK130" s="141"/>
      <c r="AL130" s="113"/>
      <c r="AM130" s="110"/>
      <c r="AN130" s="110"/>
      <c r="AO130" s="110"/>
      <c r="AP130" s="110">
        <f>SUM(AM130:AO130)</f>
        <v>0</v>
      </c>
      <c r="AQ130" s="114" t="str">
        <f>IFERROR(AP130/AL130,"")</f>
        <v/>
      </c>
      <c r="AR130" s="120"/>
      <c r="AS130" s="141"/>
      <c r="AT130" s="113">
        <f>+SUM(N130,V130,AD130,AL130)</f>
        <v>0</v>
      </c>
      <c r="AU130" s="110">
        <f>+SUM(R130,Z130,AH130,AP130)</f>
        <v>0</v>
      </c>
      <c r="AV130" s="121" t="str">
        <f>IFERROR(AU130/AT130,"")</f>
        <v/>
      </c>
      <c r="AW130" s="122"/>
      <c r="AX130" s="89"/>
      <c r="AY130" s="59"/>
      <c r="AZ130" s="59"/>
      <c r="BA130" s="202"/>
      <c r="BB130" s="114" t="str">
        <f>IFERROR(BA130/AU130,"")</f>
        <v/>
      </c>
      <c r="BC130" s="141"/>
      <c r="BD130" s="142"/>
      <c r="BE130" s="114" t="str">
        <f>IFERROR(BD130/#REF!,"")</f>
        <v/>
      </c>
      <c r="BF130" s="141"/>
      <c r="BG130" s="142"/>
      <c r="BH130" s="114" t="str">
        <f>IFERROR(BG130/AY130,"")</f>
        <v/>
      </c>
      <c r="BI130" s="141"/>
      <c r="BJ130" s="143"/>
      <c r="BK130" s="114" t="str">
        <f>IFERROR(BJ130/BB130,"")</f>
        <v/>
      </c>
      <c r="BL130" s="144"/>
      <c r="BM130" s="137">
        <f>SUM(BA130,BD130,BG130,BJ130)</f>
        <v>0</v>
      </c>
      <c r="BN130" s="239" t="str">
        <f>IFERROR(BM130/BJ130,"")</f>
        <v/>
      </c>
    </row>
    <row r="131" spans="1:66" ht="15.75" customHeight="1" x14ac:dyDescent="0.25">
      <c r="A131" s="145"/>
      <c r="B131" s="286"/>
      <c r="C131" s="146"/>
      <c r="D131" s="147" t="s">
        <v>248</v>
      </c>
      <c r="E131" s="150"/>
      <c r="F131" s="149"/>
      <c r="G131" s="150"/>
      <c r="H131" s="150"/>
      <c r="I131" s="150"/>
      <c r="J131" s="150"/>
      <c r="K131" s="150"/>
      <c r="L131" s="151"/>
      <c r="M131" s="152"/>
      <c r="N131" s="153"/>
      <c r="O131" s="150"/>
      <c r="P131" s="150"/>
      <c r="Q131" s="150"/>
      <c r="R131" s="150"/>
      <c r="S131" s="154" t="str">
        <f>IFERROR(R131/N131,"")</f>
        <v/>
      </c>
      <c r="T131" s="155"/>
      <c r="U131" s="156"/>
      <c r="V131" s="153"/>
      <c r="W131" s="150"/>
      <c r="X131" s="150"/>
      <c r="Y131" s="150"/>
      <c r="Z131" s="150"/>
      <c r="AA131" s="154" t="str">
        <f>IFERROR(Z131/V131,"")</f>
        <v/>
      </c>
      <c r="AB131" s="155"/>
      <c r="AC131" s="156"/>
      <c r="AD131" s="153"/>
      <c r="AE131" s="150"/>
      <c r="AF131" s="150"/>
      <c r="AG131" s="150"/>
      <c r="AH131" s="150"/>
      <c r="AI131" s="154" t="str">
        <f>IFERROR(AH131/AD131,"")</f>
        <v/>
      </c>
      <c r="AJ131" s="157"/>
      <c r="AK131" s="156"/>
      <c r="AL131" s="153"/>
      <c r="AM131" s="150"/>
      <c r="AN131" s="150"/>
      <c r="AO131" s="150"/>
      <c r="AP131" s="150"/>
      <c r="AQ131" s="154" t="str">
        <f>IFERROR(AP131/AL131,"")</f>
        <v/>
      </c>
      <c r="AR131" s="158"/>
      <c r="AS131" s="156"/>
      <c r="AT131" s="153">
        <f>+SUM(N131,V131,AD131,AL131)</f>
        <v>0</v>
      </c>
      <c r="AU131" s="159">
        <f>+SUM(R131,Z131,AH131,AP131)</f>
        <v>0</v>
      </c>
      <c r="AV131" s="160" t="str">
        <f>IFERROR(AU131/AT131,"")</f>
        <v/>
      </c>
      <c r="AW131" s="161"/>
      <c r="AX131" s="162"/>
      <c r="AY131" s="59"/>
      <c r="AZ131" s="59"/>
      <c r="BA131" s="227"/>
      <c r="BB131" s="154" t="str">
        <f>IFERROR(BA131/AU131,"")</f>
        <v/>
      </c>
      <c r="BC131" s="156"/>
      <c r="BD131" s="164"/>
      <c r="BE131" s="154" t="str">
        <f>IFERROR(BD131/#REF!,"")</f>
        <v/>
      </c>
      <c r="BF131" s="156"/>
      <c r="BG131" s="164"/>
      <c r="BH131" s="154" t="str">
        <f>IFERROR(BG131/AY131,"")</f>
        <v/>
      </c>
      <c r="BI131" s="156"/>
      <c r="BJ131" s="165"/>
      <c r="BK131" s="154" t="str">
        <f>IFERROR(BJ131/BB131,"")</f>
        <v/>
      </c>
      <c r="BL131" s="166"/>
      <c r="BM131" s="167"/>
      <c r="BN131" s="242" t="str">
        <f>IFERROR(BM131/BJ131,"")</f>
        <v/>
      </c>
    </row>
    <row r="132" spans="1:66" ht="15.75" customHeight="1" x14ac:dyDescent="0.25">
      <c r="A132" s="57"/>
      <c r="B132" s="286"/>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8"/>
      <c r="AY132" s="59"/>
      <c r="AZ132" s="59"/>
      <c r="BA132" s="57"/>
      <c r="BB132" s="57"/>
      <c r="BC132" s="57"/>
      <c r="BD132" s="57"/>
      <c r="BE132" s="57"/>
      <c r="BF132" s="57"/>
      <c r="BG132" s="57"/>
      <c r="BH132" s="57"/>
      <c r="BI132" s="57"/>
      <c r="BJ132" s="57"/>
      <c r="BK132" s="57"/>
      <c r="BL132" s="57"/>
      <c r="BM132" s="57"/>
      <c r="BN132" s="57"/>
    </row>
    <row r="133" spans="1:66" ht="15.75" customHeight="1" x14ac:dyDescent="0.25">
      <c r="A133" s="57"/>
      <c r="B133" s="286"/>
      <c r="C133" s="79"/>
      <c r="D133" s="79"/>
      <c r="E133" s="79"/>
      <c r="F133" s="80"/>
      <c r="G133" s="79"/>
      <c r="H133" s="79"/>
      <c r="I133" s="79"/>
      <c r="J133" s="79"/>
      <c r="K133" s="79"/>
      <c r="L133" s="79"/>
      <c r="M133" s="79"/>
      <c r="N133" s="79"/>
      <c r="O133" s="79"/>
      <c r="P133" s="79"/>
      <c r="Q133" s="79"/>
      <c r="R133" s="81"/>
      <c r="S133" s="81"/>
      <c r="T133" s="79"/>
      <c r="U133" s="79"/>
      <c r="V133" s="79"/>
      <c r="W133" s="82"/>
      <c r="X133" s="82"/>
      <c r="Y133" s="82"/>
      <c r="Z133" s="81"/>
      <c r="AA133" s="81"/>
      <c r="AB133" s="83"/>
      <c r="AC133" s="79"/>
      <c r="AD133" s="83"/>
      <c r="AE133" s="84"/>
      <c r="AF133" s="84"/>
      <c r="AG133" s="84"/>
      <c r="AH133" s="81"/>
      <c r="AI133" s="81"/>
      <c r="AJ133" s="83"/>
      <c r="AK133" s="79"/>
      <c r="AL133" s="83"/>
      <c r="AM133" s="84"/>
      <c r="AN133" s="84"/>
      <c r="AO133" s="84"/>
      <c r="AP133" s="81"/>
      <c r="AQ133" s="81"/>
      <c r="AR133" s="83"/>
      <c r="AS133" s="79"/>
      <c r="AT133" s="83"/>
      <c r="AU133" s="83"/>
      <c r="AV133" s="83"/>
      <c r="AW133" s="85"/>
      <c r="AX133" s="58"/>
      <c r="AY133" s="59"/>
      <c r="AZ133" s="59"/>
      <c r="BA133" s="85"/>
      <c r="BB133" s="85"/>
      <c r="BC133" s="85"/>
      <c r="BD133" s="85"/>
      <c r="BE133" s="85"/>
      <c r="BF133" s="85"/>
      <c r="BG133" s="85"/>
      <c r="BH133" s="85"/>
      <c r="BI133" s="85"/>
      <c r="BJ133" s="85"/>
      <c r="BK133" s="85"/>
      <c r="BL133" s="85"/>
      <c r="BM133" s="85"/>
      <c r="BN133" s="85"/>
    </row>
    <row r="134" spans="1:66" ht="21.75" customHeight="1" x14ac:dyDescent="0.25">
      <c r="A134" s="86"/>
      <c r="B134" s="286"/>
      <c r="C134" s="435" t="s">
        <v>189</v>
      </c>
      <c r="D134" s="436"/>
      <c r="E134" s="446" t="s">
        <v>12</v>
      </c>
      <c r="F134" s="438"/>
      <c r="G134" s="438"/>
      <c r="H134" s="438"/>
      <c r="I134" s="438"/>
      <c r="J134" s="438"/>
      <c r="K134" s="438"/>
      <c r="L134" s="438"/>
      <c r="M134" s="439"/>
      <c r="N134" s="87"/>
      <c r="O134" s="57"/>
      <c r="P134" s="57"/>
      <c r="Q134" s="57"/>
      <c r="R134" s="57"/>
      <c r="S134" s="57"/>
      <c r="T134" s="88"/>
      <c r="U134" s="86"/>
      <c r="V134" s="86"/>
      <c r="W134" s="86"/>
      <c r="X134" s="86"/>
      <c r="Y134" s="86"/>
      <c r="Z134" s="57"/>
      <c r="AA134" s="86"/>
      <c r="AB134" s="86"/>
      <c r="AC134" s="86"/>
      <c r="AD134" s="86"/>
      <c r="AE134" s="86"/>
      <c r="AF134" s="86"/>
      <c r="AG134" s="86"/>
      <c r="AH134" s="57"/>
      <c r="AI134" s="86"/>
      <c r="AJ134" s="86"/>
      <c r="AK134" s="86"/>
      <c r="AL134" s="86"/>
      <c r="AM134" s="86"/>
      <c r="AN134" s="86"/>
      <c r="AO134" s="86"/>
      <c r="AP134" s="57"/>
      <c r="AQ134" s="86"/>
      <c r="AR134" s="86"/>
      <c r="AS134" s="86"/>
      <c r="AT134" s="86"/>
      <c r="AU134" s="86"/>
      <c r="AV134" s="86"/>
      <c r="AW134" s="86"/>
      <c r="AX134" s="89"/>
      <c r="AY134" s="59"/>
      <c r="AZ134" s="59"/>
      <c r="BA134" s="86"/>
      <c r="BB134" s="86"/>
      <c r="BC134" s="86"/>
      <c r="BD134" s="86"/>
      <c r="BE134" s="86"/>
      <c r="BF134" s="86"/>
      <c r="BG134" s="86"/>
      <c r="BH134" s="86"/>
      <c r="BI134" s="86"/>
      <c r="BJ134" s="86"/>
      <c r="BK134" s="86"/>
      <c r="BL134" s="86"/>
      <c r="BM134" s="86"/>
      <c r="BN134" s="86"/>
    </row>
    <row r="135" spans="1:66" ht="21.75" customHeight="1" x14ac:dyDescent="0.25">
      <c r="A135" s="86"/>
      <c r="B135" s="286" t="str">
        <f>+VLOOKUP($E$134,LISTAS!$B$45:$D$63,2,FALSE)</f>
        <v>OBJ_1</v>
      </c>
      <c r="C135" s="447" t="s">
        <v>190</v>
      </c>
      <c r="D135" s="448"/>
      <c r="E135" s="449" t="s">
        <v>86</v>
      </c>
      <c r="F135" s="450"/>
      <c r="G135" s="450"/>
      <c r="H135" s="450"/>
      <c r="I135" s="450"/>
      <c r="J135" s="450"/>
      <c r="K135" s="450"/>
      <c r="L135" s="450"/>
      <c r="M135" s="451"/>
      <c r="N135" s="57"/>
      <c r="O135" s="57"/>
      <c r="P135" s="57"/>
      <c r="Q135" s="57"/>
      <c r="R135" s="57"/>
      <c r="S135" s="57"/>
      <c r="T135" s="90"/>
      <c r="U135" s="90"/>
      <c r="V135" s="90"/>
      <c r="W135" s="90"/>
      <c r="X135" s="90"/>
      <c r="Y135" s="90"/>
      <c r="Z135" s="57"/>
      <c r="AA135" s="90"/>
      <c r="AB135" s="90"/>
      <c r="AC135" s="90"/>
      <c r="AD135" s="90"/>
      <c r="AE135" s="90"/>
      <c r="AF135" s="90"/>
      <c r="AG135" s="90"/>
      <c r="AH135" s="57"/>
      <c r="AI135" s="90"/>
      <c r="AJ135" s="90"/>
      <c r="AK135" s="90"/>
      <c r="AL135" s="90"/>
      <c r="AM135" s="90"/>
      <c r="AN135" s="90"/>
      <c r="AO135" s="90"/>
      <c r="AP135" s="57"/>
      <c r="AQ135" s="90"/>
      <c r="AR135" s="90"/>
      <c r="AS135" s="90"/>
      <c r="AT135" s="90"/>
      <c r="AU135" s="90"/>
      <c r="AV135" s="90"/>
      <c r="AW135" s="90"/>
      <c r="AX135" s="89"/>
      <c r="AY135" s="59"/>
      <c r="AZ135" s="59"/>
      <c r="BA135" s="90"/>
      <c r="BB135" s="90"/>
      <c r="BC135" s="90"/>
      <c r="BD135" s="90"/>
      <c r="BE135" s="90"/>
      <c r="BF135" s="90"/>
      <c r="BG135" s="90"/>
      <c r="BH135" s="90"/>
      <c r="BI135" s="90"/>
      <c r="BJ135" s="90"/>
      <c r="BK135" s="90"/>
      <c r="BL135" s="90"/>
      <c r="BM135" s="90"/>
      <c r="BN135" s="90"/>
    </row>
    <row r="136" spans="1:66" ht="21.75" customHeight="1" x14ac:dyDescent="0.25">
      <c r="A136" s="86"/>
      <c r="B136" s="286" t="str">
        <f>+VLOOKUP($E$135,LISTAS!$B$110:$D$130,2,FALSE)</f>
        <v>PROD_OBJ_1</v>
      </c>
      <c r="C136" s="443" t="s">
        <v>191</v>
      </c>
      <c r="D136" s="444"/>
      <c r="E136" s="452" t="s">
        <v>120</v>
      </c>
      <c r="F136" s="441"/>
      <c r="G136" s="441"/>
      <c r="H136" s="441"/>
      <c r="I136" s="441"/>
      <c r="J136" s="441"/>
      <c r="K136" s="441"/>
      <c r="L136" s="441"/>
      <c r="M136" s="442"/>
      <c r="N136" s="57"/>
      <c r="O136" s="57"/>
      <c r="P136" s="57"/>
      <c r="Q136" s="57"/>
      <c r="R136" s="57"/>
      <c r="S136" s="57"/>
      <c r="T136" s="91"/>
      <c r="U136" s="90"/>
      <c r="V136" s="90"/>
      <c r="W136" s="90"/>
      <c r="X136" s="90"/>
      <c r="Y136" s="90"/>
      <c r="Z136" s="57"/>
      <c r="AA136" s="90"/>
      <c r="AB136" s="90"/>
      <c r="AC136" s="90"/>
      <c r="AD136" s="90"/>
      <c r="AE136" s="90"/>
      <c r="AF136" s="90"/>
      <c r="AG136" s="90"/>
      <c r="AH136" s="57"/>
      <c r="AI136" s="90"/>
      <c r="AJ136" s="90"/>
      <c r="AK136" s="90"/>
      <c r="AL136" s="90"/>
      <c r="AM136" s="90"/>
      <c r="AN136" s="90"/>
      <c r="AO136" s="90"/>
      <c r="AP136" s="57"/>
      <c r="AQ136" s="90"/>
      <c r="AR136" s="90"/>
      <c r="AS136" s="90"/>
      <c r="AT136" s="90"/>
      <c r="AU136" s="90"/>
      <c r="AV136" s="90"/>
      <c r="AW136" s="90"/>
      <c r="AX136" s="89"/>
      <c r="AY136" s="59"/>
      <c r="AZ136" s="59"/>
      <c r="BA136" s="90"/>
      <c r="BB136" s="90"/>
      <c r="BC136" s="90"/>
      <c r="BD136" s="90"/>
      <c r="BE136" s="90"/>
      <c r="BF136" s="90"/>
      <c r="BG136" s="90"/>
      <c r="BH136" s="90"/>
      <c r="BI136" s="90"/>
      <c r="BJ136" s="90"/>
      <c r="BK136" s="90"/>
      <c r="BL136" s="90"/>
      <c r="BM136" s="90"/>
      <c r="BN136" s="90"/>
    </row>
    <row r="137" spans="1:66" ht="15" customHeight="1" x14ac:dyDescent="0.25">
      <c r="A137" s="92"/>
      <c r="B137" s="286"/>
      <c r="C137" s="462" t="s">
        <v>192</v>
      </c>
      <c r="D137" s="455" t="s">
        <v>193</v>
      </c>
      <c r="E137" s="455" t="s">
        <v>301</v>
      </c>
      <c r="F137" s="455" t="s">
        <v>195</v>
      </c>
      <c r="G137" s="455" t="s">
        <v>196</v>
      </c>
      <c r="H137" s="455" t="s">
        <v>197</v>
      </c>
      <c r="I137" s="455" t="s">
        <v>198</v>
      </c>
      <c r="J137" s="455" t="s">
        <v>199</v>
      </c>
      <c r="K137" s="455" t="s">
        <v>200</v>
      </c>
      <c r="L137" s="457" t="s">
        <v>201</v>
      </c>
      <c r="M137" s="458"/>
      <c r="N137" s="93"/>
      <c r="O137" s="94"/>
      <c r="P137" s="94"/>
      <c r="Q137" s="94"/>
      <c r="R137" s="94"/>
      <c r="S137" s="94"/>
      <c r="T137" s="95" t="s">
        <v>202</v>
      </c>
      <c r="U137" s="96"/>
      <c r="V137" s="93"/>
      <c r="W137" s="94"/>
      <c r="X137" s="94"/>
      <c r="Y137" s="94"/>
      <c r="Z137" s="94"/>
      <c r="AA137" s="94"/>
      <c r="AB137" s="94" t="s">
        <v>203</v>
      </c>
      <c r="AC137" s="96"/>
      <c r="AD137" s="93"/>
      <c r="AE137" s="94"/>
      <c r="AF137" s="94"/>
      <c r="AG137" s="94"/>
      <c r="AH137" s="94"/>
      <c r="AI137" s="94"/>
      <c r="AJ137" s="94" t="s">
        <v>204</v>
      </c>
      <c r="AK137" s="96"/>
      <c r="AL137" s="94"/>
      <c r="AM137" s="94"/>
      <c r="AN137" s="94"/>
      <c r="AO137" s="94"/>
      <c r="AP137" s="94"/>
      <c r="AQ137" s="94"/>
      <c r="AR137" s="94" t="s">
        <v>205</v>
      </c>
      <c r="AS137" s="96"/>
      <c r="AT137" s="93"/>
      <c r="AU137" s="94"/>
      <c r="AV137" s="94" t="s">
        <v>206</v>
      </c>
      <c r="AW137" s="459" t="s">
        <v>207</v>
      </c>
      <c r="AX137" s="97"/>
      <c r="AY137" s="59"/>
      <c r="AZ137" s="59"/>
      <c r="BA137" s="453" t="s">
        <v>202</v>
      </c>
      <c r="BB137" s="428"/>
      <c r="BC137" s="454"/>
      <c r="BD137" s="453" t="s">
        <v>203</v>
      </c>
      <c r="BE137" s="428"/>
      <c r="BF137" s="454"/>
      <c r="BG137" s="453" t="s">
        <v>204</v>
      </c>
      <c r="BH137" s="428"/>
      <c r="BI137" s="454"/>
      <c r="BJ137" s="453" t="s">
        <v>205</v>
      </c>
      <c r="BK137" s="428"/>
      <c r="BL137" s="454"/>
      <c r="BM137" s="453" t="s">
        <v>206</v>
      </c>
      <c r="BN137" s="454"/>
    </row>
    <row r="138" spans="1:66" ht="29.25" customHeight="1" x14ac:dyDescent="0.25">
      <c r="A138" s="92"/>
      <c r="B138" s="286"/>
      <c r="C138" s="463"/>
      <c r="D138" s="456"/>
      <c r="E138" s="456"/>
      <c r="F138" s="456"/>
      <c r="G138" s="456"/>
      <c r="H138" s="456"/>
      <c r="I138" s="456"/>
      <c r="J138" s="456"/>
      <c r="K138" s="456"/>
      <c r="L138" s="98" t="s">
        <v>209</v>
      </c>
      <c r="M138" s="99" t="s">
        <v>210</v>
      </c>
      <c r="N138" s="100" t="s">
        <v>211</v>
      </c>
      <c r="O138" s="101" t="s">
        <v>212</v>
      </c>
      <c r="P138" s="101" t="s">
        <v>213</v>
      </c>
      <c r="Q138" s="101" t="s">
        <v>214</v>
      </c>
      <c r="R138" s="101" t="s">
        <v>215</v>
      </c>
      <c r="S138" s="101" t="s">
        <v>216</v>
      </c>
      <c r="T138" s="101" t="s">
        <v>217</v>
      </c>
      <c r="U138" s="102" t="s">
        <v>231</v>
      </c>
      <c r="V138" s="100" t="s">
        <v>211</v>
      </c>
      <c r="W138" s="101" t="s">
        <v>219</v>
      </c>
      <c r="X138" s="101" t="s">
        <v>220</v>
      </c>
      <c r="Y138" s="101" t="s">
        <v>221</v>
      </c>
      <c r="Z138" s="101" t="s">
        <v>215</v>
      </c>
      <c r="AA138" s="101" t="s">
        <v>216</v>
      </c>
      <c r="AB138" s="101" t="s">
        <v>217</v>
      </c>
      <c r="AC138" s="102" t="s">
        <v>218</v>
      </c>
      <c r="AD138" s="100" t="s">
        <v>211</v>
      </c>
      <c r="AE138" s="101" t="s">
        <v>222</v>
      </c>
      <c r="AF138" s="101" t="s">
        <v>223</v>
      </c>
      <c r="AG138" s="101" t="s">
        <v>224</v>
      </c>
      <c r="AH138" s="101" t="s">
        <v>215</v>
      </c>
      <c r="AI138" s="101" t="s">
        <v>216</v>
      </c>
      <c r="AJ138" s="101" t="s">
        <v>217</v>
      </c>
      <c r="AK138" s="102" t="s">
        <v>218</v>
      </c>
      <c r="AL138" s="103" t="s">
        <v>211</v>
      </c>
      <c r="AM138" s="101" t="s">
        <v>225</v>
      </c>
      <c r="AN138" s="101" t="s">
        <v>226</v>
      </c>
      <c r="AO138" s="101" t="s">
        <v>227</v>
      </c>
      <c r="AP138" s="101" t="s">
        <v>215</v>
      </c>
      <c r="AQ138" s="101" t="s">
        <v>216</v>
      </c>
      <c r="AR138" s="101" t="s">
        <v>217</v>
      </c>
      <c r="AS138" s="102" t="s">
        <v>218</v>
      </c>
      <c r="AT138" s="100" t="s">
        <v>211</v>
      </c>
      <c r="AU138" s="104" t="s">
        <v>215</v>
      </c>
      <c r="AV138" s="105" t="s">
        <v>228</v>
      </c>
      <c r="AW138" s="460"/>
      <c r="AX138" s="97"/>
      <c r="AY138" s="59"/>
      <c r="AZ138" s="59"/>
      <c r="BA138" s="101" t="s">
        <v>229</v>
      </c>
      <c r="BB138" s="101" t="s">
        <v>230</v>
      </c>
      <c r="BC138" s="102" t="s">
        <v>231</v>
      </c>
      <c r="BD138" s="101" t="s">
        <v>229</v>
      </c>
      <c r="BE138" s="101" t="s">
        <v>230</v>
      </c>
      <c r="BF138" s="102" t="s">
        <v>231</v>
      </c>
      <c r="BG138" s="101" t="s">
        <v>229</v>
      </c>
      <c r="BH138" s="101" t="s">
        <v>230</v>
      </c>
      <c r="BI138" s="102" t="s">
        <v>231</v>
      </c>
      <c r="BJ138" s="101" t="s">
        <v>229</v>
      </c>
      <c r="BK138" s="101" t="s">
        <v>230</v>
      </c>
      <c r="BL138" s="99" t="s">
        <v>231</v>
      </c>
      <c r="BM138" s="107" t="s">
        <v>229</v>
      </c>
      <c r="BN138" s="105" t="s">
        <v>232</v>
      </c>
    </row>
    <row r="139" spans="1:66" ht="114.75" customHeight="1" x14ac:dyDescent="0.25">
      <c r="A139" s="92"/>
      <c r="B139" s="287" t="s">
        <v>425</v>
      </c>
      <c r="C139" s="169">
        <v>1</v>
      </c>
      <c r="D139" s="243" t="s">
        <v>449</v>
      </c>
      <c r="E139" s="170" t="s">
        <v>450</v>
      </c>
      <c r="F139" s="110" t="s">
        <v>451</v>
      </c>
      <c r="G139" s="170" t="s">
        <v>57</v>
      </c>
      <c r="H139" s="110" t="s">
        <v>23</v>
      </c>
      <c r="I139" s="110" t="s">
        <v>39</v>
      </c>
      <c r="J139" s="170" t="s">
        <v>425</v>
      </c>
      <c r="K139" s="170" t="s">
        <v>426</v>
      </c>
      <c r="L139" s="179">
        <v>44044</v>
      </c>
      <c r="M139" s="180">
        <v>44195</v>
      </c>
      <c r="N139" s="172"/>
      <c r="O139" s="170"/>
      <c r="P139" s="170"/>
      <c r="Q139" s="170"/>
      <c r="R139" s="170">
        <f t="shared" ref="R139:R144" si="49">SUM(O139:Q139)</f>
        <v>0</v>
      </c>
      <c r="S139" s="124" t="str">
        <f t="shared" ref="S139:S145" si="50">IFERROR(R139/N139,"")</f>
        <v/>
      </c>
      <c r="T139" s="181"/>
      <c r="U139" s="125"/>
      <c r="V139" s="172"/>
      <c r="W139" s="170"/>
      <c r="X139" s="170"/>
      <c r="Y139" s="170"/>
      <c r="Z139" s="170">
        <f t="shared" ref="Z139:Z144" si="51">SUM(W139:Y139)</f>
        <v>0</v>
      </c>
      <c r="AA139" s="124" t="str">
        <f t="shared" ref="AA139:AA145" si="52">IFERROR(Z139/V139,"")</f>
        <v/>
      </c>
      <c r="AB139" s="182"/>
      <c r="AC139" s="125"/>
      <c r="AD139" s="172">
        <v>5</v>
      </c>
      <c r="AE139" s="170"/>
      <c r="AF139" s="229">
        <v>1</v>
      </c>
      <c r="AG139" s="170"/>
      <c r="AH139" s="170">
        <f t="shared" ref="AH139:AH144" si="53">SUM(AE139:AG139)</f>
        <v>1</v>
      </c>
      <c r="AI139" s="124">
        <f t="shared" ref="AI139:AI145" si="54">IFERROR(AH139/AD139,"")</f>
        <v>0.2</v>
      </c>
      <c r="AJ139" s="183" t="s">
        <v>452</v>
      </c>
      <c r="AK139" s="299" t="s">
        <v>504</v>
      </c>
      <c r="AL139" s="172">
        <v>7</v>
      </c>
      <c r="AM139" s="170"/>
      <c r="AN139" s="170"/>
      <c r="AO139" s="170"/>
      <c r="AP139" s="170">
        <f t="shared" ref="AP139:AP144" si="55">SUM(AM139:AO139)</f>
        <v>0</v>
      </c>
      <c r="AQ139" s="124">
        <f t="shared" ref="AQ139:AQ145" si="56">IFERROR(AP139/AL139,"")</f>
        <v>0</v>
      </c>
      <c r="AR139" s="171"/>
      <c r="AS139" s="125"/>
      <c r="AT139" s="172">
        <f t="shared" ref="AT139:AT145" si="57">+SUM(N139,V139,AD139,AL139)</f>
        <v>12</v>
      </c>
      <c r="AU139" s="170">
        <f t="shared" ref="AU139:AU145" si="58">+SUM(R139,Z139,AH139,AP139)</f>
        <v>1</v>
      </c>
      <c r="AV139" s="173">
        <f t="shared" ref="AV139:AV145" si="59">IFERROR(AU139/AT139,"")</f>
        <v>8.3333333333333329E-2</v>
      </c>
      <c r="AW139" s="184" t="s">
        <v>453</v>
      </c>
      <c r="AX139" s="97"/>
      <c r="AY139" s="59"/>
      <c r="AZ139" s="59"/>
      <c r="BA139" s="126"/>
      <c r="BB139" s="124">
        <f t="shared" ref="BB139:BB145" si="60">IFERROR(BA139/AU139,"")</f>
        <v>0</v>
      </c>
      <c r="BC139" s="125"/>
      <c r="BD139" s="126"/>
      <c r="BE139" s="124" t="str">
        <f t="shared" ref="BE139:BE145" si="61">IFERROR(BD139/#REF!,"")</f>
        <v/>
      </c>
      <c r="BF139" s="125"/>
      <c r="BG139" s="126"/>
      <c r="BH139" s="124" t="str">
        <f t="shared" ref="BH139:BH145" si="62">IFERROR(BG139/AY139,"")</f>
        <v/>
      </c>
      <c r="BI139" s="125"/>
      <c r="BJ139" s="127"/>
      <c r="BK139" s="124" t="str">
        <f t="shared" ref="BK139:BK145" si="63">IFERROR(BJ139/BB139,"")</f>
        <v/>
      </c>
      <c r="BL139" s="128"/>
      <c r="BM139" s="129">
        <f t="shared" ref="BM139:BM144" si="64">SUM(BA139,BD139,BG139,BJ139)</f>
        <v>0</v>
      </c>
      <c r="BN139" s="238" t="str">
        <f t="shared" ref="BN139:BN145" si="65">IFERROR(BM139/BJ139,"")</f>
        <v/>
      </c>
    </row>
    <row r="140" spans="1:66" ht="79.5" customHeight="1" x14ac:dyDescent="0.25">
      <c r="A140" s="86"/>
      <c r="B140" s="286"/>
      <c r="C140" s="131">
        <v>2</v>
      </c>
      <c r="D140" s="246" t="s">
        <v>454</v>
      </c>
      <c r="E140" s="110" t="s">
        <v>455</v>
      </c>
      <c r="F140" s="110" t="s">
        <v>451</v>
      </c>
      <c r="G140" s="170" t="s">
        <v>57</v>
      </c>
      <c r="H140" s="110" t="s">
        <v>23</v>
      </c>
      <c r="I140" s="110" t="s">
        <v>39</v>
      </c>
      <c r="J140" s="170" t="s">
        <v>425</v>
      </c>
      <c r="K140" s="170" t="s">
        <v>426</v>
      </c>
      <c r="L140" s="179">
        <v>44044</v>
      </c>
      <c r="M140" s="180">
        <v>44195</v>
      </c>
      <c r="N140" s="230"/>
      <c r="O140" s="175"/>
      <c r="P140" s="175"/>
      <c r="Q140" s="175"/>
      <c r="R140" s="175">
        <f t="shared" si="49"/>
        <v>0</v>
      </c>
      <c r="S140" s="114" t="str">
        <f t="shared" si="50"/>
        <v/>
      </c>
      <c r="T140" s="176"/>
      <c r="U140" s="141"/>
      <c r="V140" s="230"/>
      <c r="W140" s="110"/>
      <c r="X140" s="110"/>
      <c r="Y140" s="110"/>
      <c r="Z140" s="110">
        <f t="shared" si="51"/>
        <v>0</v>
      </c>
      <c r="AA140" s="114" t="str">
        <f t="shared" si="52"/>
        <v/>
      </c>
      <c r="AB140" s="176"/>
      <c r="AC140" s="141"/>
      <c r="AD140" s="230">
        <v>0</v>
      </c>
      <c r="AE140" s="110"/>
      <c r="AF140" s="110"/>
      <c r="AG140" s="110"/>
      <c r="AH140" s="110">
        <f t="shared" si="53"/>
        <v>0</v>
      </c>
      <c r="AI140" s="114" t="str">
        <f t="shared" si="54"/>
        <v/>
      </c>
      <c r="AJ140" s="119" t="s">
        <v>530</v>
      </c>
      <c r="AK140" s="300" t="s">
        <v>495</v>
      </c>
      <c r="AL140" s="172">
        <v>25</v>
      </c>
      <c r="AM140" s="110"/>
      <c r="AN140" s="110"/>
      <c r="AO140" s="110"/>
      <c r="AP140" s="110">
        <f t="shared" si="55"/>
        <v>0</v>
      </c>
      <c r="AQ140" s="114">
        <f t="shared" si="56"/>
        <v>0</v>
      </c>
      <c r="AR140" s="120"/>
      <c r="AS140" s="141"/>
      <c r="AT140" s="230">
        <f t="shared" si="57"/>
        <v>25</v>
      </c>
      <c r="AU140" s="175">
        <f t="shared" si="58"/>
        <v>0</v>
      </c>
      <c r="AV140" s="121">
        <f t="shared" si="59"/>
        <v>0</v>
      </c>
      <c r="AW140" s="122" t="s">
        <v>443</v>
      </c>
      <c r="AX140" s="89"/>
      <c r="AY140" s="59"/>
      <c r="AZ140" s="59"/>
      <c r="BA140" s="202"/>
      <c r="BB140" s="114" t="str">
        <f t="shared" si="60"/>
        <v/>
      </c>
      <c r="BC140" s="141"/>
      <c r="BD140" s="142"/>
      <c r="BE140" s="114" t="str">
        <f t="shared" si="61"/>
        <v/>
      </c>
      <c r="BF140" s="141"/>
      <c r="BG140" s="142"/>
      <c r="BH140" s="114" t="str">
        <f t="shared" si="62"/>
        <v/>
      </c>
      <c r="BI140" s="141"/>
      <c r="BJ140" s="143"/>
      <c r="BK140" s="114" t="str">
        <f t="shared" si="63"/>
        <v/>
      </c>
      <c r="BL140" s="144"/>
      <c r="BM140" s="137">
        <f t="shared" si="64"/>
        <v>0</v>
      </c>
      <c r="BN140" s="239" t="str">
        <f t="shared" si="65"/>
        <v/>
      </c>
    </row>
    <row r="141" spans="1:66" ht="15.75" hidden="1" customHeight="1" x14ac:dyDescent="0.25">
      <c r="A141" s="86"/>
      <c r="B141" s="286"/>
      <c r="C141" s="131">
        <v>3</v>
      </c>
      <c r="D141" s="247"/>
      <c r="E141" s="110"/>
      <c r="F141" s="140"/>
      <c r="G141" s="110"/>
      <c r="H141" s="110"/>
      <c r="I141" s="110"/>
      <c r="J141" s="110"/>
      <c r="K141" s="110"/>
      <c r="L141" s="111"/>
      <c r="M141" s="112"/>
      <c r="N141" s="113"/>
      <c r="O141" s="110"/>
      <c r="P141" s="110"/>
      <c r="Q141" s="110"/>
      <c r="R141" s="110">
        <f t="shared" si="49"/>
        <v>0</v>
      </c>
      <c r="S141" s="114" t="str">
        <f t="shared" si="50"/>
        <v/>
      </c>
      <c r="T141" s="176"/>
      <c r="U141" s="141"/>
      <c r="V141" s="113"/>
      <c r="W141" s="110"/>
      <c r="X141" s="110"/>
      <c r="Y141" s="110"/>
      <c r="Z141" s="110">
        <f t="shared" si="51"/>
        <v>0</v>
      </c>
      <c r="AA141" s="114" t="str">
        <f t="shared" si="52"/>
        <v/>
      </c>
      <c r="AB141" s="176"/>
      <c r="AC141" s="141"/>
      <c r="AD141" s="113"/>
      <c r="AE141" s="110"/>
      <c r="AF141" s="110"/>
      <c r="AG141" s="110"/>
      <c r="AH141" s="110">
        <f t="shared" si="53"/>
        <v>0</v>
      </c>
      <c r="AI141" s="114" t="str">
        <f t="shared" si="54"/>
        <v/>
      </c>
      <c r="AJ141" s="248"/>
      <c r="AK141" s="141"/>
      <c r="AL141" s="113"/>
      <c r="AM141" s="110"/>
      <c r="AN141" s="110"/>
      <c r="AO141" s="110"/>
      <c r="AP141" s="110">
        <f t="shared" si="55"/>
        <v>0</v>
      </c>
      <c r="AQ141" s="114" t="str">
        <f t="shared" si="56"/>
        <v/>
      </c>
      <c r="AR141" s="120"/>
      <c r="AS141" s="141"/>
      <c r="AT141" s="113">
        <f t="shared" si="57"/>
        <v>0</v>
      </c>
      <c r="AU141" s="110">
        <f t="shared" si="58"/>
        <v>0</v>
      </c>
      <c r="AV141" s="121" t="str">
        <f t="shared" si="59"/>
        <v/>
      </c>
      <c r="AW141" s="122"/>
      <c r="AX141" s="89"/>
      <c r="AY141" s="59"/>
      <c r="AZ141" s="59"/>
      <c r="BA141" s="202"/>
      <c r="BB141" s="114" t="str">
        <f t="shared" si="60"/>
        <v/>
      </c>
      <c r="BC141" s="141"/>
      <c r="BD141" s="142"/>
      <c r="BE141" s="114" t="str">
        <f t="shared" si="61"/>
        <v/>
      </c>
      <c r="BF141" s="141"/>
      <c r="BG141" s="142"/>
      <c r="BH141" s="114" t="str">
        <f t="shared" si="62"/>
        <v/>
      </c>
      <c r="BI141" s="141"/>
      <c r="BJ141" s="143"/>
      <c r="BK141" s="114" t="str">
        <f t="shared" si="63"/>
        <v/>
      </c>
      <c r="BL141" s="144"/>
      <c r="BM141" s="137">
        <f t="shared" si="64"/>
        <v>0</v>
      </c>
      <c r="BN141" s="239" t="str">
        <f t="shared" si="65"/>
        <v/>
      </c>
    </row>
    <row r="142" spans="1:66" ht="15.75" hidden="1" customHeight="1" x14ac:dyDescent="0.25">
      <c r="A142" s="86"/>
      <c r="B142" s="286"/>
      <c r="C142" s="131"/>
      <c r="D142" s="132"/>
      <c r="E142" s="110"/>
      <c r="F142" s="175"/>
      <c r="G142" s="110"/>
      <c r="H142" s="110"/>
      <c r="I142" s="110"/>
      <c r="J142" s="110"/>
      <c r="K142" s="249"/>
      <c r="L142" s="111"/>
      <c r="M142" s="112"/>
      <c r="N142" s="113"/>
      <c r="O142" s="110"/>
      <c r="P142" s="110"/>
      <c r="Q142" s="110"/>
      <c r="R142" s="110">
        <f t="shared" si="49"/>
        <v>0</v>
      </c>
      <c r="S142" s="114" t="str">
        <f t="shared" si="50"/>
        <v/>
      </c>
      <c r="T142" s="115"/>
      <c r="U142" s="116"/>
      <c r="V142" s="113"/>
      <c r="W142" s="110"/>
      <c r="X142" s="110"/>
      <c r="Y142" s="110"/>
      <c r="Z142" s="110">
        <f t="shared" si="51"/>
        <v>0</v>
      </c>
      <c r="AA142" s="114" t="str">
        <f t="shared" si="52"/>
        <v/>
      </c>
      <c r="AB142" s="115"/>
      <c r="AC142" s="116"/>
      <c r="AD142" s="113"/>
      <c r="AE142" s="110"/>
      <c r="AF142" s="110"/>
      <c r="AG142" s="110"/>
      <c r="AH142" s="110">
        <f t="shared" si="53"/>
        <v>0</v>
      </c>
      <c r="AI142" s="114" t="str">
        <f t="shared" si="54"/>
        <v/>
      </c>
      <c r="AJ142" s="115"/>
      <c r="AK142" s="116"/>
      <c r="AL142" s="113"/>
      <c r="AM142" s="110"/>
      <c r="AN142" s="110"/>
      <c r="AO142" s="110"/>
      <c r="AP142" s="110">
        <f t="shared" si="55"/>
        <v>0</v>
      </c>
      <c r="AQ142" s="114" t="str">
        <f t="shared" si="56"/>
        <v/>
      </c>
      <c r="AR142" s="120"/>
      <c r="AS142" s="116"/>
      <c r="AT142" s="113">
        <f t="shared" si="57"/>
        <v>0</v>
      </c>
      <c r="AU142" s="110">
        <f t="shared" si="58"/>
        <v>0</v>
      </c>
      <c r="AV142" s="121" t="str">
        <f t="shared" si="59"/>
        <v/>
      </c>
      <c r="AW142" s="122"/>
      <c r="AX142" s="89"/>
      <c r="AY142" s="59"/>
      <c r="AZ142" s="59"/>
      <c r="BA142" s="202"/>
      <c r="BB142" s="114" t="str">
        <f t="shared" si="60"/>
        <v/>
      </c>
      <c r="BC142" s="116"/>
      <c r="BD142" s="134"/>
      <c r="BE142" s="114" t="str">
        <f t="shared" si="61"/>
        <v/>
      </c>
      <c r="BF142" s="116"/>
      <c r="BG142" s="134"/>
      <c r="BH142" s="114" t="str">
        <f t="shared" si="62"/>
        <v/>
      </c>
      <c r="BI142" s="116"/>
      <c r="BJ142" s="135"/>
      <c r="BK142" s="114" t="str">
        <f t="shared" si="63"/>
        <v/>
      </c>
      <c r="BL142" s="136"/>
      <c r="BM142" s="137">
        <f t="shared" si="64"/>
        <v>0</v>
      </c>
      <c r="BN142" s="239" t="str">
        <f t="shared" si="65"/>
        <v/>
      </c>
    </row>
    <row r="143" spans="1:66" ht="15.75" hidden="1" customHeight="1" x14ac:dyDescent="0.25">
      <c r="A143" s="86"/>
      <c r="B143" s="286"/>
      <c r="C143" s="131"/>
      <c r="D143" s="132"/>
      <c r="E143" s="110"/>
      <c r="F143" s="140"/>
      <c r="G143" s="110"/>
      <c r="H143" s="110"/>
      <c r="I143" s="110"/>
      <c r="J143" s="110"/>
      <c r="K143" s="110"/>
      <c r="L143" s="111"/>
      <c r="M143" s="231"/>
      <c r="N143" s="113"/>
      <c r="O143" s="110"/>
      <c r="P143" s="110"/>
      <c r="Q143" s="110"/>
      <c r="R143" s="110">
        <f t="shared" si="49"/>
        <v>0</v>
      </c>
      <c r="S143" s="114" t="str">
        <f t="shared" si="50"/>
        <v/>
      </c>
      <c r="T143" s="115"/>
      <c r="U143" s="116"/>
      <c r="V143" s="113"/>
      <c r="W143" s="110"/>
      <c r="X143" s="110"/>
      <c r="Y143" s="110"/>
      <c r="Z143" s="110">
        <f t="shared" si="51"/>
        <v>0</v>
      </c>
      <c r="AA143" s="114" t="str">
        <f t="shared" si="52"/>
        <v/>
      </c>
      <c r="AB143" s="115"/>
      <c r="AC143" s="116"/>
      <c r="AD143" s="113"/>
      <c r="AE143" s="110"/>
      <c r="AF143" s="110"/>
      <c r="AG143" s="110"/>
      <c r="AH143" s="110">
        <f t="shared" si="53"/>
        <v>0</v>
      </c>
      <c r="AI143" s="114" t="str">
        <f t="shared" si="54"/>
        <v/>
      </c>
      <c r="AJ143" s="115"/>
      <c r="AK143" s="116"/>
      <c r="AL143" s="113"/>
      <c r="AM143" s="110"/>
      <c r="AN143" s="110"/>
      <c r="AO143" s="110"/>
      <c r="AP143" s="110">
        <f t="shared" si="55"/>
        <v>0</v>
      </c>
      <c r="AQ143" s="114" t="str">
        <f t="shared" si="56"/>
        <v/>
      </c>
      <c r="AR143" s="120"/>
      <c r="AS143" s="116"/>
      <c r="AT143" s="113">
        <f t="shared" si="57"/>
        <v>0</v>
      </c>
      <c r="AU143" s="110">
        <f t="shared" si="58"/>
        <v>0</v>
      </c>
      <c r="AV143" s="121" t="str">
        <f t="shared" si="59"/>
        <v/>
      </c>
      <c r="AW143" s="122"/>
      <c r="AX143" s="89"/>
      <c r="AY143" s="59"/>
      <c r="AZ143" s="59"/>
      <c r="BA143" s="202"/>
      <c r="BB143" s="114" t="str">
        <f t="shared" si="60"/>
        <v/>
      </c>
      <c r="BC143" s="116"/>
      <c r="BD143" s="134"/>
      <c r="BE143" s="114" t="str">
        <f t="shared" si="61"/>
        <v/>
      </c>
      <c r="BF143" s="116"/>
      <c r="BG143" s="134"/>
      <c r="BH143" s="114" t="str">
        <f t="shared" si="62"/>
        <v/>
      </c>
      <c r="BI143" s="116"/>
      <c r="BJ143" s="135"/>
      <c r="BK143" s="114" t="str">
        <f t="shared" si="63"/>
        <v/>
      </c>
      <c r="BL143" s="136"/>
      <c r="BM143" s="137">
        <f t="shared" si="64"/>
        <v>0</v>
      </c>
      <c r="BN143" s="239" t="str">
        <f t="shared" si="65"/>
        <v/>
      </c>
    </row>
    <row r="144" spans="1:66" ht="15.75" hidden="1" customHeight="1" x14ac:dyDescent="0.25">
      <c r="A144" s="86"/>
      <c r="B144" s="286"/>
      <c r="C144" s="131"/>
      <c r="D144" s="132"/>
      <c r="E144" s="110"/>
      <c r="F144" s="140"/>
      <c r="G144" s="110"/>
      <c r="H144" s="110"/>
      <c r="I144" s="110"/>
      <c r="J144" s="110"/>
      <c r="K144" s="110"/>
      <c r="L144" s="111"/>
      <c r="M144" s="112"/>
      <c r="N144" s="113"/>
      <c r="O144" s="110"/>
      <c r="P144" s="110"/>
      <c r="Q144" s="110"/>
      <c r="R144" s="110">
        <f t="shared" si="49"/>
        <v>0</v>
      </c>
      <c r="S144" s="114" t="str">
        <f t="shared" si="50"/>
        <v/>
      </c>
      <c r="T144" s="176"/>
      <c r="U144" s="141"/>
      <c r="V144" s="113"/>
      <c r="W144" s="110"/>
      <c r="X144" s="110"/>
      <c r="Y144" s="110"/>
      <c r="Z144" s="110">
        <f t="shared" si="51"/>
        <v>0</v>
      </c>
      <c r="AA144" s="114" t="str">
        <f t="shared" si="52"/>
        <v/>
      </c>
      <c r="AB144" s="176"/>
      <c r="AC144" s="141"/>
      <c r="AD144" s="113"/>
      <c r="AE144" s="110"/>
      <c r="AF144" s="110"/>
      <c r="AG144" s="110"/>
      <c r="AH144" s="110">
        <f t="shared" si="53"/>
        <v>0</v>
      </c>
      <c r="AI144" s="114" t="str">
        <f t="shared" si="54"/>
        <v/>
      </c>
      <c r="AJ144" s="115"/>
      <c r="AK144" s="141"/>
      <c r="AL144" s="113"/>
      <c r="AM144" s="110"/>
      <c r="AN144" s="110"/>
      <c r="AO144" s="110"/>
      <c r="AP144" s="110">
        <f t="shared" si="55"/>
        <v>0</v>
      </c>
      <c r="AQ144" s="114" t="str">
        <f t="shared" si="56"/>
        <v/>
      </c>
      <c r="AR144" s="120"/>
      <c r="AS144" s="141"/>
      <c r="AT144" s="113">
        <f t="shared" si="57"/>
        <v>0</v>
      </c>
      <c r="AU144" s="110">
        <f t="shared" si="58"/>
        <v>0</v>
      </c>
      <c r="AV144" s="121" t="str">
        <f t="shared" si="59"/>
        <v/>
      </c>
      <c r="AW144" s="122"/>
      <c r="AX144" s="89"/>
      <c r="AY144" s="59"/>
      <c r="AZ144" s="59"/>
      <c r="BA144" s="202"/>
      <c r="BB144" s="114" t="str">
        <f t="shared" si="60"/>
        <v/>
      </c>
      <c r="BC144" s="141"/>
      <c r="BD144" s="142"/>
      <c r="BE144" s="114" t="str">
        <f t="shared" si="61"/>
        <v/>
      </c>
      <c r="BF144" s="141"/>
      <c r="BG144" s="142"/>
      <c r="BH144" s="114" t="str">
        <f t="shared" si="62"/>
        <v/>
      </c>
      <c r="BI144" s="141"/>
      <c r="BJ144" s="143"/>
      <c r="BK144" s="114" t="str">
        <f t="shared" si="63"/>
        <v/>
      </c>
      <c r="BL144" s="144"/>
      <c r="BM144" s="137">
        <f t="shared" si="64"/>
        <v>0</v>
      </c>
      <c r="BN144" s="239" t="str">
        <f t="shared" si="65"/>
        <v/>
      </c>
    </row>
    <row r="145" spans="1:66" ht="24" customHeight="1" x14ac:dyDescent="0.25">
      <c r="A145" s="145"/>
      <c r="B145" s="286"/>
      <c r="C145" s="146"/>
      <c r="D145" s="147" t="s">
        <v>248</v>
      </c>
      <c r="E145" s="150"/>
      <c r="F145" s="149"/>
      <c r="G145" s="150"/>
      <c r="H145" s="150"/>
      <c r="I145" s="150"/>
      <c r="J145" s="150"/>
      <c r="K145" s="150"/>
      <c r="L145" s="151"/>
      <c r="M145" s="152"/>
      <c r="N145" s="153"/>
      <c r="O145" s="150"/>
      <c r="P145" s="150"/>
      <c r="Q145" s="150"/>
      <c r="R145" s="150"/>
      <c r="S145" s="154" t="str">
        <f t="shared" si="50"/>
        <v/>
      </c>
      <c r="T145" s="155"/>
      <c r="U145" s="156"/>
      <c r="V145" s="153"/>
      <c r="W145" s="150"/>
      <c r="X145" s="150"/>
      <c r="Y145" s="150"/>
      <c r="Z145" s="150"/>
      <c r="AA145" s="154" t="str">
        <f t="shared" si="52"/>
        <v/>
      </c>
      <c r="AB145" s="155"/>
      <c r="AC145" s="156"/>
      <c r="AD145" s="153"/>
      <c r="AE145" s="150"/>
      <c r="AF145" s="150"/>
      <c r="AG145" s="150"/>
      <c r="AH145" s="150"/>
      <c r="AI145" s="154" t="str">
        <f t="shared" si="54"/>
        <v/>
      </c>
      <c r="AJ145" s="157"/>
      <c r="AK145" s="156"/>
      <c r="AL145" s="153"/>
      <c r="AM145" s="150"/>
      <c r="AN145" s="150"/>
      <c r="AO145" s="150"/>
      <c r="AP145" s="150"/>
      <c r="AQ145" s="154" t="str">
        <f t="shared" si="56"/>
        <v/>
      </c>
      <c r="AR145" s="158"/>
      <c r="AS145" s="156"/>
      <c r="AT145" s="153">
        <f t="shared" si="57"/>
        <v>0</v>
      </c>
      <c r="AU145" s="159">
        <f t="shared" si="58"/>
        <v>0</v>
      </c>
      <c r="AV145" s="160" t="str">
        <f t="shared" si="59"/>
        <v/>
      </c>
      <c r="AW145" s="161"/>
      <c r="AX145" s="162"/>
      <c r="AY145" s="59"/>
      <c r="AZ145" s="59"/>
      <c r="BA145" s="227"/>
      <c r="BB145" s="154" t="str">
        <f t="shared" si="60"/>
        <v/>
      </c>
      <c r="BC145" s="156"/>
      <c r="BD145" s="164"/>
      <c r="BE145" s="154" t="str">
        <f t="shared" si="61"/>
        <v/>
      </c>
      <c r="BF145" s="156"/>
      <c r="BG145" s="164"/>
      <c r="BH145" s="154" t="str">
        <f t="shared" si="62"/>
        <v/>
      </c>
      <c r="BI145" s="156"/>
      <c r="BJ145" s="165"/>
      <c r="BK145" s="154" t="str">
        <f t="shared" si="63"/>
        <v/>
      </c>
      <c r="BL145" s="166"/>
      <c r="BM145" s="167"/>
      <c r="BN145" s="242" t="str">
        <f t="shared" si="65"/>
        <v/>
      </c>
    </row>
    <row r="146" spans="1:66" ht="15.75" customHeight="1" x14ac:dyDescent="0.25">
      <c r="A146" s="57"/>
      <c r="B146" s="286"/>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8"/>
      <c r="AY146" s="59"/>
      <c r="AZ146" s="59"/>
      <c r="BA146" s="57"/>
      <c r="BB146" s="57"/>
      <c r="BC146" s="57"/>
      <c r="BD146" s="57"/>
      <c r="BE146" s="57"/>
      <c r="BF146" s="57"/>
      <c r="BG146" s="57"/>
      <c r="BH146" s="57"/>
      <c r="BI146" s="57"/>
      <c r="BJ146" s="57"/>
      <c r="BK146" s="57"/>
      <c r="BL146" s="57"/>
      <c r="BM146" s="57"/>
      <c r="BN146" s="57"/>
    </row>
    <row r="147" spans="1:66" ht="21.75" customHeight="1" x14ac:dyDescent="0.25">
      <c r="A147" s="86"/>
      <c r="B147" s="286"/>
      <c r="C147" s="435" t="s">
        <v>189</v>
      </c>
      <c r="D147" s="436"/>
      <c r="E147" s="446" t="s">
        <v>37</v>
      </c>
      <c r="F147" s="438"/>
      <c r="G147" s="438"/>
      <c r="H147" s="438"/>
      <c r="I147" s="438"/>
      <c r="J147" s="438"/>
      <c r="K147" s="438"/>
      <c r="L147" s="438"/>
      <c r="M147" s="439"/>
      <c r="N147" s="87"/>
      <c r="O147" s="57"/>
      <c r="P147" s="57"/>
      <c r="Q147" s="57"/>
      <c r="R147" s="57"/>
      <c r="S147" s="57"/>
      <c r="T147" s="88"/>
      <c r="U147" s="86"/>
      <c r="V147" s="86"/>
      <c r="W147" s="86"/>
      <c r="X147" s="86"/>
      <c r="Y147" s="86"/>
      <c r="Z147" s="57"/>
      <c r="AA147" s="86"/>
      <c r="AB147" s="86"/>
      <c r="AC147" s="86"/>
      <c r="AD147" s="86"/>
      <c r="AE147" s="86"/>
      <c r="AF147" s="86"/>
      <c r="AG147" s="86"/>
      <c r="AH147" s="57"/>
      <c r="AI147" s="86"/>
      <c r="AJ147" s="86"/>
      <c r="AK147" s="86"/>
      <c r="AL147" s="86"/>
      <c r="AM147" s="86"/>
      <c r="AN147" s="86"/>
      <c r="AO147" s="86"/>
      <c r="AP147" s="57"/>
      <c r="AQ147" s="86"/>
      <c r="AR147" s="86"/>
      <c r="AS147" s="86"/>
      <c r="AT147" s="86"/>
      <c r="AU147" s="86"/>
      <c r="AV147" s="86"/>
      <c r="AW147" s="86"/>
      <c r="AX147" s="89"/>
      <c r="AY147" s="59"/>
      <c r="AZ147" s="59"/>
      <c r="BA147" s="86"/>
      <c r="BB147" s="86"/>
      <c r="BC147" s="86"/>
      <c r="BD147" s="86"/>
      <c r="BE147" s="86"/>
      <c r="BF147" s="86"/>
      <c r="BG147" s="86"/>
      <c r="BH147" s="86"/>
      <c r="BI147" s="86"/>
      <c r="BJ147" s="86"/>
      <c r="BK147" s="86"/>
      <c r="BL147" s="86"/>
      <c r="BM147" s="86"/>
      <c r="BN147" s="86"/>
    </row>
    <row r="148" spans="1:66" ht="21.75" customHeight="1" x14ac:dyDescent="0.25">
      <c r="A148" s="86"/>
      <c r="B148" s="286" t="str">
        <f>+VLOOKUP($E$147,LISTAS!$B$45:$D$63,2,FALSE)</f>
        <v>OBJ_6</v>
      </c>
      <c r="C148" s="447" t="s">
        <v>190</v>
      </c>
      <c r="D148" s="448"/>
      <c r="E148" s="449" t="s">
        <v>105</v>
      </c>
      <c r="F148" s="450"/>
      <c r="G148" s="450"/>
      <c r="H148" s="450"/>
      <c r="I148" s="450"/>
      <c r="J148" s="450"/>
      <c r="K148" s="450"/>
      <c r="L148" s="450"/>
      <c r="M148" s="451"/>
      <c r="N148" s="57"/>
      <c r="O148" s="57"/>
      <c r="P148" s="57"/>
      <c r="Q148" s="57"/>
      <c r="R148" s="57"/>
      <c r="S148" s="57"/>
      <c r="T148" s="90"/>
      <c r="U148" s="90"/>
      <c r="V148" s="90"/>
      <c r="W148" s="90"/>
      <c r="X148" s="90"/>
      <c r="Y148" s="90"/>
      <c r="Z148" s="57"/>
      <c r="AA148" s="90"/>
      <c r="AB148" s="90"/>
      <c r="AC148" s="90"/>
      <c r="AD148" s="90"/>
      <c r="AE148" s="90"/>
      <c r="AF148" s="90"/>
      <c r="AG148" s="90"/>
      <c r="AH148" s="57"/>
      <c r="AI148" s="90"/>
      <c r="AJ148" s="90"/>
      <c r="AK148" s="90"/>
      <c r="AL148" s="90"/>
      <c r="AM148" s="90"/>
      <c r="AN148" s="90"/>
      <c r="AO148" s="90"/>
      <c r="AP148" s="57"/>
      <c r="AQ148" s="90"/>
      <c r="AR148" s="90"/>
      <c r="AS148" s="90"/>
      <c r="AT148" s="90"/>
      <c r="AU148" s="90"/>
      <c r="AV148" s="90"/>
      <c r="AW148" s="90"/>
      <c r="AX148" s="89"/>
      <c r="AY148" s="59"/>
      <c r="AZ148" s="59"/>
      <c r="BA148" s="90"/>
      <c r="BB148" s="90"/>
      <c r="BC148" s="90"/>
      <c r="BD148" s="90"/>
      <c r="BE148" s="90"/>
      <c r="BF148" s="90"/>
      <c r="BG148" s="90"/>
      <c r="BH148" s="90"/>
      <c r="BI148" s="90"/>
      <c r="BJ148" s="90"/>
      <c r="BK148" s="90"/>
      <c r="BL148" s="90"/>
      <c r="BM148" s="90"/>
      <c r="BN148" s="90"/>
    </row>
    <row r="149" spans="1:66" ht="21.75" customHeight="1" x14ac:dyDescent="0.25">
      <c r="A149" s="86"/>
      <c r="B149" s="286" t="str">
        <f>+VLOOKUP($E$148,LISTAS!$B$110:$D$130,2,FALSE)</f>
        <v>PROD_OBJ_6</v>
      </c>
      <c r="C149" s="443" t="s">
        <v>191</v>
      </c>
      <c r="D149" s="444"/>
      <c r="E149" s="452" t="s">
        <v>142</v>
      </c>
      <c r="F149" s="441"/>
      <c r="G149" s="441"/>
      <c r="H149" s="441"/>
      <c r="I149" s="441"/>
      <c r="J149" s="441"/>
      <c r="K149" s="441"/>
      <c r="L149" s="441"/>
      <c r="M149" s="442"/>
      <c r="N149" s="57"/>
      <c r="O149" s="57"/>
      <c r="P149" s="57"/>
      <c r="Q149" s="57"/>
      <c r="R149" s="57"/>
      <c r="S149" s="57"/>
      <c r="T149" s="91"/>
      <c r="U149" s="90"/>
      <c r="V149" s="90"/>
      <c r="W149" s="90"/>
      <c r="X149" s="90"/>
      <c r="Y149" s="90"/>
      <c r="Z149" s="57"/>
      <c r="AA149" s="90"/>
      <c r="AB149" s="90"/>
      <c r="AC149" s="90"/>
      <c r="AD149" s="90"/>
      <c r="AE149" s="90"/>
      <c r="AF149" s="90"/>
      <c r="AG149" s="90"/>
      <c r="AH149" s="57"/>
      <c r="AI149" s="90"/>
      <c r="AJ149" s="90"/>
      <c r="AK149" s="90"/>
      <c r="AL149" s="90"/>
      <c r="AM149" s="90"/>
      <c r="AN149" s="90"/>
      <c r="AO149" s="90"/>
      <c r="AP149" s="57"/>
      <c r="AQ149" s="90"/>
      <c r="AR149" s="90"/>
      <c r="AS149" s="90"/>
      <c r="AT149" s="90"/>
      <c r="AU149" s="90"/>
      <c r="AV149" s="90"/>
      <c r="AW149" s="90"/>
      <c r="AX149" s="89"/>
      <c r="AY149" s="59"/>
      <c r="AZ149" s="59"/>
      <c r="BA149" s="90"/>
      <c r="BB149" s="90"/>
      <c r="BC149" s="90"/>
      <c r="BD149" s="90"/>
      <c r="BE149" s="90"/>
      <c r="BF149" s="90"/>
      <c r="BG149" s="90"/>
      <c r="BH149" s="90"/>
      <c r="BI149" s="90"/>
      <c r="BJ149" s="90"/>
      <c r="BK149" s="90"/>
      <c r="BL149" s="90"/>
      <c r="BM149" s="90"/>
      <c r="BN149" s="90"/>
    </row>
    <row r="150" spans="1:66" ht="15" customHeight="1" x14ac:dyDescent="0.25">
      <c r="A150" s="92"/>
      <c r="B150" s="286"/>
      <c r="C150" s="462" t="s">
        <v>192</v>
      </c>
      <c r="D150" s="455" t="s">
        <v>193</v>
      </c>
      <c r="E150" s="455" t="s">
        <v>301</v>
      </c>
      <c r="F150" s="455" t="s">
        <v>195</v>
      </c>
      <c r="G150" s="455" t="s">
        <v>196</v>
      </c>
      <c r="H150" s="455" t="s">
        <v>197</v>
      </c>
      <c r="I150" s="455" t="s">
        <v>198</v>
      </c>
      <c r="J150" s="455" t="s">
        <v>199</v>
      </c>
      <c r="K150" s="455" t="s">
        <v>200</v>
      </c>
      <c r="L150" s="457" t="s">
        <v>201</v>
      </c>
      <c r="M150" s="458"/>
      <c r="N150" s="93"/>
      <c r="O150" s="94"/>
      <c r="P150" s="94"/>
      <c r="Q150" s="94"/>
      <c r="R150" s="94"/>
      <c r="S150" s="94"/>
      <c r="T150" s="95" t="s">
        <v>202</v>
      </c>
      <c r="U150" s="96"/>
      <c r="V150" s="93"/>
      <c r="W150" s="94"/>
      <c r="X150" s="94"/>
      <c r="Y150" s="94"/>
      <c r="Z150" s="94"/>
      <c r="AA150" s="94"/>
      <c r="AB150" s="94" t="s">
        <v>203</v>
      </c>
      <c r="AC150" s="96"/>
      <c r="AD150" s="93"/>
      <c r="AE150" s="94"/>
      <c r="AF150" s="94"/>
      <c r="AG150" s="94"/>
      <c r="AH150" s="94"/>
      <c r="AI150" s="94"/>
      <c r="AJ150" s="94" t="s">
        <v>204</v>
      </c>
      <c r="AK150" s="96"/>
      <c r="AL150" s="94"/>
      <c r="AM150" s="94"/>
      <c r="AN150" s="94"/>
      <c r="AO150" s="94"/>
      <c r="AP150" s="94"/>
      <c r="AQ150" s="94"/>
      <c r="AR150" s="94" t="s">
        <v>205</v>
      </c>
      <c r="AS150" s="96"/>
      <c r="AT150" s="93"/>
      <c r="AU150" s="94"/>
      <c r="AV150" s="94" t="s">
        <v>206</v>
      </c>
      <c r="AW150" s="459" t="s">
        <v>207</v>
      </c>
      <c r="AX150" s="97"/>
      <c r="AY150" s="59"/>
      <c r="AZ150" s="59"/>
      <c r="BA150" s="453" t="s">
        <v>202</v>
      </c>
      <c r="BB150" s="428"/>
      <c r="BC150" s="454"/>
      <c r="BD150" s="453" t="s">
        <v>203</v>
      </c>
      <c r="BE150" s="428"/>
      <c r="BF150" s="454"/>
      <c r="BG150" s="453" t="s">
        <v>204</v>
      </c>
      <c r="BH150" s="428"/>
      <c r="BI150" s="454"/>
      <c r="BJ150" s="453" t="s">
        <v>205</v>
      </c>
      <c r="BK150" s="428"/>
      <c r="BL150" s="454"/>
      <c r="BM150" s="453" t="s">
        <v>206</v>
      </c>
      <c r="BN150" s="454"/>
    </row>
    <row r="151" spans="1:66" ht="28.5" customHeight="1" x14ac:dyDescent="0.25">
      <c r="A151" s="92"/>
      <c r="B151" s="286"/>
      <c r="C151" s="463"/>
      <c r="D151" s="456"/>
      <c r="E151" s="456"/>
      <c r="F151" s="456"/>
      <c r="G151" s="456"/>
      <c r="H151" s="456"/>
      <c r="I151" s="456"/>
      <c r="J151" s="456"/>
      <c r="K151" s="456"/>
      <c r="L151" s="98" t="s">
        <v>209</v>
      </c>
      <c r="M151" s="99" t="s">
        <v>210</v>
      </c>
      <c r="N151" s="100" t="s">
        <v>211</v>
      </c>
      <c r="O151" s="101" t="s">
        <v>212</v>
      </c>
      <c r="P151" s="101" t="s">
        <v>213</v>
      </c>
      <c r="Q151" s="101" t="s">
        <v>214</v>
      </c>
      <c r="R151" s="101" t="s">
        <v>215</v>
      </c>
      <c r="S151" s="101" t="s">
        <v>216</v>
      </c>
      <c r="T151" s="101" t="s">
        <v>217</v>
      </c>
      <c r="U151" s="102" t="s">
        <v>231</v>
      </c>
      <c r="V151" s="100" t="s">
        <v>211</v>
      </c>
      <c r="W151" s="101" t="s">
        <v>219</v>
      </c>
      <c r="X151" s="101" t="s">
        <v>220</v>
      </c>
      <c r="Y151" s="101" t="s">
        <v>221</v>
      </c>
      <c r="Z151" s="101" t="s">
        <v>215</v>
      </c>
      <c r="AA151" s="101" t="s">
        <v>216</v>
      </c>
      <c r="AB151" s="101" t="s">
        <v>217</v>
      </c>
      <c r="AC151" s="102" t="s">
        <v>218</v>
      </c>
      <c r="AD151" s="100" t="s">
        <v>211</v>
      </c>
      <c r="AE151" s="101" t="s">
        <v>222</v>
      </c>
      <c r="AF151" s="101" t="s">
        <v>223</v>
      </c>
      <c r="AG151" s="101" t="s">
        <v>224</v>
      </c>
      <c r="AH151" s="101" t="s">
        <v>215</v>
      </c>
      <c r="AI151" s="101" t="s">
        <v>216</v>
      </c>
      <c r="AJ151" s="101" t="s">
        <v>217</v>
      </c>
      <c r="AK151" s="102" t="s">
        <v>218</v>
      </c>
      <c r="AL151" s="103" t="s">
        <v>211</v>
      </c>
      <c r="AM151" s="101" t="s">
        <v>225</v>
      </c>
      <c r="AN151" s="101" t="s">
        <v>226</v>
      </c>
      <c r="AO151" s="101" t="s">
        <v>227</v>
      </c>
      <c r="AP151" s="101" t="s">
        <v>215</v>
      </c>
      <c r="AQ151" s="101" t="s">
        <v>216</v>
      </c>
      <c r="AR151" s="101" t="s">
        <v>217</v>
      </c>
      <c r="AS151" s="102" t="s">
        <v>218</v>
      </c>
      <c r="AT151" s="100" t="s">
        <v>211</v>
      </c>
      <c r="AU151" s="104" t="s">
        <v>215</v>
      </c>
      <c r="AV151" s="105" t="s">
        <v>228</v>
      </c>
      <c r="AW151" s="460"/>
      <c r="AX151" s="97"/>
      <c r="AY151" s="59"/>
      <c r="AZ151" s="59"/>
      <c r="BA151" s="101" t="s">
        <v>229</v>
      </c>
      <c r="BB151" s="101" t="s">
        <v>230</v>
      </c>
      <c r="BC151" s="102" t="s">
        <v>231</v>
      </c>
      <c r="BD151" s="101" t="s">
        <v>229</v>
      </c>
      <c r="BE151" s="101" t="s">
        <v>230</v>
      </c>
      <c r="BF151" s="102" t="s">
        <v>231</v>
      </c>
      <c r="BG151" s="101" t="s">
        <v>229</v>
      </c>
      <c r="BH151" s="101" t="s">
        <v>230</v>
      </c>
      <c r="BI151" s="102" t="s">
        <v>231</v>
      </c>
      <c r="BJ151" s="101" t="s">
        <v>229</v>
      </c>
      <c r="BK151" s="101" t="s">
        <v>230</v>
      </c>
      <c r="BL151" s="99" t="s">
        <v>231</v>
      </c>
      <c r="BM151" s="107" t="s">
        <v>229</v>
      </c>
      <c r="BN151" s="105" t="s">
        <v>232</v>
      </c>
    </row>
    <row r="152" spans="1:66" ht="66.75" customHeight="1" x14ac:dyDescent="0.25">
      <c r="A152" s="92"/>
      <c r="B152" s="287" t="s">
        <v>456</v>
      </c>
      <c r="C152" s="169">
        <v>1</v>
      </c>
      <c r="D152" s="177" t="s">
        <v>457</v>
      </c>
      <c r="E152" s="170" t="s">
        <v>458</v>
      </c>
      <c r="F152" s="170" t="s">
        <v>459</v>
      </c>
      <c r="G152" s="170" t="s">
        <v>57</v>
      </c>
      <c r="H152" s="110" t="s">
        <v>33</v>
      </c>
      <c r="I152" s="170" t="s">
        <v>60</v>
      </c>
      <c r="J152" s="170" t="s">
        <v>460</v>
      </c>
      <c r="K152" s="170" t="s">
        <v>461</v>
      </c>
      <c r="L152" s="179">
        <v>44044</v>
      </c>
      <c r="M152" s="180">
        <v>44195</v>
      </c>
      <c r="N152" s="172"/>
      <c r="O152" s="170"/>
      <c r="P152" s="170"/>
      <c r="Q152" s="170"/>
      <c r="R152" s="170">
        <f t="shared" ref="R152:R157" si="66">SUM(O152:Q152)</f>
        <v>0</v>
      </c>
      <c r="S152" s="124" t="str">
        <f t="shared" ref="S152:S158" si="67">IFERROR(R152/N152,"")</f>
        <v/>
      </c>
      <c r="T152" s="181"/>
      <c r="U152" s="125"/>
      <c r="V152" s="172"/>
      <c r="W152" s="170"/>
      <c r="X152" s="170"/>
      <c r="Y152" s="170"/>
      <c r="Z152" s="170">
        <f t="shared" ref="Z152:Z157" si="68">SUM(W152:Y152)</f>
        <v>0</v>
      </c>
      <c r="AA152" s="124" t="str">
        <f t="shared" ref="AA152:AA158" si="69">IFERROR(Z152/V152,"")</f>
        <v/>
      </c>
      <c r="AB152" s="182"/>
      <c r="AC152" s="125"/>
      <c r="AD152" s="172">
        <v>0</v>
      </c>
      <c r="AE152" s="170"/>
      <c r="AF152" s="170"/>
      <c r="AG152" s="170"/>
      <c r="AH152" s="170">
        <f t="shared" ref="AH152:AH157" si="70">SUM(AE152:AG152)</f>
        <v>0</v>
      </c>
      <c r="AI152" s="124" t="str">
        <f t="shared" ref="AI152:AI158" si="71">IFERROR(AH152/AD152,"")</f>
        <v/>
      </c>
      <c r="AJ152" s="183" t="s">
        <v>462</v>
      </c>
      <c r="AK152" s="299" t="s">
        <v>495</v>
      </c>
      <c r="AL152" s="172">
        <v>1</v>
      </c>
      <c r="AM152" s="170"/>
      <c r="AN152" s="170"/>
      <c r="AO152" s="170"/>
      <c r="AP152" s="170">
        <f t="shared" ref="AP152:AP157" si="72">SUM(AM152:AO152)</f>
        <v>0</v>
      </c>
      <c r="AQ152" s="124">
        <f t="shared" ref="AQ152:AQ158" si="73">IFERROR(AP152/AL152,"")</f>
        <v>0</v>
      </c>
      <c r="AR152" s="171"/>
      <c r="AS152" s="125"/>
      <c r="AT152" s="172">
        <f t="shared" ref="AT152:AT158" si="74">+SUM(N152,V152,AD152,AL152)</f>
        <v>1</v>
      </c>
      <c r="AU152" s="170">
        <f t="shared" ref="AU152:AU158" si="75">+SUM(R152,Z152,AH152,AP152)</f>
        <v>0</v>
      </c>
      <c r="AV152" s="173">
        <f t="shared" ref="AV152:AV158" si="76">IFERROR(AU152/AT152,"")</f>
        <v>0</v>
      </c>
      <c r="AW152" s="184"/>
      <c r="AX152" s="97"/>
      <c r="AY152" s="59"/>
      <c r="AZ152" s="59"/>
      <c r="BA152" s="126"/>
      <c r="BB152" s="124" t="str">
        <f t="shared" ref="BB152:BB158" si="77">IFERROR(BA152/AU152,"")</f>
        <v/>
      </c>
      <c r="BC152" s="125"/>
      <c r="BD152" s="126"/>
      <c r="BE152" s="124" t="str">
        <f t="shared" ref="BE152:BE158" si="78">IFERROR(BD152/#REF!,"")</f>
        <v/>
      </c>
      <c r="BF152" s="125"/>
      <c r="BG152" s="126"/>
      <c r="BH152" s="124" t="str">
        <f t="shared" ref="BH152:BH158" si="79">IFERROR(BG152/AY152,"")</f>
        <v/>
      </c>
      <c r="BI152" s="125"/>
      <c r="BJ152" s="127"/>
      <c r="BK152" s="124" t="str">
        <f t="shared" ref="BK152:BK158" si="80">IFERROR(BJ152/BB152,"")</f>
        <v/>
      </c>
      <c r="BL152" s="128"/>
      <c r="BM152" s="129">
        <f t="shared" ref="BM152:BM157" si="81">SUM(BA152,BD152,BG152,BJ152)</f>
        <v>0</v>
      </c>
      <c r="BN152" s="238" t="str">
        <f t="shared" ref="BN152:BN158" si="82">IFERROR(BM152/BJ152,"")</f>
        <v/>
      </c>
    </row>
    <row r="153" spans="1:66" ht="113.25" customHeight="1" x14ac:dyDescent="0.25">
      <c r="A153" s="86"/>
      <c r="B153" s="286"/>
      <c r="C153" s="131">
        <v>2</v>
      </c>
      <c r="D153" s="132" t="s">
        <v>463</v>
      </c>
      <c r="E153" s="110" t="s">
        <v>464</v>
      </c>
      <c r="F153" s="140" t="s">
        <v>465</v>
      </c>
      <c r="G153" s="170" t="s">
        <v>57</v>
      </c>
      <c r="H153" s="110" t="s">
        <v>33</v>
      </c>
      <c r="I153" s="170" t="s">
        <v>60</v>
      </c>
      <c r="J153" s="170" t="s">
        <v>460</v>
      </c>
      <c r="K153" s="170" t="s">
        <v>461</v>
      </c>
      <c r="L153" s="179">
        <v>44044</v>
      </c>
      <c r="M153" s="180">
        <v>44195</v>
      </c>
      <c r="N153" s="230"/>
      <c r="O153" s="175"/>
      <c r="P153" s="175"/>
      <c r="Q153" s="175"/>
      <c r="R153" s="175">
        <f t="shared" si="66"/>
        <v>0</v>
      </c>
      <c r="S153" s="114" t="str">
        <f t="shared" si="67"/>
        <v/>
      </c>
      <c r="T153" s="176"/>
      <c r="U153" s="141"/>
      <c r="V153" s="230"/>
      <c r="W153" s="110"/>
      <c r="X153" s="110"/>
      <c r="Y153" s="110"/>
      <c r="Z153" s="110">
        <f t="shared" si="68"/>
        <v>0</v>
      </c>
      <c r="AA153" s="114" t="str">
        <f t="shared" si="69"/>
        <v/>
      </c>
      <c r="AB153" s="176"/>
      <c r="AC153" s="141"/>
      <c r="AD153" s="230">
        <v>0</v>
      </c>
      <c r="AE153" s="110"/>
      <c r="AF153" s="110"/>
      <c r="AG153" s="110"/>
      <c r="AH153" s="110">
        <f t="shared" si="70"/>
        <v>0</v>
      </c>
      <c r="AI153" s="114" t="str">
        <f t="shared" si="71"/>
        <v/>
      </c>
      <c r="AJ153" s="119" t="s">
        <v>466</v>
      </c>
      <c r="AK153" s="300" t="s">
        <v>495</v>
      </c>
      <c r="AL153" s="237">
        <v>1</v>
      </c>
      <c r="AM153" s="110"/>
      <c r="AN153" s="110"/>
      <c r="AO153" s="110"/>
      <c r="AP153" s="110">
        <f t="shared" si="72"/>
        <v>0</v>
      </c>
      <c r="AQ153" s="114">
        <f t="shared" si="73"/>
        <v>0</v>
      </c>
      <c r="AR153" s="120"/>
      <c r="AS153" s="141"/>
      <c r="AT153" s="230">
        <f t="shared" si="74"/>
        <v>1</v>
      </c>
      <c r="AU153" s="175">
        <f t="shared" si="75"/>
        <v>0</v>
      </c>
      <c r="AV153" s="121">
        <f t="shared" si="76"/>
        <v>0</v>
      </c>
      <c r="AW153" s="122"/>
      <c r="AX153" s="89"/>
      <c r="AY153" s="59"/>
      <c r="AZ153" s="59"/>
      <c r="BA153" s="202"/>
      <c r="BB153" s="114" t="str">
        <f t="shared" si="77"/>
        <v/>
      </c>
      <c r="BC153" s="141"/>
      <c r="BD153" s="142"/>
      <c r="BE153" s="114" t="str">
        <f t="shared" si="78"/>
        <v/>
      </c>
      <c r="BF153" s="141"/>
      <c r="BG153" s="142"/>
      <c r="BH153" s="114" t="str">
        <f t="shared" si="79"/>
        <v/>
      </c>
      <c r="BI153" s="141"/>
      <c r="BJ153" s="143"/>
      <c r="BK153" s="114" t="str">
        <f t="shared" si="80"/>
        <v/>
      </c>
      <c r="BL153" s="144"/>
      <c r="BM153" s="137">
        <f t="shared" si="81"/>
        <v>0</v>
      </c>
      <c r="BN153" s="239" t="str">
        <f t="shared" si="82"/>
        <v/>
      </c>
    </row>
    <row r="154" spans="1:66" ht="53.25" customHeight="1" x14ac:dyDescent="0.25">
      <c r="A154" s="86"/>
      <c r="B154" s="286"/>
      <c r="C154" s="131">
        <v>3</v>
      </c>
      <c r="D154" s="132" t="s">
        <v>467</v>
      </c>
      <c r="E154" s="110" t="s">
        <v>468</v>
      </c>
      <c r="F154" s="140" t="s">
        <v>469</v>
      </c>
      <c r="G154" s="110" t="s">
        <v>57</v>
      </c>
      <c r="H154" s="110" t="s">
        <v>33</v>
      </c>
      <c r="I154" s="170" t="s">
        <v>60</v>
      </c>
      <c r="J154" s="110" t="s">
        <v>460</v>
      </c>
      <c r="K154" s="110" t="s">
        <v>461</v>
      </c>
      <c r="L154" s="111"/>
      <c r="M154" s="112"/>
      <c r="N154" s="113"/>
      <c r="O154" s="110"/>
      <c r="P154" s="110"/>
      <c r="Q154" s="110"/>
      <c r="R154" s="110">
        <f t="shared" si="66"/>
        <v>0</v>
      </c>
      <c r="S154" s="114" t="str">
        <f t="shared" si="67"/>
        <v/>
      </c>
      <c r="T154" s="176"/>
      <c r="U154" s="141"/>
      <c r="V154" s="113"/>
      <c r="W154" s="110"/>
      <c r="X154" s="110"/>
      <c r="Y154" s="110"/>
      <c r="Z154" s="110">
        <f t="shared" si="68"/>
        <v>0</v>
      </c>
      <c r="AA154" s="114" t="str">
        <f t="shared" si="69"/>
        <v/>
      </c>
      <c r="AB154" s="176"/>
      <c r="AC154" s="141"/>
      <c r="AD154" s="230">
        <v>0.25</v>
      </c>
      <c r="AE154" s="110"/>
      <c r="AF154" s="110"/>
      <c r="AG154" s="175">
        <v>0.25</v>
      </c>
      <c r="AH154" s="110">
        <f t="shared" si="70"/>
        <v>0.25</v>
      </c>
      <c r="AI154" s="114">
        <f t="shared" si="71"/>
        <v>1</v>
      </c>
      <c r="AJ154" s="119" t="s">
        <v>531</v>
      </c>
      <c r="AK154" s="300" t="s">
        <v>496</v>
      </c>
      <c r="AL154" s="230">
        <v>0.75</v>
      </c>
      <c r="AM154" s="110"/>
      <c r="AN154" s="110"/>
      <c r="AO154" s="110"/>
      <c r="AP154" s="110">
        <f t="shared" si="72"/>
        <v>0</v>
      </c>
      <c r="AQ154" s="114">
        <f t="shared" si="73"/>
        <v>0</v>
      </c>
      <c r="AR154" s="120"/>
      <c r="AS154" s="141"/>
      <c r="AT154" s="113">
        <f t="shared" si="74"/>
        <v>1</v>
      </c>
      <c r="AU154" s="110">
        <f t="shared" si="75"/>
        <v>0.25</v>
      </c>
      <c r="AV154" s="121">
        <f t="shared" si="76"/>
        <v>0.25</v>
      </c>
      <c r="AW154" s="122"/>
      <c r="AX154" s="89"/>
      <c r="AY154" s="59"/>
      <c r="AZ154" s="59"/>
      <c r="BA154" s="202"/>
      <c r="BB154" s="114">
        <f t="shared" si="77"/>
        <v>0</v>
      </c>
      <c r="BC154" s="141"/>
      <c r="BD154" s="142"/>
      <c r="BE154" s="114" t="str">
        <f t="shared" si="78"/>
        <v/>
      </c>
      <c r="BF154" s="141"/>
      <c r="BG154" s="142"/>
      <c r="BH154" s="114" t="str">
        <f t="shared" si="79"/>
        <v/>
      </c>
      <c r="BI154" s="141"/>
      <c r="BJ154" s="143"/>
      <c r="BK154" s="114" t="str">
        <f t="shared" si="80"/>
        <v/>
      </c>
      <c r="BL154" s="144"/>
      <c r="BM154" s="137">
        <f t="shared" si="81"/>
        <v>0</v>
      </c>
      <c r="BN154" s="239" t="str">
        <f t="shared" si="82"/>
        <v/>
      </c>
    </row>
    <row r="155" spans="1:66" ht="15.75" hidden="1" customHeight="1" x14ac:dyDescent="0.25">
      <c r="A155" s="86"/>
      <c r="B155" s="286"/>
      <c r="C155" s="131"/>
      <c r="D155" s="132"/>
      <c r="E155" s="110"/>
      <c r="F155" s="175"/>
      <c r="G155" s="110"/>
      <c r="H155" s="110"/>
      <c r="I155" s="110"/>
      <c r="J155" s="110"/>
      <c r="K155" s="249"/>
      <c r="L155" s="111"/>
      <c r="M155" s="112"/>
      <c r="N155" s="113"/>
      <c r="O155" s="110"/>
      <c r="P155" s="110"/>
      <c r="Q155" s="110"/>
      <c r="R155" s="110">
        <f t="shared" si="66"/>
        <v>0</v>
      </c>
      <c r="S155" s="114" t="str">
        <f t="shared" si="67"/>
        <v/>
      </c>
      <c r="T155" s="115"/>
      <c r="U155" s="116"/>
      <c r="V155" s="113"/>
      <c r="W155" s="110"/>
      <c r="X155" s="110"/>
      <c r="Y155" s="110"/>
      <c r="Z155" s="110">
        <f t="shared" si="68"/>
        <v>0</v>
      </c>
      <c r="AA155" s="114" t="str">
        <f t="shared" si="69"/>
        <v/>
      </c>
      <c r="AB155" s="115"/>
      <c r="AC155" s="116"/>
      <c r="AD155" s="113"/>
      <c r="AE155" s="110"/>
      <c r="AF155" s="110"/>
      <c r="AG155" s="110"/>
      <c r="AH155" s="110">
        <f t="shared" si="70"/>
        <v>0</v>
      </c>
      <c r="AI155" s="114" t="str">
        <f t="shared" si="71"/>
        <v/>
      </c>
      <c r="AJ155" s="115"/>
      <c r="AK155" s="116"/>
      <c r="AL155" s="113"/>
      <c r="AM155" s="110"/>
      <c r="AN155" s="110"/>
      <c r="AO155" s="110"/>
      <c r="AP155" s="110">
        <f t="shared" si="72"/>
        <v>0</v>
      </c>
      <c r="AQ155" s="114" t="str">
        <f t="shared" si="73"/>
        <v/>
      </c>
      <c r="AR155" s="120"/>
      <c r="AS155" s="116"/>
      <c r="AT155" s="113">
        <f t="shared" si="74"/>
        <v>0</v>
      </c>
      <c r="AU155" s="110">
        <f t="shared" si="75"/>
        <v>0</v>
      </c>
      <c r="AV155" s="121" t="str">
        <f t="shared" si="76"/>
        <v/>
      </c>
      <c r="AW155" s="122"/>
      <c r="AX155" s="89"/>
      <c r="AY155" s="59"/>
      <c r="AZ155" s="59"/>
      <c r="BA155" s="202"/>
      <c r="BB155" s="114" t="str">
        <f t="shared" si="77"/>
        <v/>
      </c>
      <c r="BC155" s="116"/>
      <c r="BD155" s="134"/>
      <c r="BE155" s="114" t="str">
        <f t="shared" si="78"/>
        <v/>
      </c>
      <c r="BF155" s="116"/>
      <c r="BG155" s="134"/>
      <c r="BH155" s="114" t="str">
        <f t="shared" si="79"/>
        <v/>
      </c>
      <c r="BI155" s="116"/>
      <c r="BJ155" s="135"/>
      <c r="BK155" s="114" t="str">
        <f t="shared" si="80"/>
        <v/>
      </c>
      <c r="BL155" s="136"/>
      <c r="BM155" s="137">
        <f t="shared" si="81"/>
        <v>0</v>
      </c>
      <c r="BN155" s="239" t="str">
        <f t="shared" si="82"/>
        <v/>
      </c>
    </row>
    <row r="156" spans="1:66" ht="15.75" hidden="1" customHeight="1" x14ac:dyDescent="0.25">
      <c r="A156" s="86"/>
      <c r="B156" s="286"/>
      <c r="C156" s="131"/>
      <c r="D156" s="132"/>
      <c r="E156" s="110"/>
      <c r="F156" s="140"/>
      <c r="G156" s="110"/>
      <c r="H156" s="110"/>
      <c r="I156" s="110"/>
      <c r="J156" s="110"/>
      <c r="K156" s="110"/>
      <c r="L156" s="111"/>
      <c r="M156" s="231"/>
      <c r="N156" s="113"/>
      <c r="O156" s="110"/>
      <c r="P156" s="110"/>
      <c r="Q156" s="110"/>
      <c r="R156" s="110">
        <f t="shared" si="66"/>
        <v>0</v>
      </c>
      <c r="S156" s="114" t="str">
        <f t="shared" si="67"/>
        <v/>
      </c>
      <c r="T156" s="115"/>
      <c r="U156" s="116"/>
      <c r="V156" s="113"/>
      <c r="W156" s="110"/>
      <c r="X156" s="110"/>
      <c r="Y156" s="110"/>
      <c r="Z156" s="110">
        <f t="shared" si="68"/>
        <v>0</v>
      </c>
      <c r="AA156" s="114" t="str">
        <f t="shared" si="69"/>
        <v/>
      </c>
      <c r="AB156" s="115"/>
      <c r="AC156" s="116"/>
      <c r="AD156" s="113"/>
      <c r="AE156" s="110"/>
      <c r="AF156" s="110"/>
      <c r="AG156" s="110"/>
      <c r="AH156" s="110">
        <f t="shared" si="70"/>
        <v>0</v>
      </c>
      <c r="AI156" s="114" t="str">
        <f t="shared" si="71"/>
        <v/>
      </c>
      <c r="AJ156" s="115"/>
      <c r="AK156" s="116"/>
      <c r="AL156" s="113"/>
      <c r="AM156" s="110"/>
      <c r="AN156" s="110"/>
      <c r="AO156" s="110"/>
      <c r="AP156" s="110">
        <f t="shared" si="72"/>
        <v>0</v>
      </c>
      <c r="AQ156" s="114" t="str">
        <f t="shared" si="73"/>
        <v/>
      </c>
      <c r="AR156" s="120"/>
      <c r="AS156" s="116"/>
      <c r="AT156" s="113">
        <f t="shared" si="74"/>
        <v>0</v>
      </c>
      <c r="AU156" s="110">
        <f t="shared" si="75"/>
        <v>0</v>
      </c>
      <c r="AV156" s="121" t="str">
        <f t="shared" si="76"/>
        <v/>
      </c>
      <c r="AW156" s="122"/>
      <c r="AX156" s="89"/>
      <c r="AY156" s="59"/>
      <c r="AZ156" s="59"/>
      <c r="BA156" s="202"/>
      <c r="BB156" s="114" t="str">
        <f t="shared" si="77"/>
        <v/>
      </c>
      <c r="BC156" s="116"/>
      <c r="BD156" s="134"/>
      <c r="BE156" s="114" t="str">
        <f t="shared" si="78"/>
        <v/>
      </c>
      <c r="BF156" s="116"/>
      <c r="BG156" s="134"/>
      <c r="BH156" s="114" t="str">
        <f t="shared" si="79"/>
        <v/>
      </c>
      <c r="BI156" s="116"/>
      <c r="BJ156" s="135"/>
      <c r="BK156" s="114" t="str">
        <f t="shared" si="80"/>
        <v/>
      </c>
      <c r="BL156" s="136"/>
      <c r="BM156" s="137">
        <f t="shared" si="81"/>
        <v>0</v>
      </c>
      <c r="BN156" s="239" t="str">
        <f t="shared" si="82"/>
        <v/>
      </c>
    </row>
    <row r="157" spans="1:66" ht="15.75" hidden="1" customHeight="1" x14ac:dyDescent="0.25">
      <c r="A157" s="86"/>
      <c r="B157" s="286"/>
      <c r="C157" s="131"/>
      <c r="D157" s="132"/>
      <c r="E157" s="110"/>
      <c r="F157" s="140"/>
      <c r="G157" s="110"/>
      <c r="H157" s="110"/>
      <c r="I157" s="110"/>
      <c r="J157" s="110"/>
      <c r="K157" s="110"/>
      <c r="L157" s="111"/>
      <c r="M157" s="112"/>
      <c r="N157" s="113"/>
      <c r="O157" s="110"/>
      <c r="P157" s="110"/>
      <c r="Q157" s="110"/>
      <c r="R157" s="110">
        <f t="shared" si="66"/>
        <v>0</v>
      </c>
      <c r="S157" s="114" t="str">
        <f t="shared" si="67"/>
        <v/>
      </c>
      <c r="T157" s="176"/>
      <c r="U157" s="141"/>
      <c r="V157" s="113"/>
      <c r="W157" s="110"/>
      <c r="X157" s="110"/>
      <c r="Y157" s="110"/>
      <c r="Z157" s="110">
        <f t="shared" si="68"/>
        <v>0</v>
      </c>
      <c r="AA157" s="114" t="str">
        <f t="shared" si="69"/>
        <v/>
      </c>
      <c r="AB157" s="176"/>
      <c r="AC157" s="141"/>
      <c r="AD157" s="113"/>
      <c r="AE157" s="110"/>
      <c r="AF157" s="110"/>
      <c r="AG157" s="110"/>
      <c r="AH157" s="110">
        <f t="shared" si="70"/>
        <v>0</v>
      </c>
      <c r="AI157" s="114" t="str">
        <f t="shared" si="71"/>
        <v/>
      </c>
      <c r="AJ157" s="115"/>
      <c r="AK157" s="141"/>
      <c r="AL157" s="113"/>
      <c r="AM157" s="110"/>
      <c r="AN157" s="110"/>
      <c r="AO157" s="110"/>
      <c r="AP157" s="110">
        <f t="shared" si="72"/>
        <v>0</v>
      </c>
      <c r="AQ157" s="114" t="str">
        <f t="shared" si="73"/>
        <v/>
      </c>
      <c r="AR157" s="120"/>
      <c r="AS157" s="141"/>
      <c r="AT157" s="113">
        <f t="shared" si="74"/>
        <v>0</v>
      </c>
      <c r="AU157" s="110">
        <f t="shared" si="75"/>
        <v>0</v>
      </c>
      <c r="AV157" s="121" t="str">
        <f t="shared" si="76"/>
        <v/>
      </c>
      <c r="AW157" s="122"/>
      <c r="AX157" s="89"/>
      <c r="AY157" s="59"/>
      <c r="AZ157" s="59"/>
      <c r="BA157" s="202"/>
      <c r="BB157" s="114" t="str">
        <f t="shared" si="77"/>
        <v/>
      </c>
      <c r="BC157" s="141"/>
      <c r="BD157" s="142"/>
      <c r="BE157" s="114" t="str">
        <f t="shared" si="78"/>
        <v/>
      </c>
      <c r="BF157" s="141"/>
      <c r="BG157" s="142"/>
      <c r="BH157" s="114" t="str">
        <f t="shared" si="79"/>
        <v/>
      </c>
      <c r="BI157" s="141"/>
      <c r="BJ157" s="143"/>
      <c r="BK157" s="114" t="str">
        <f t="shared" si="80"/>
        <v/>
      </c>
      <c r="BL157" s="144"/>
      <c r="BM157" s="137">
        <f t="shared" si="81"/>
        <v>0</v>
      </c>
      <c r="BN157" s="239" t="str">
        <f t="shared" si="82"/>
        <v/>
      </c>
    </row>
    <row r="158" spans="1:66" ht="15.75" customHeight="1" x14ac:dyDescent="0.25">
      <c r="A158" s="145"/>
      <c r="B158" s="286"/>
      <c r="C158" s="146"/>
      <c r="D158" s="147" t="s">
        <v>248</v>
      </c>
      <c r="E158" s="150"/>
      <c r="F158" s="149"/>
      <c r="G158" s="150"/>
      <c r="H158" s="150"/>
      <c r="I158" s="150"/>
      <c r="J158" s="150"/>
      <c r="K158" s="150"/>
      <c r="L158" s="151"/>
      <c r="M158" s="152"/>
      <c r="N158" s="153"/>
      <c r="O158" s="150"/>
      <c r="P158" s="150"/>
      <c r="Q158" s="150"/>
      <c r="R158" s="150"/>
      <c r="S158" s="154" t="str">
        <f t="shared" si="67"/>
        <v/>
      </c>
      <c r="T158" s="155"/>
      <c r="U158" s="156"/>
      <c r="V158" s="153"/>
      <c r="W158" s="150"/>
      <c r="X158" s="150"/>
      <c r="Y158" s="150"/>
      <c r="Z158" s="150"/>
      <c r="AA158" s="154" t="str">
        <f t="shared" si="69"/>
        <v/>
      </c>
      <c r="AB158" s="155"/>
      <c r="AC158" s="156"/>
      <c r="AD158" s="153"/>
      <c r="AE158" s="150"/>
      <c r="AF158" s="150"/>
      <c r="AG158" s="150"/>
      <c r="AH158" s="150"/>
      <c r="AI158" s="154" t="str">
        <f t="shared" si="71"/>
        <v/>
      </c>
      <c r="AJ158" s="157"/>
      <c r="AK158" s="156"/>
      <c r="AL158" s="153"/>
      <c r="AM158" s="150"/>
      <c r="AN158" s="150"/>
      <c r="AO158" s="150"/>
      <c r="AP158" s="150"/>
      <c r="AQ158" s="154" t="str">
        <f t="shared" si="73"/>
        <v/>
      </c>
      <c r="AR158" s="158"/>
      <c r="AS158" s="156"/>
      <c r="AT158" s="153">
        <f t="shared" si="74"/>
        <v>0</v>
      </c>
      <c r="AU158" s="159">
        <f t="shared" si="75"/>
        <v>0</v>
      </c>
      <c r="AV158" s="160" t="str">
        <f t="shared" si="76"/>
        <v/>
      </c>
      <c r="AW158" s="161"/>
      <c r="AX158" s="162"/>
      <c r="AY158" s="59"/>
      <c r="AZ158" s="59"/>
      <c r="BA158" s="227"/>
      <c r="BB158" s="154" t="str">
        <f t="shared" si="77"/>
        <v/>
      </c>
      <c r="BC158" s="156"/>
      <c r="BD158" s="164"/>
      <c r="BE158" s="154" t="str">
        <f t="shared" si="78"/>
        <v/>
      </c>
      <c r="BF158" s="156"/>
      <c r="BG158" s="164"/>
      <c r="BH158" s="154" t="str">
        <f t="shared" si="79"/>
        <v/>
      </c>
      <c r="BI158" s="156"/>
      <c r="BJ158" s="165"/>
      <c r="BK158" s="154" t="str">
        <f t="shared" si="80"/>
        <v/>
      </c>
      <c r="BL158" s="166"/>
      <c r="BM158" s="167"/>
      <c r="BN158" s="242" t="str">
        <f t="shared" si="82"/>
        <v/>
      </c>
    </row>
    <row r="159" spans="1:66" ht="15.75" customHeight="1" x14ac:dyDescent="0.25">
      <c r="A159" s="57"/>
      <c r="B159" s="286"/>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c r="AY159" s="59"/>
      <c r="AZ159" s="59"/>
      <c r="BA159" s="57"/>
      <c r="BB159" s="57"/>
      <c r="BC159" s="57"/>
      <c r="BD159" s="57"/>
      <c r="BE159" s="57"/>
      <c r="BF159" s="57"/>
      <c r="BG159" s="57"/>
      <c r="BH159" s="57"/>
      <c r="BI159" s="57"/>
      <c r="BJ159" s="57"/>
      <c r="BK159" s="57"/>
      <c r="BL159" s="57"/>
      <c r="BM159" s="57"/>
      <c r="BN159" s="57"/>
    </row>
    <row r="160" spans="1:66" ht="15.75" customHeight="1" x14ac:dyDescent="0.25">
      <c r="A160" s="57"/>
      <c r="B160" s="286"/>
      <c r="C160" s="250" t="s">
        <v>470</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c r="AY160" s="59"/>
      <c r="AZ160" s="59"/>
      <c r="BA160" s="57"/>
      <c r="BB160" s="57"/>
      <c r="BC160" s="57"/>
      <c r="BD160" s="57"/>
      <c r="BE160" s="57"/>
      <c r="BF160" s="57"/>
      <c r="BG160" s="57"/>
      <c r="BH160" s="57"/>
      <c r="BI160" s="57"/>
      <c r="BJ160" s="57"/>
      <c r="BK160" s="57"/>
      <c r="BL160" s="57"/>
      <c r="BM160" s="57"/>
      <c r="BN160" s="57"/>
    </row>
    <row r="161" spans="1:66" ht="15.75" customHeight="1" x14ac:dyDescent="0.25">
      <c r="A161" s="57"/>
      <c r="B161" s="288"/>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c r="AY161" s="59"/>
      <c r="AZ161" s="59"/>
      <c r="BA161" s="57"/>
      <c r="BB161" s="57"/>
      <c r="BC161" s="57"/>
      <c r="BD161" s="57"/>
      <c r="BE161" s="57"/>
      <c r="BF161" s="57"/>
      <c r="BG161" s="57"/>
      <c r="BH161" s="57"/>
      <c r="BI161" s="57"/>
      <c r="BJ161" s="57"/>
      <c r="BK161" s="57"/>
      <c r="BL161" s="57"/>
      <c r="BM161" s="57"/>
      <c r="BN161" s="57"/>
    </row>
    <row r="162" spans="1:66" ht="15.75" customHeight="1" x14ac:dyDescent="0.25">
      <c r="A162" s="57"/>
      <c r="B162" s="288"/>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c r="AY162" s="59"/>
      <c r="AZ162" s="59"/>
      <c r="BA162" s="57"/>
      <c r="BB162" s="57"/>
      <c r="BC162" s="57"/>
      <c r="BD162" s="57"/>
      <c r="BE162" s="57"/>
      <c r="BF162" s="57"/>
      <c r="BG162" s="57"/>
      <c r="BH162" s="57"/>
      <c r="BI162" s="57"/>
      <c r="BJ162" s="57"/>
      <c r="BK162" s="57"/>
      <c r="BL162" s="57"/>
      <c r="BM162" s="57"/>
      <c r="BN162" s="57"/>
    </row>
    <row r="163" spans="1:66" ht="15.75" customHeight="1" x14ac:dyDescent="0.25">
      <c r="A163" s="57"/>
      <c r="B163" s="288"/>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c r="AY163" s="59"/>
      <c r="AZ163" s="59"/>
      <c r="BA163" s="57"/>
      <c r="BB163" s="57"/>
      <c r="BC163" s="57"/>
      <c r="BD163" s="57"/>
      <c r="BE163" s="57"/>
      <c r="BF163" s="57"/>
      <c r="BG163" s="57"/>
      <c r="BH163" s="57"/>
      <c r="BI163" s="57"/>
      <c r="BJ163" s="57"/>
      <c r="BK163" s="57"/>
      <c r="BL163" s="57"/>
      <c r="BM163" s="57"/>
      <c r="BN163" s="57"/>
    </row>
    <row r="164" spans="1:66" ht="15.75" customHeight="1" x14ac:dyDescent="0.25">
      <c r="A164" s="57"/>
      <c r="B164" s="288"/>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c r="AY164" s="59"/>
      <c r="AZ164" s="59"/>
      <c r="BA164" s="57"/>
      <c r="BB164" s="57"/>
      <c r="BC164" s="57"/>
      <c r="BD164" s="57"/>
      <c r="BE164" s="57"/>
      <c r="BF164" s="57"/>
      <c r="BG164" s="57"/>
      <c r="BH164" s="57"/>
      <c r="BI164" s="57"/>
      <c r="BJ164" s="57"/>
      <c r="BK164" s="57"/>
      <c r="BL164" s="57"/>
      <c r="BM164" s="57"/>
      <c r="BN164" s="57"/>
    </row>
    <row r="165" spans="1:66" ht="15.75" customHeight="1" x14ac:dyDescent="0.25">
      <c r="A165" s="57"/>
      <c r="B165" s="288"/>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c r="AY165" s="59"/>
      <c r="AZ165" s="59"/>
      <c r="BA165" s="57"/>
      <c r="BB165" s="57"/>
      <c r="BC165" s="57"/>
      <c r="BD165" s="57"/>
      <c r="BE165" s="57"/>
      <c r="BF165" s="57"/>
      <c r="BG165" s="57"/>
      <c r="BH165" s="57"/>
      <c r="BI165" s="57"/>
      <c r="BJ165" s="57"/>
      <c r="BK165" s="57"/>
      <c r="BL165" s="57"/>
      <c r="BM165" s="57"/>
      <c r="BN165" s="57"/>
    </row>
    <row r="166" spans="1:66" ht="15.75" customHeight="1" x14ac:dyDescent="0.25">
      <c r="A166" s="57"/>
      <c r="B166" s="288"/>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c r="AY166" s="59"/>
      <c r="AZ166" s="59"/>
      <c r="BA166" s="57"/>
      <c r="BB166" s="57"/>
      <c r="BC166" s="57"/>
      <c r="BD166" s="57"/>
      <c r="BE166" s="57"/>
      <c r="BF166" s="57"/>
      <c r="BG166" s="57"/>
      <c r="BH166" s="57"/>
      <c r="BI166" s="57"/>
      <c r="BJ166" s="57"/>
      <c r="BK166" s="57"/>
      <c r="BL166" s="57"/>
      <c r="BM166" s="57"/>
      <c r="BN166" s="57"/>
    </row>
    <row r="167" spans="1:66" ht="15.75" customHeight="1" x14ac:dyDescent="0.25">
      <c r="A167" s="57"/>
      <c r="B167" s="288"/>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c r="AY167" s="59"/>
      <c r="AZ167" s="59"/>
      <c r="BA167" s="57"/>
      <c r="BB167" s="57"/>
      <c r="BC167" s="57"/>
      <c r="BD167" s="57"/>
      <c r="BE167" s="57"/>
      <c r="BF167" s="57"/>
      <c r="BG167" s="57"/>
      <c r="BH167" s="57"/>
      <c r="BI167" s="57"/>
      <c r="BJ167" s="57"/>
      <c r="BK167" s="57"/>
      <c r="BL167" s="57"/>
      <c r="BM167" s="57"/>
      <c r="BN167" s="57"/>
    </row>
    <row r="168" spans="1:66" ht="15.75" customHeight="1" x14ac:dyDescent="0.25">
      <c r="A168" s="57"/>
      <c r="B168" s="288"/>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c r="AY168" s="59"/>
      <c r="AZ168" s="59"/>
      <c r="BA168" s="57"/>
      <c r="BB168" s="57"/>
      <c r="BC168" s="57"/>
      <c r="BD168" s="57"/>
      <c r="BE168" s="57"/>
      <c r="BF168" s="57"/>
      <c r="BG168" s="57"/>
      <c r="BH168" s="57"/>
      <c r="BI168" s="57"/>
      <c r="BJ168" s="57"/>
      <c r="BK168" s="57"/>
      <c r="BL168" s="57"/>
      <c r="BM168" s="57"/>
      <c r="BN168" s="57"/>
    </row>
    <row r="169" spans="1:66" ht="15.75" customHeight="1" x14ac:dyDescent="0.25">
      <c r="A169" s="57"/>
      <c r="B169" s="288"/>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c r="AY169" s="59"/>
      <c r="AZ169" s="59"/>
      <c r="BA169" s="57"/>
      <c r="BB169" s="57"/>
      <c r="BC169" s="57"/>
      <c r="BD169" s="57"/>
      <c r="BE169" s="57"/>
      <c r="BF169" s="57"/>
      <c r="BG169" s="57"/>
      <c r="BH169" s="57"/>
      <c r="BI169" s="57"/>
      <c r="BJ169" s="57"/>
      <c r="BK169" s="57"/>
      <c r="BL169" s="57"/>
      <c r="BM169" s="57"/>
      <c r="BN169" s="57"/>
    </row>
    <row r="170" spans="1:66" ht="15.75" customHeight="1" x14ac:dyDescent="0.25">
      <c r="A170" s="57"/>
      <c r="B170" s="288"/>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c r="AY170" s="59"/>
      <c r="AZ170" s="59"/>
      <c r="BA170" s="57"/>
      <c r="BB170" s="57"/>
      <c r="BC170" s="57"/>
      <c r="BD170" s="57"/>
      <c r="BE170" s="57"/>
      <c r="BF170" s="57"/>
      <c r="BG170" s="57"/>
      <c r="BH170" s="57"/>
      <c r="BI170" s="57"/>
      <c r="BJ170" s="57"/>
      <c r="BK170" s="57"/>
      <c r="BL170" s="57"/>
      <c r="BM170" s="57"/>
      <c r="BN170" s="57"/>
    </row>
    <row r="171" spans="1:66" ht="15.75" customHeight="1" x14ac:dyDescent="0.25">
      <c r="A171" s="57"/>
      <c r="B171" s="288"/>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c r="AY171" s="59"/>
      <c r="AZ171" s="59"/>
      <c r="BA171" s="57"/>
      <c r="BB171" s="57"/>
      <c r="BC171" s="57"/>
      <c r="BD171" s="57"/>
      <c r="BE171" s="57"/>
      <c r="BF171" s="57"/>
      <c r="BG171" s="57"/>
      <c r="BH171" s="57"/>
      <c r="BI171" s="57"/>
      <c r="BJ171" s="57"/>
      <c r="BK171" s="57"/>
      <c r="BL171" s="57"/>
      <c r="BM171" s="57"/>
      <c r="BN171" s="57"/>
    </row>
    <row r="172" spans="1:66" ht="15.75" customHeight="1" x14ac:dyDescent="0.25">
      <c r="A172" s="57"/>
      <c r="B172" s="288"/>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c r="AY172" s="59"/>
      <c r="AZ172" s="59"/>
      <c r="BA172" s="57"/>
      <c r="BB172" s="57"/>
      <c r="BC172" s="57"/>
      <c r="BD172" s="57"/>
      <c r="BE172" s="57"/>
      <c r="BF172" s="57"/>
      <c r="BG172" s="57"/>
      <c r="BH172" s="57"/>
      <c r="BI172" s="57"/>
      <c r="BJ172" s="57"/>
      <c r="BK172" s="57"/>
      <c r="BL172" s="57"/>
      <c r="BM172" s="57"/>
      <c r="BN172" s="57"/>
    </row>
    <row r="173" spans="1:66" ht="15.75" customHeight="1" x14ac:dyDescent="0.25">
      <c r="A173" s="57"/>
      <c r="B173" s="288"/>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c r="AY173" s="59"/>
      <c r="AZ173" s="59"/>
      <c r="BA173" s="57"/>
      <c r="BB173" s="57"/>
      <c r="BC173" s="57"/>
      <c r="BD173" s="57"/>
      <c r="BE173" s="57"/>
      <c r="BF173" s="57"/>
      <c r="BG173" s="57"/>
      <c r="BH173" s="57"/>
      <c r="BI173" s="57"/>
      <c r="BJ173" s="57"/>
      <c r="BK173" s="57"/>
      <c r="BL173" s="57"/>
      <c r="BM173" s="57"/>
      <c r="BN173" s="57"/>
    </row>
    <row r="174" spans="1:66" ht="15.75" customHeight="1" x14ac:dyDescent="0.25">
      <c r="A174" s="57"/>
      <c r="B174" s="288"/>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c r="AY174" s="59"/>
      <c r="AZ174" s="59"/>
      <c r="BA174" s="57"/>
      <c r="BB174" s="57"/>
      <c r="BC174" s="57"/>
      <c r="BD174" s="57"/>
      <c r="BE174" s="57"/>
      <c r="BF174" s="57"/>
      <c r="BG174" s="57"/>
      <c r="BH174" s="57"/>
      <c r="BI174" s="57"/>
      <c r="BJ174" s="57"/>
      <c r="BK174" s="57"/>
      <c r="BL174" s="57"/>
      <c r="BM174" s="57"/>
      <c r="BN174" s="57"/>
    </row>
    <row r="175" spans="1:66" ht="15.75" customHeight="1" x14ac:dyDescent="0.25">
      <c r="A175" s="58"/>
      <c r="B175" s="289"/>
      <c r="C175" s="58"/>
      <c r="D175" s="58"/>
      <c r="E175" s="58"/>
      <c r="F175" s="58"/>
      <c r="G175" s="58"/>
      <c r="H175" s="58"/>
      <c r="I175" s="58"/>
      <c r="J175" s="58"/>
      <c r="K175" s="58"/>
      <c r="L175" s="58"/>
      <c r="M175" s="251"/>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9"/>
      <c r="AZ175" s="59"/>
      <c r="BA175" s="58"/>
      <c r="BB175" s="58"/>
      <c r="BC175" s="58"/>
      <c r="BD175" s="58"/>
      <c r="BE175" s="58"/>
      <c r="BF175" s="58"/>
      <c r="BG175" s="58"/>
      <c r="BH175" s="58"/>
      <c r="BI175" s="58"/>
      <c r="BJ175" s="58"/>
      <c r="BK175" s="58"/>
      <c r="BL175" s="58"/>
      <c r="BM175" s="58"/>
      <c r="BN175" s="58"/>
    </row>
    <row r="176" spans="1:66" ht="15.75" customHeight="1" x14ac:dyDescent="0.25">
      <c r="A176" s="57"/>
      <c r="B176" s="288"/>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8"/>
      <c r="AU176" s="58"/>
      <c r="AV176" s="58"/>
      <c r="AW176" s="58"/>
      <c r="AX176" s="58"/>
      <c r="AY176" s="59"/>
      <c r="AZ176" s="59"/>
      <c r="BA176" s="57"/>
      <c r="BB176" s="57"/>
      <c r="BC176" s="57"/>
      <c r="BD176" s="57"/>
      <c r="BE176" s="57"/>
      <c r="BF176" s="57"/>
      <c r="BG176" s="57"/>
      <c r="BH176" s="57"/>
      <c r="BI176" s="57"/>
      <c r="BJ176" s="57"/>
      <c r="BK176" s="57"/>
      <c r="BL176" s="57"/>
      <c r="BM176" s="58"/>
      <c r="BN176" s="58"/>
    </row>
    <row r="177" spans="1:66" ht="15.75" customHeight="1" x14ac:dyDescent="0.25">
      <c r="A177" s="57"/>
      <c r="B177" s="288"/>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8"/>
      <c r="AY177" s="59"/>
      <c r="AZ177" s="59"/>
      <c r="BA177" s="57"/>
      <c r="BB177" s="57"/>
      <c r="BC177" s="57"/>
      <c r="BD177" s="57"/>
      <c r="BE177" s="57"/>
      <c r="BF177" s="57"/>
      <c r="BG177" s="57"/>
      <c r="BH177" s="57"/>
      <c r="BI177" s="57"/>
      <c r="BJ177" s="57"/>
      <c r="BK177" s="57"/>
      <c r="BL177" s="57"/>
      <c r="BM177" s="57"/>
      <c r="BN177" s="57"/>
    </row>
    <row r="178" spans="1:66" ht="15.75" customHeight="1" x14ac:dyDescent="0.25">
      <c r="A178" s="57"/>
      <c r="B178" s="288"/>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8"/>
      <c r="AY178" s="59"/>
      <c r="AZ178" s="59"/>
      <c r="BA178" s="57"/>
      <c r="BB178" s="57"/>
      <c r="BC178" s="57"/>
      <c r="BD178" s="57"/>
      <c r="BE178" s="57"/>
      <c r="BF178" s="57"/>
      <c r="BG178" s="57"/>
      <c r="BH178" s="57"/>
      <c r="BI178" s="57"/>
      <c r="BJ178" s="57"/>
      <c r="BK178" s="57"/>
      <c r="BL178" s="57"/>
      <c r="BM178" s="57"/>
      <c r="BN178" s="57"/>
    </row>
    <row r="179" spans="1:66" ht="15.75" customHeight="1" x14ac:dyDescent="0.25">
      <c r="A179" s="57"/>
      <c r="B179" s="288"/>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8"/>
      <c r="AY179" s="59"/>
      <c r="AZ179" s="59"/>
      <c r="BA179" s="57"/>
      <c r="BB179" s="57"/>
      <c r="BC179" s="57"/>
      <c r="BD179" s="57"/>
      <c r="BE179" s="57"/>
      <c r="BF179" s="57"/>
      <c r="BG179" s="57"/>
      <c r="BH179" s="57"/>
      <c r="BI179" s="57"/>
      <c r="BJ179" s="57"/>
      <c r="BK179" s="57"/>
      <c r="BL179" s="57"/>
      <c r="BM179" s="57"/>
      <c r="BN179" s="57"/>
    </row>
    <row r="180" spans="1:66" ht="15.75" customHeight="1" x14ac:dyDescent="0.25">
      <c r="A180" s="57"/>
      <c r="B180" s="288"/>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8"/>
      <c r="AY180" s="59"/>
      <c r="AZ180" s="59"/>
      <c r="BA180" s="57"/>
      <c r="BB180" s="57"/>
      <c r="BC180" s="57"/>
      <c r="BD180" s="57"/>
      <c r="BE180" s="57"/>
      <c r="BF180" s="57"/>
      <c r="BG180" s="57"/>
      <c r="BH180" s="57"/>
      <c r="BI180" s="57"/>
      <c r="BJ180" s="57"/>
      <c r="BK180" s="57"/>
      <c r="BL180" s="57"/>
      <c r="BM180" s="57"/>
      <c r="BN180" s="57"/>
    </row>
    <row r="181" spans="1:66" ht="15.75" customHeight="1" x14ac:dyDescent="0.25">
      <c r="A181" s="57"/>
      <c r="B181" s="288"/>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8"/>
      <c r="AY181" s="59"/>
      <c r="AZ181" s="59"/>
      <c r="BA181" s="57"/>
      <c r="BB181" s="57"/>
      <c r="BC181" s="57"/>
      <c r="BD181" s="57"/>
      <c r="BE181" s="57"/>
      <c r="BF181" s="57"/>
      <c r="BG181" s="57"/>
      <c r="BH181" s="57"/>
      <c r="BI181" s="57"/>
      <c r="BJ181" s="57"/>
      <c r="BK181" s="57"/>
      <c r="BL181" s="57"/>
      <c r="BM181" s="57"/>
      <c r="BN181" s="57"/>
    </row>
    <row r="182" spans="1:66" ht="15.75" customHeight="1" x14ac:dyDescent="0.25">
      <c r="A182" s="57"/>
      <c r="B182" s="288"/>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8"/>
      <c r="AY182" s="59"/>
      <c r="AZ182" s="59"/>
      <c r="BA182" s="57"/>
      <c r="BB182" s="57"/>
      <c r="BC182" s="57"/>
      <c r="BD182" s="57"/>
      <c r="BE182" s="57"/>
      <c r="BF182" s="57"/>
      <c r="BG182" s="57"/>
      <c r="BH182" s="57"/>
      <c r="BI182" s="57"/>
      <c r="BJ182" s="57"/>
      <c r="BK182" s="57"/>
      <c r="BL182" s="57"/>
      <c r="BM182" s="57"/>
      <c r="BN182" s="57"/>
    </row>
    <row r="183" spans="1:66" ht="15.75" customHeight="1" x14ac:dyDescent="0.25">
      <c r="A183" s="57"/>
      <c r="B183" s="288"/>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8"/>
      <c r="AY183" s="59"/>
      <c r="AZ183" s="59"/>
      <c r="BA183" s="57"/>
      <c r="BB183" s="57"/>
      <c r="BC183" s="57"/>
      <c r="BD183" s="57"/>
      <c r="BE183" s="57"/>
      <c r="BF183" s="57"/>
      <c r="BG183" s="57"/>
      <c r="BH183" s="57"/>
      <c r="BI183" s="57"/>
      <c r="BJ183" s="57"/>
      <c r="BK183" s="57"/>
      <c r="BL183" s="57"/>
      <c r="BM183" s="57"/>
      <c r="BN183" s="57"/>
    </row>
    <row r="184" spans="1:66" ht="15.75" customHeight="1" x14ac:dyDescent="0.25">
      <c r="A184" s="57"/>
      <c r="B184" s="288"/>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8"/>
      <c r="AY184" s="59"/>
      <c r="AZ184" s="59"/>
      <c r="BA184" s="57"/>
      <c r="BB184" s="57"/>
      <c r="BC184" s="57"/>
      <c r="BD184" s="57"/>
      <c r="BE184" s="57"/>
      <c r="BF184" s="57"/>
      <c r="BG184" s="57"/>
      <c r="BH184" s="57"/>
      <c r="BI184" s="57"/>
      <c r="BJ184" s="57"/>
      <c r="BK184" s="57"/>
      <c r="BL184" s="57"/>
      <c r="BM184" s="57"/>
      <c r="BN184" s="57"/>
    </row>
    <row r="185" spans="1:66" ht="15.75" customHeight="1" x14ac:dyDescent="0.25">
      <c r="A185" s="57"/>
      <c r="B185" s="288"/>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8"/>
      <c r="AY185" s="59"/>
      <c r="AZ185" s="59"/>
      <c r="BA185" s="57"/>
      <c r="BB185" s="57"/>
      <c r="BC185" s="57"/>
      <c r="BD185" s="57"/>
      <c r="BE185" s="57"/>
      <c r="BF185" s="57"/>
      <c r="BG185" s="57"/>
      <c r="BH185" s="57"/>
      <c r="BI185" s="57"/>
      <c r="BJ185" s="57"/>
      <c r="BK185" s="57"/>
      <c r="BL185" s="57"/>
      <c r="BM185" s="57"/>
      <c r="BN185" s="57"/>
    </row>
    <row r="186" spans="1:66" ht="15.75" customHeight="1" x14ac:dyDescent="0.25">
      <c r="A186" s="57"/>
      <c r="B186" s="288"/>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8"/>
      <c r="AY186" s="59"/>
      <c r="AZ186" s="59"/>
      <c r="BA186" s="57"/>
      <c r="BB186" s="57"/>
      <c r="BC186" s="57"/>
      <c r="BD186" s="57"/>
      <c r="BE186" s="57"/>
      <c r="BF186" s="57"/>
      <c r="BG186" s="57"/>
      <c r="BH186" s="57"/>
      <c r="BI186" s="57"/>
      <c r="BJ186" s="57"/>
      <c r="BK186" s="57"/>
      <c r="BL186" s="57"/>
      <c r="BM186" s="57"/>
      <c r="BN186" s="57"/>
    </row>
    <row r="187" spans="1:66" ht="15.75" customHeight="1" x14ac:dyDescent="0.25">
      <c r="A187" s="57"/>
      <c r="B187" s="288"/>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8"/>
      <c r="AY187" s="59"/>
      <c r="AZ187" s="59"/>
      <c r="BA187" s="57"/>
      <c r="BB187" s="57"/>
      <c r="BC187" s="57"/>
      <c r="BD187" s="57"/>
      <c r="BE187" s="57"/>
      <c r="BF187" s="57"/>
      <c r="BG187" s="57"/>
      <c r="BH187" s="57"/>
      <c r="BI187" s="57"/>
      <c r="BJ187" s="57"/>
      <c r="BK187" s="57"/>
      <c r="BL187" s="57"/>
      <c r="BM187" s="57"/>
      <c r="BN187" s="57"/>
    </row>
    <row r="188" spans="1:66" ht="15.75" customHeight="1" x14ac:dyDescent="0.25">
      <c r="A188" s="57"/>
      <c r="B188" s="288"/>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8"/>
      <c r="AY188" s="59"/>
      <c r="AZ188" s="59"/>
      <c r="BA188" s="57"/>
      <c r="BB188" s="57"/>
      <c r="BC188" s="57"/>
      <c r="BD188" s="57"/>
      <c r="BE188" s="57"/>
      <c r="BF188" s="57"/>
      <c r="BG188" s="57"/>
      <c r="BH188" s="57"/>
      <c r="BI188" s="57"/>
      <c r="BJ188" s="57"/>
      <c r="BK188" s="57"/>
      <c r="BL188" s="57"/>
      <c r="BM188" s="57"/>
      <c r="BN188" s="57"/>
    </row>
    <row r="189" spans="1:66" ht="15.75" customHeight="1" x14ac:dyDescent="0.25">
      <c r="A189" s="57"/>
      <c r="B189" s="288"/>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8"/>
      <c r="AY189" s="59"/>
      <c r="AZ189" s="59"/>
      <c r="BA189" s="57"/>
      <c r="BB189" s="57"/>
      <c r="BC189" s="57"/>
      <c r="BD189" s="57"/>
      <c r="BE189" s="57"/>
      <c r="BF189" s="57"/>
      <c r="BG189" s="57"/>
      <c r="BH189" s="57"/>
      <c r="BI189" s="57"/>
      <c r="BJ189" s="57"/>
      <c r="BK189" s="57"/>
      <c r="BL189" s="57"/>
      <c r="BM189" s="57"/>
      <c r="BN189" s="57"/>
    </row>
    <row r="190" spans="1:66" ht="15.75" customHeight="1" x14ac:dyDescent="0.25">
      <c r="A190" s="57"/>
      <c r="B190" s="288"/>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8"/>
      <c r="AY190" s="59"/>
      <c r="AZ190" s="59"/>
      <c r="BA190" s="57"/>
      <c r="BB190" s="57"/>
      <c r="BC190" s="57"/>
      <c r="BD190" s="57"/>
      <c r="BE190" s="57"/>
      <c r="BF190" s="57"/>
      <c r="BG190" s="57"/>
      <c r="BH190" s="57"/>
      <c r="BI190" s="57"/>
      <c r="BJ190" s="57"/>
      <c r="BK190" s="57"/>
      <c r="BL190" s="57"/>
      <c r="BM190" s="57"/>
      <c r="BN190" s="57"/>
    </row>
    <row r="191" spans="1:66" ht="15.75" customHeight="1" x14ac:dyDescent="0.25">
      <c r="A191" s="57"/>
      <c r="B191" s="288"/>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8"/>
      <c r="AY191" s="59"/>
      <c r="AZ191" s="59"/>
      <c r="BA191" s="57"/>
      <c r="BB191" s="57"/>
      <c r="BC191" s="57"/>
      <c r="BD191" s="57"/>
      <c r="BE191" s="57"/>
      <c r="BF191" s="57"/>
      <c r="BG191" s="57"/>
      <c r="BH191" s="57"/>
      <c r="BI191" s="57"/>
      <c r="BJ191" s="57"/>
      <c r="BK191" s="57"/>
      <c r="BL191" s="57"/>
      <c r="BM191" s="57"/>
      <c r="BN191" s="57"/>
    </row>
    <row r="192" spans="1:66" ht="15.75" customHeight="1" x14ac:dyDescent="0.25">
      <c r="A192" s="57"/>
      <c r="B192" s="288"/>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8"/>
      <c r="AY192" s="59"/>
      <c r="AZ192" s="59"/>
      <c r="BA192" s="57"/>
      <c r="BB192" s="57"/>
      <c r="BC192" s="57"/>
      <c r="BD192" s="57"/>
      <c r="BE192" s="57"/>
      <c r="BF192" s="57"/>
      <c r="BG192" s="57"/>
      <c r="BH192" s="57"/>
      <c r="BI192" s="57"/>
      <c r="BJ192" s="57"/>
      <c r="BK192" s="57"/>
      <c r="BL192" s="57"/>
      <c r="BM192" s="57"/>
      <c r="BN192" s="57"/>
    </row>
    <row r="193" spans="1:66" ht="15.75" customHeight="1" x14ac:dyDescent="0.25">
      <c r="A193" s="57"/>
      <c r="B193" s="288"/>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8"/>
      <c r="AY193" s="59"/>
      <c r="AZ193" s="59"/>
      <c r="BA193" s="57"/>
      <c r="BB193" s="57"/>
      <c r="BC193" s="57"/>
      <c r="BD193" s="57"/>
      <c r="BE193" s="57"/>
      <c r="BF193" s="57"/>
      <c r="BG193" s="57"/>
      <c r="BH193" s="57"/>
      <c r="BI193" s="57"/>
      <c r="BJ193" s="57"/>
      <c r="BK193" s="57"/>
      <c r="BL193" s="57"/>
      <c r="BM193" s="57"/>
      <c r="BN193" s="57"/>
    </row>
    <row r="194" spans="1:66" ht="15.75" customHeight="1" x14ac:dyDescent="0.25">
      <c r="A194" s="57"/>
      <c r="B194" s="288"/>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8"/>
      <c r="AY194" s="59"/>
      <c r="AZ194" s="59"/>
      <c r="BA194" s="57"/>
      <c r="BB194" s="57"/>
      <c r="BC194" s="57"/>
      <c r="BD194" s="57"/>
      <c r="BE194" s="57"/>
      <c r="BF194" s="57"/>
      <c r="BG194" s="57"/>
      <c r="BH194" s="57"/>
      <c r="BI194" s="57"/>
      <c r="BJ194" s="57"/>
      <c r="BK194" s="57"/>
      <c r="BL194" s="57"/>
      <c r="BM194" s="57"/>
      <c r="BN194" s="57"/>
    </row>
    <row r="195" spans="1:66" ht="15.75" customHeight="1" x14ac:dyDescent="0.25">
      <c r="A195" s="57"/>
      <c r="B195" s="288"/>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8"/>
      <c r="AY195" s="59"/>
      <c r="AZ195" s="59"/>
      <c r="BA195" s="57"/>
      <c r="BB195" s="57"/>
      <c r="BC195" s="57"/>
      <c r="BD195" s="57"/>
      <c r="BE195" s="57"/>
      <c r="BF195" s="57"/>
      <c r="BG195" s="57"/>
      <c r="BH195" s="57"/>
      <c r="BI195" s="57"/>
      <c r="BJ195" s="57"/>
      <c r="BK195" s="57"/>
      <c r="BL195" s="57"/>
      <c r="BM195" s="57"/>
      <c r="BN195" s="57"/>
    </row>
    <row r="196" spans="1:66" ht="15.75" customHeight="1" x14ac:dyDescent="0.25">
      <c r="A196" s="57"/>
      <c r="B196" s="288"/>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8"/>
      <c r="AY196" s="59"/>
      <c r="AZ196" s="59"/>
      <c r="BA196" s="57"/>
      <c r="BB196" s="57"/>
      <c r="BC196" s="57"/>
      <c r="BD196" s="57"/>
      <c r="BE196" s="57"/>
      <c r="BF196" s="57"/>
      <c r="BG196" s="57"/>
      <c r="BH196" s="57"/>
      <c r="BI196" s="57"/>
      <c r="BJ196" s="57"/>
      <c r="BK196" s="57"/>
      <c r="BL196" s="57"/>
      <c r="BM196" s="57"/>
      <c r="BN196" s="57"/>
    </row>
    <row r="197" spans="1:66" ht="15.75" customHeight="1" x14ac:dyDescent="0.25">
      <c r="A197" s="57"/>
      <c r="B197" s="288"/>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8"/>
      <c r="AY197" s="59"/>
      <c r="AZ197" s="59"/>
      <c r="BA197" s="57"/>
      <c r="BB197" s="57"/>
      <c r="BC197" s="57"/>
      <c r="BD197" s="57"/>
      <c r="BE197" s="57"/>
      <c r="BF197" s="57"/>
      <c r="BG197" s="57"/>
      <c r="BH197" s="57"/>
      <c r="BI197" s="57"/>
      <c r="BJ197" s="57"/>
      <c r="BK197" s="57"/>
      <c r="BL197" s="57"/>
      <c r="BM197" s="57"/>
      <c r="BN197" s="57"/>
    </row>
    <row r="198" spans="1:66" ht="15.75" customHeight="1" x14ac:dyDescent="0.25">
      <c r="A198" s="60"/>
      <c r="B198" s="288"/>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66"/>
      <c r="AY198" s="59"/>
      <c r="AZ198" s="59"/>
      <c r="BA198" s="57"/>
      <c r="BB198" s="57"/>
      <c r="BC198" s="57"/>
      <c r="BD198" s="57"/>
      <c r="BE198" s="57"/>
      <c r="BF198" s="57"/>
      <c r="BG198" s="57"/>
      <c r="BH198" s="57"/>
      <c r="BI198" s="57"/>
      <c r="BJ198" s="57"/>
      <c r="BK198" s="57"/>
      <c r="BL198" s="57"/>
      <c r="BM198" s="57"/>
      <c r="BN198" s="57"/>
    </row>
    <row r="199" spans="1:66" ht="15.75" customHeight="1" x14ac:dyDescent="0.25">
      <c r="A199" s="57"/>
      <c r="B199" s="288"/>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8"/>
      <c r="AY199" s="59"/>
      <c r="AZ199" s="59"/>
      <c r="BA199" s="57"/>
      <c r="BB199" s="57"/>
      <c r="BC199" s="57"/>
      <c r="BD199" s="57"/>
      <c r="BE199" s="57"/>
      <c r="BF199" s="57"/>
      <c r="BG199" s="57"/>
      <c r="BH199" s="57"/>
      <c r="BI199" s="57"/>
      <c r="BJ199" s="57"/>
      <c r="BK199" s="57"/>
      <c r="BL199" s="57"/>
      <c r="BM199" s="57"/>
      <c r="BN199" s="57"/>
    </row>
    <row r="200" spans="1:66" ht="15.75" customHeight="1" x14ac:dyDescent="0.25">
      <c r="A200" s="57"/>
      <c r="B200" s="288"/>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8"/>
      <c r="AY200" s="59"/>
      <c r="AZ200" s="59"/>
      <c r="BA200" s="57"/>
      <c r="BB200" s="57"/>
      <c r="BC200" s="57"/>
      <c r="BD200" s="57"/>
      <c r="BE200" s="57"/>
      <c r="BF200" s="57"/>
      <c r="BG200" s="57"/>
      <c r="BH200" s="57"/>
      <c r="BI200" s="57"/>
      <c r="BJ200" s="57"/>
      <c r="BK200" s="57"/>
      <c r="BL200" s="57"/>
      <c r="BM200" s="57"/>
      <c r="BN200" s="57"/>
    </row>
    <row r="201" spans="1:66" ht="15.75" customHeight="1" x14ac:dyDescent="0.25">
      <c r="A201" s="57"/>
      <c r="B201" s="288"/>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8"/>
      <c r="AY201" s="59"/>
      <c r="AZ201" s="59"/>
      <c r="BA201" s="57"/>
      <c r="BB201" s="57"/>
      <c r="BC201" s="57"/>
      <c r="BD201" s="57"/>
      <c r="BE201" s="57"/>
      <c r="BF201" s="57"/>
      <c r="BG201" s="57"/>
      <c r="BH201" s="57"/>
      <c r="BI201" s="57"/>
      <c r="BJ201" s="57"/>
      <c r="BK201" s="57"/>
      <c r="BL201" s="57"/>
      <c r="BM201" s="57"/>
      <c r="BN201" s="57"/>
    </row>
    <row r="202" spans="1:66" ht="15.75" customHeight="1" x14ac:dyDescent="0.25">
      <c r="A202" s="57"/>
      <c r="B202" s="288"/>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8"/>
      <c r="AY202" s="59"/>
      <c r="AZ202" s="59"/>
      <c r="BA202" s="57"/>
      <c r="BB202" s="57"/>
      <c r="BC202" s="57"/>
      <c r="BD202" s="57"/>
      <c r="BE202" s="57"/>
      <c r="BF202" s="57"/>
      <c r="BG202" s="57"/>
      <c r="BH202" s="57"/>
      <c r="BI202" s="57"/>
      <c r="BJ202" s="57"/>
      <c r="BK202" s="57"/>
      <c r="BL202" s="57"/>
      <c r="BM202" s="57"/>
      <c r="BN202" s="57"/>
    </row>
    <row r="203" spans="1:66" ht="15.75" customHeight="1" x14ac:dyDescent="0.25">
      <c r="A203" s="57"/>
      <c r="B203" s="288"/>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8"/>
      <c r="AY203" s="59"/>
      <c r="AZ203" s="59"/>
      <c r="BA203" s="57"/>
      <c r="BB203" s="57"/>
      <c r="BC203" s="57"/>
      <c r="BD203" s="57"/>
      <c r="BE203" s="57"/>
      <c r="BF203" s="57"/>
      <c r="BG203" s="57"/>
      <c r="BH203" s="57"/>
      <c r="BI203" s="57"/>
      <c r="BJ203" s="57"/>
      <c r="BK203" s="57"/>
      <c r="BL203" s="57"/>
      <c r="BM203" s="57"/>
      <c r="BN203" s="57"/>
    </row>
    <row r="204" spans="1:66" ht="15.75" customHeight="1" x14ac:dyDescent="0.25">
      <c r="A204" s="57"/>
      <c r="B204" s="288"/>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8"/>
      <c r="AY204" s="59"/>
      <c r="AZ204" s="59"/>
      <c r="BA204" s="57"/>
      <c r="BB204" s="57"/>
      <c r="BC204" s="57"/>
      <c r="BD204" s="57"/>
      <c r="BE204" s="57"/>
      <c r="BF204" s="57"/>
      <c r="BG204" s="57"/>
      <c r="BH204" s="57"/>
      <c r="BI204" s="57"/>
      <c r="BJ204" s="57"/>
      <c r="BK204" s="57"/>
      <c r="BL204" s="57"/>
      <c r="BM204" s="57"/>
      <c r="BN204" s="57"/>
    </row>
    <row r="205" spans="1:66" ht="15.75" customHeight="1" x14ac:dyDescent="0.25">
      <c r="A205" s="57"/>
      <c r="B205" s="288"/>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8"/>
      <c r="AY205" s="59"/>
      <c r="AZ205" s="59"/>
      <c r="BA205" s="57"/>
      <c r="BB205" s="57"/>
      <c r="BC205" s="57"/>
      <c r="BD205" s="57"/>
      <c r="BE205" s="57"/>
      <c r="BF205" s="57"/>
      <c r="BG205" s="57"/>
      <c r="BH205" s="57"/>
      <c r="BI205" s="57"/>
      <c r="BJ205" s="57"/>
      <c r="BK205" s="57"/>
      <c r="BL205" s="57"/>
      <c r="BM205" s="57"/>
      <c r="BN205" s="57"/>
    </row>
    <row r="206" spans="1:66" ht="15.75" customHeight="1" x14ac:dyDescent="0.25">
      <c r="A206" s="60"/>
      <c r="B206" s="288"/>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66"/>
      <c r="AY206" s="59"/>
      <c r="AZ206" s="59"/>
      <c r="BA206" s="57"/>
      <c r="BB206" s="57"/>
      <c r="BC206" s="57"/>
      <c r="BD206" s="57"/>
      <c r="BE206" s="57"/>
      <c r="BF206" s="57"/>
      <c r="BG206" s="57"/>
      <c r="BH206" s="57"/>
      <c r="BI206" s="57"/>
      <c r="BJ206" s="57"/>
      <c r="BK206" s="57"/>
      <c r="BL206" s="57"/>
      <c r="BM206" s="57"/>
      <c r="BN206" s="57"/>
    </row>
    <row r="207" spans="1:66" ht="15.75" customHeight="1" x14ac:dyDescent="0.25">
      <c r="A207" s="60"/>
      <c r="B207" s="288"/>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66"/>
      <c r="AY207" s="59"/>
      <c r="AZ207" s="59"/>
      <c r="BA207" s="57"/>
      <c r="BB207" s="57"/>
      <c r="BC207" s="57"/>
      <c r="BD207" s="57"/>
      <c r="BE207" s="57"/>
      <c r="BF207" s="57"/>
      <c r="BG207" s="57"/>
      <c r="BH207" s="57"/>
      <c r="BI207" s="57"/>
      <c r="BJ207" s="57"/>
      <c r="BK207" s="57"/>
      <c r="BL207" s="57"/>
      <c r="BM207" s="57"/>
      <c r="BN207" s="57"/>
    </row>
    <row r="208" spans="1:66" ht="15.75" customHeight="1" x14ac:dyDescent="0.25">
      <c r="A208" s="60"/>
      <c r="B208" s="288"/>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66"/>
      <c r="AY208" s="59"/>
      <c r="AZ208" s="59"/>
      <c r="BA208" s="57"/>
      <c r="BB208" s="57"/>
      <c r="BC208" s="57"/>
      <c r="BD208" s="57"/>
      <c r="BE208" s="57"/>
      <c r="BF208" s="57"/>
      <c r="BG208" s="57"/>
      <c r="BH208" s="57"/>
      <c r="BI208" s="57"/>
      <c r="BJ208" s="57"/>
      <c r="BK208" s="57"/>
      <c r="BL208" s="57"/>
      <c r="BM208" s="57"/>
      <c r="BN208" s="57"/>
    </row>
    <row r="209" spans="1:66" ht="15.75" customHeight="1" x14ac:dyDescent="0.25">
      <c r="A209" s="60"/>
      <c r="B209" s="288"/>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66"/>
      <c r="AY209" s="59"/>
      <c r="AZ209" s="59"/>
      <c r="BA209" s="57"/>
      <c r="BB209" s="57"/>
      <c r="BC209" s="57"/>
      <c r="BD209" s="57"/>
      <c r="BE209" s="57"/>
      <c r="BF209" s="57"/>
      <c r="BG209" s="57"/>
      <c r="BH209" s="57"/>
      <c r="BI209" s="57"/>
      <c r="BJ209" s="57"/>
      <c r="BK209" s="57"/>
      <c r="BL209" s="57"/>
      <c r="BM209" s="57"/>
      <c r="BN209" s="57"/>
    </row>
    <row r="210" spans="1:66" ht="15.75" customHeight="1" x14ac:dyDescent="0.25">
      <c r="A210" s="60"/>
      <c r="B210" s="288"/>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66"/>
      <c r="AY210" s="59"/>
      <c r="AZ210" s="59"/>
      <c r="BA210" s="57"/>
      <c r="BB210" s="57"/>
      <c r="BC210" s="57"/>
      <c r="BD210" s="57"/>
      <c r="BE210" s="57"/>
      <c r="BF210" s="57"/>
      <c r="BG210" s="57"/>
      <c r="BH210" s="57"/>
      <c r="BI210" s="57"/>
      <c r="BJ210" s="57"/>
      <c r="BK210" s="57"/>
      <c r="BL210" s="57"/>
      <c r="BM210" s="57"/>
      <c r="BN210" s="57"/>
    </row>
    <row r="211" spans="1:66" ht="15.75" customHeight="1" x14ac:dyDescent="0.25">
      <c r="A211" s="60"/>
      <c r="B211" s="288"/>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66"/>
      <c r="AY211" s="59"/>
      <c r="AZ211" s="59"/>
      <c r="BA211" s="57"/>
      <c r="BB211" s="57"/>
      <c r="BC211" s="57"/>
      <c r="BD211" s="57"/>
      <c r="BE211" s="57"/>
      <c r="BF211" s="57"/>
      <c r="BG211" s="57"/>
      <c r="BH211" s="57"/>
      <c r="BI211" s="57"/>
      <c r="BJ211" s="57"/>
      <c r="BK211" s="57"/>
      <c r="BL211" s="57"/>
      <c r="BM211" s="57"/>
      <c r="BN211" s="57"/>
    </row>
    <row r="212" spans="1:66" ht="15.75" customHeight="1" x14ac:dyDescent="0.25">
      <c r="A212" s="60"/>
      <c r="B212" s="288"/>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66"/>
      <c r="AY212" s="59"/>
      <c r="AZ212" s="59"/>
      <c r="BA212" s="57"/>
      <c r="BB212" s="57"/>
      <c r="BC212" s="57"/>
      <c r="BD212" s="57"/>
      <c r="BE212" s="57"/>
      <c r="BF212" s="57"/>
      <c r="BG212" s="57"/>
      <c r="BH212" s="57"/>
      <c r="BI212" s="57"/>
      <c r="BJ212" s="57"/>
      <c r="BK212" s="57"/>
      <c r="BL212" s="57"/>
      <c r="BM212" s="57"/>
      <c r="BN212" s="57"/>
    </row>
    <row r="213" spans="1:66" ht="15.75" customHeight="1" x14ac:dyDescent="0.25">
      <c r="A213" s="60"/>
      <c r="B213" s="290"/>
      <c r="C213" s="252"/>
      <c r="D213" s="252"/>
      <c r="E213" s="252"/>
      <c r="F213" s="253"/>
      <c r="G213" s="252"/>
      <c r="H213" s="252"/>
      <c r="I213" s="252"/>
      <c r="J213" s="252"/>
      <c r="K213" s="252"/>
      <c r="L213" s="252"/>
      <c r="M213" s="252"/>
      <c r="N213" s="252"/>
      <c r="O213" s="252"/>
      <c r="P213" s="252"/>
      <c r="Q213" s="252"/>
      <c r="R213" s="252"/>
      <c r="S213" s="252"/>
      <c r="T213" s="252"/>
      <c r="U213" s="252"/>
      <c r="V213" s="252"/>
      <c r="W213" s="254"/>
      <c r="X213" s="254"/>
      <c r="Y213" s="254"/>
      <c r="Z213" s="252"/>
      <c r="AA213" s="252"/>
      <c r="AB213" s="255"/>
      <c r="AC213" s="252"/>
      <c r="AD213" s="255"/>
      <c r="AE213" s="256"/>
      <c r="AF213" s="256"/>
      <c r="AG213" s="256"/>
      <c r="AH213" s="252"/>
      <c r="AI213" s="252"/>
      <c r="AJ213" s="255"/>
      <c r="AK213" s="252"/>
      <c r="AL213" s="255"/>
      <c r="AM213" s="256"/>
      <c r="AN213" s="256"/>
      <c r="AO213" s="256"/>
      <c r="AP213" s="252"/>
      <c r="AQ213" s="252"/>
      <c r="AR213" s="255"/>
      <c r="AS213" s="252"/>
      <c r="AT213" s="255"/>
      <c r="AU213" s="255"/>
      <c r="AV213" s="255"/>
      <c r="AW213" s="257"/>
      <c r="AX213" s="66"/>
      <c r="AY213" s="59"/>
      <c r="AZ213" s="59"/>
      <c r="BA213" s="252"/>
      <c r="BB213" s="252"/>
      <c r="BC213" s="252"/>
      <c r="BD213" s="252"/>
      <c r="BE213" s="252"/>
      <c r="BF213" s="252"/>
      <c r="BG213" s="252"/>
      <c r="BH213" s="252"/>
      <c r="BI213" s="252"/>
      <c r="BJ213" s="252"/>
      <c r="BK213" s="252"/>
      <c r="BL213" s="252"/>
      <c r="BM213" s="255"/>
      <c r="BN213" s="255"/>
    </row>
    <row r="214" spans="1:66" ht="15.75" customHeight="1" x14ac:dyDescent="0.25">
      <c r="A214" s="60"/>
      <c r="B214" s="290"/>
      <c r="C214" s="252"/>
      <c r="D214" s="252"/>
      <c r="E214" s="60"/>
      <c r="F214" s="60"/>
      <c r="G214" s="60"/>
      <c r="H214" s="60"/>
      <c r="I214" s="60"/>
      <c r="J214" s="60"/>
      <c r="K214" s="60"/>
      <c r="L214" s="60"/>
      <c r="M214" s="60"/>
      <c r="N214" s="60"/>
      <c r="O214" s="60"/>
      <c r="P214" s="60"/>
      <c r="Q214" s="60"/>
      <c r="R214" s="60"/>
      <c r="S214" s="60"/>
      <c r="T214" s="60"/>
      <c r="U214" s="60"/>
      <c r="V214" s="60"/>
      <c r="W214" s="258"/>
      <c r="X214" s="258"/>
      <c r="Y214" s="258"/>
      <c r="Z214" s="60"/>
      <c r="AA214" s="60"/>
      <c r="AB214" s="60"/>
      <c r="AC214" s="60"/>
      <c r="AD214" s="60"/>
      <c r="AE214" s="258"/>
      <c r="AF214" s="258"/>
      <c r="AG214" s="258"/>
      <c r="AH214" s="60"/>
      <c r="AI214" s="60"/>
      <c r="AJ214" s="255"/>
      <c r="AK214" s="60"/>
      <c r="AL214" s="255"/>
      <c r="AM214" s="256"/>
      <c r="AN214" s="256"/>
      <c r="AO214" s="256"/>
      <c r="AP214" s="60"/>
      <c r="AQ214" s="60"/>
      <c r="AR214" s="255"/>
      <c r="AS214" s="60"/>
      <c r="AT214" s="255"/>
      <c r="AU214" s="255"/>
      <c r="AV214" s="255"/>
      <c r="AW214" s="257"/>
      <c r="AX214" s="66"/>
      <c r="AY214" s="59"/>
      <c r="AZ214" s="59"/>
      <c r="BA214" s="60"/>
      <c r="BB214" s="60"/>
      <c r="BC214" s="60"/>
      <c r="BD214" s="60"/>
      <c r="BE214" s="60"/>
      <c r="BF214" s="60"/>
      <c r="BG214" s="60"/>
      <c r="BH214" s="60"/>
      <c r="BI214" s="60"/>
      <c r="BJ214" s="60"/>
      <c r="BK214" s="60"/>
      <c r="BL214" s="60"/>
      <c r="BM214" s="255"/>
      <c r="BN214" s="255"/>
    </row>
    <row r="215" spans="1:66" ht="15.75" customHeight="1" x14ac:dyDescent="0.25">
      <c r="A215" s="60"/>
      <c r="B215" s="290"/>
      <c r="C215" s="252"/>
      <c r="D215" s="252"/>
      <c r="E215" s="252"/>
      <c r="F215" s="253"/>
      <c r="G215" s="252"/>
      <c r="H215" s="252"/>
      <c r="I215" s="252"/>
      <c r="J215" s="252"/>
      <c r="K215" s="252"/>
      <c r="L215" s="252"/>
      <c r="M215" s="252"/>
      <c r="N215" s="252"/>
      <c r="O215" s="252"/>
      <c r="P215" s="252"/>
      <c r="Q215" s="252"/>
      <c r="R215" s="252"/>
      <c r="S215" s="252"/>
      <c r="T215" s="252"/>
      <c r="U215" s="252"/>
      <c r="V215" s="252"/>
      <c r="W215" s="254"/>
      <c r="X215" s="254"/>
      <c r="Y215" s="254"/>
      <c r="Z215" s="252"/>
      <c r="AA215" s="252"/>
      <c r="AB215" s="255"/>
      <c r="AC215" s="252"/>
      <c r="AD215" s="255"/>
      <c r="AE215" s="256"/>
      <c r="AF215" s="256"/>
      <c r="AG215" s="256"/>
      <c r="AH215" s="252"/>
      <c r="AI215" s="252"/>
      <c r="AJ215" s="255"/>
      <c r="AK215" s="252"/>
      <c r="AL215" s="255"/>
      <c r="AM215" s="256"/>
      <c r="AN215" s="256"/>
      <c r="AO215" s="256"/>
      <c r="AP215" s="252"/>
      <c r="AQ215" s="252"/>
      <c r="AR215" s="255"/>
      <c r="AS215" s="252"/>
      <c r="AT215" s="255"/>
      <c r="AU215" s="255"/>
      <c r="AV215" s="255"/>
      <c r="AW215" s="257"/>
      <c r="AX215" s="66"/>
      <c r="AY215" s="59"/>
      <c r="AZ215" s="59"/>
      <c r="BA215" s="252"/>
      <c r="BB215" s="252"/>
      <c r="BC215" s="252"/>
      <c r="BD215" s="252"/>
      <c r="BE215" s="252"/>
      <c r="BF215" s="252"/>
      <c r="BG215" s="252"/>
      <c r="BH215" s="252"/>
      <c r="BI215" s="252"/>
      <c r="BJ215" s="252"/>
      <c r="BK215" s="252"/>
      <c r="BL215" s="252"/>
      <c r="BM215" s="255"/>
      <c r="BN215" s="255"/>
    </row>
    <row r="216" spans="1:66" ht="15.75" customHeight="1" x14ac:dyDescent="0.25">
      <c r="A216" s="60"/>
      <c r="B216" s="290"/>
      <c r="C216" s="252"/>
      <c r="D216" s="252"/>
      <c r="E216" s="252"/>
      <c r="F216" s="253"/>
      <c r="G216" s="252"/>
      <c r="H216" s="252"/>
      <c r="I216" s="252"/>
      <c r="J216" s="252"/>
      <c r="K216" s="252"/>
      <c r="L216" s="252"/>
      <c r="M216" s="252"/>
      <c r="N216" s="252"/>
      <c r="O216" s="252"/>
      <c r="P216" s="252"/>
      <c r="Q216" s="252"/>
      <c r="R216" s="252"/>
      <c r="S216" s="252"/>
      <c r="T216" s="252"/>
      <c r="U216" s="252"/>
      <c r="V216" s="252"/>
      <c r="W216" s="254"/>
      <c r="X216" s="254"/>
      <c r="Y216" s="254"/>
      <c r="Z216" s="252"/>
      <c r="AA216" s="252"/>
      <c r="AB216" s="255"/>
      <c r="AC216" s="252"/>
      <c r="AD216" s="255"/>
      <c r="AE216" s="256"/>
      <c r="AF216" s="256"/>
      <c r="AG216" s="256"/>
      <c r="AH216" s="252"/>
      <c r="AI216" s="252"/>
      <c r="AJ216" s="255"/>
      <c r="AK216" s="252"/>
      <c r="AL216" s="255"/>
      <c r="AM216" s="256"/>
      <c r="AN216" s="256"/>
      <c r="AO216" s="256"/>
      <c r="AP216" s="252"/>
      <c r="AQ216" s="252"/>
      <c r="AR216" s="255"/>
      <c r="AS216" s="252"/>
      <c r="AT216" s="255"/>
      <c r="AU216" s="255"/>
      <c r="AV216" s="255"/>
      <c r="AW216" s="257"/>
      <c r="AX216" s="66"/>
      <c r="AY216" s="59"/>
      <c r="AZ216" s="59"/>
      <c r="BA216" s="252"/>
      <c r="BB216" s="252"/>
      <c r="BC216" s="252"/>
      <c r="BD216" s="252"/>
      <c r="BE216" s="252"/>
      <c r="BF216" s="252"/>
      <c r="BG216" s="252"/>
      <c r="BH216" s="252"/>
      <c r="BI216" s="252"/>
      <c r="BJ216" s="252"/>
      <c r="BK216" s="252"/>
      <c r="BL216" s="252"/>
      <c r="BM216" s="255"/>
      <c r="BN216" s="255"/>
    </row>
    <row r="217" spans="1:66" ht="15.75" customHeight="1" x14ac:dyDescent="0.25">
      <c r="A217" s="60"/>
      <c r="B217" s="290"/>
      <c r="C217" s="252"/>
      <c r="D217" s="252"/>
      <c r="E217" s="252"/>
      <c r="F217" s="253"/>
      <c r="G217" s="252"/>
      <c r="H217" s="252"/>
      <c r="I217" s="252"/>
      <c r="J217" s="252"/>
      <c r="K217" s="252"/>
      <c r="L217" s="252"/>
      <c r="M217" s="252"/>
      <c r="N217" s="252"/>
      <c r="O217" s="252"/>
      <c r="P217" s="252"/>
      <c r="Q217" s="252"/>
      <c r="R217" s="252"/>
      <c r="S217" s="252"/>
      <c r="T217" s="252"/>
      <c r="U217" s="252"/>
      <c r="V217" s="252"/>
      <c r="W217" s="254"/>
      <c r="X217" s="254"/>
      <c r="Y217" s="254"/>
      <c r="Z217" s="252"/>
      <c r="AA217" s="252"/>
      <c r="AB217" s="255"/>
      <c r="AC217" s="252"/>
      <c r="AD217" s="255"/>
      <c r="AE217" s="256"/>
      <c r="AF217" s="256"/>
      <c r="AG217" s="256"/>
      <c r="AH217" s="252"/>
      <c r="AI217" s="252"/>
      <c r="AJ217" s="255"/>
      <c r="AK217" s="252"/>
      <c r="AL217" s="255"/>
      <c r="AM217" s="256"/>
      <c r="AN217" s="256"/>
      <c r="AO217" s="256"/>
      <c r="AP217" s="252"/>
      <c r="AQ217" s="252"/>
      <c r="AR217" s="255"/>
      <c r="AS217" s="252"/>
      <c r="AT217" s="255"/>
      <c r="AU217" s="255"/>
      <c r="AV217" s="255"/>
      <c r="AW217" s="257"/>
      <c r="AX217" s="66"/>
      <c r="AY217" s="59"/>
      <c r="AZ217" s="59"/>
      <c r="BA217" s="252"/>
      <c r="BB217" s="252"/>
      <c r="BC217" s="252"/>
      <c r="BD217" s="252"/>
      <c r="BE217" s="252"/>
      <c r="BF217" s="252"/>
      <c r="BG217" s="252"/>
      <c r="BH217" s="252"/>
      <c r="BI217" s="252"/>
      <c r="BJ217" s="252"/>
      <c r="BK217" s="252"/>
      <c r="BL217" s="252"/>
      <c r="BM217" s="255"/>
      <c r="BN217" s="255"/>
    </row>
    <row r="218" spans="1:66" ht="15.75" customHeight="1" x14ac:dyDescent="0.25">
      <c r="A218" s="57"/>
      <c r="B218" s="291"/>
      <c r="C218" s="259"/>
      <c r="D218" s="259"/>
      <c r="E218" s="259"/>
      <c r="F218" s="75"/>
      <c r="G218" s="259"/>
      <c r="H218" s="259"/>
      <c r="I218" s="259"/>
      <c r="J218" s="259"/>
      <c r="K218" s="259"/>
      <c r="L218" s="259"/>
      <c r="M218" s="259"/>
      <c r="N218" s="259"/>
      <c r="O218" s="259"/>
      <c r="P218" s="259"/>
      <c r="Q218" s="259"/>
      <c r="R218" s="259"/>
      <c r="S218" s="259"/>
      <c r="T218" s="259"/>
      <c r="U218" s="259"/>
      <c r="V218" s="259"/>
      <c r="W218" s="67"/>
      <c r="X218" s="67"/>
      <c r="Y218" s="67"/>
      <c r="Z218" s="259"/>
      <c r="AA218" s="259"/>
      <c r="AB218" s="260"/>
      <c r="AC218" s="259"/>
      <c r="AD218" s="260"/>
      <c r="AE218" s="69"/>
      <c r="AF218" s="69"/>
      <c r="AG218" s="69"/>
      <c r="AH218" s="259"/>
      <c r="AI218" s="259"/>
      <c r="AJ218" s="260"/>
      <c r="AK218" s="259"/>
      <c r="AL218" s="260"/>
      <c r="AM218" s="69"/>
      <c r="AN218" s="69"/>
      <c r="AO218" s="69"/>
      <c r="AP218" s="259"/>
      <c r="AQ218" s="259"/>
      <c r="AR218" s="260"/>
      <c r="AS218" s="259"/>
      <c r="AT218" s="260"/>
      <c r="AU218" s="260"/>
      <c r="AV218" s="260"/>
      <c r="AW218" s="78"/>
      <c r="AX218" s="58"/>
      <c r="AY218" s="59"/>
      <c r="AZ218" s="59"/>
      <c r="BA218" s="259"/>
      <c r="BB218" s="259"/>
      <c r="BC218" s="259"/>
      <c r="BD218" s="259"/>
      <c r="BE218" s="259"/>
      <c r="BF218" s="259"/>
      <c r="BG218" s="259"/>
      <c r="BH218" s="259"/>
      <c r="BI218" s="259"/>
      <c r="BJ218" s="259"/>
      <c r="BK218" s="259"/>
      <c r="BL218" s="259"/>
      <c r="BM218" s="260"/>
      <c r="BN218" s="260"/>
    </row>
    <row r="219" spans="1:66" ht="15.75" customHeight="1" x14ac:dyDescent="0.25">
      <c r="A219" s="57"/>
      <c r="B219" s="291"/>
      <c r="C219" s="259"/>
      <c r="D219" s="259"/>
      <c r="E219" s="259"/>
      <c r="F219" s="75"/>
      <c r="G219" s="259"/>
      <c r="H219" s="259"/>
      <c r="I219" s="259"/>
      <c r="J219" s="259"/>
      <c r="K219" s="259"/>
      <c r="L219" s="259"/>
      <c r="M219" s="259"/>
      <c r="N219" s="259"/>
      <c r="O219" s="259"/>
      <c r="P219" s="259"/>
      <c r="Q219" s="259"/>
      <c r="R219" s="259"/>
      <c r="S219" s="259"/>
      <c r="T219" s="259"/>
      <c r="U219" s="259"/>
      <c r="V219" s="259"/>
      <c r="W219" s="67"/>
      <c r="X219" s="67"/>
      <c r="Y219" s="67"/>
      <c r="Z219" s="259"/>
      <c r="AA219" s="259"/>
      <c r="AB219" s="260"/>
      <c r="AC219" s="259"/>
      <c r="AD219" s="260"/>
      <c r="AE219" s="69"/>
      <c r="AF219" s="69"/>
      <c r="AG219" s="69"/>
      <c r="AH219" s="259"/>
      <c r="AI219" s="259"/>
      <c r="AJ219" s="260"/>
      <c r="AK219" s="259"/>
      <c r="AL219" s="260"/>
      <c r="AM219" s="69"/>
      <c r="AN219" s="69"/>
      <c r="AO219" s="69"/>
      <c r="AP219" s="259"/>
      <c r="AQ219" s="259"/>
      <c r="AR219" s="260"/>
      <c r="AS219" s="259"/>
      <c r="AT219" s="260"/>
      <c r="AU219" s="260"/>
      <c r="AV219" s="260"/>
      <c r="AW219" s="78"/>
      <c r="AX219" s="58"/>
      <c r="AY219" s="59"/>
      <c r="AZ219" s="59"/>
      <c r="BA219" s="259"/>
      <c r="BB219" s="259"/>
      <c r="BC219" s="259"/>
      <c r="BD219" s="259"/>
      <c r="BE219" s="259"/>
      <c r="BF219" s="259"/>
      <c r="BG219" s="259"/>
      <c r="BH219" s="259"/>
      <c r="BI219" s="259"/>
      <c r="BJ219" s="259"/>
      <c r="BK219" s="259"/>
      <c r="BL219" s="259"/>
      <c r="BM219" s="260"/>
      <c r="BN219" s="260"/>
    </row>
    <row r="220" spans="1:66" ht="15.75" customHeight="1" x14ac:dyDescent="0.25">
      <c r="A220" s="57"/>
      <c r="B220" s="291"/>
      <c r="C220" s="259"/>
      <c r="D220" s="259"/>
      <c r="E220" s="259"/>
      <c r="F220" s="75"/>
      <c r="G220" s="259"/>
      <c r="H220" s="259"/>
      <c r="I220" s="259"/>
      <c r="J220" s="259"/>
      <c r="K220" s="259"/>
      <c r="L220" s="259"/>
      <c r="M220" s="259"/>
      <c r="N220" s="259"/>
      <c r="O220" s="259"/>
      <c r="P220" s="259"/>
      <c r="Q220" s="259"/>
      <c r="R220" s="259"/>
      <c r="S220" s="259"/>
      <c r="T220" s="259"/>
      <c r="U220" s="259"/>
      <c r="V220" s="259"/>
      <c r="W220" s="67"/>
      <c r="X220" s="67"/>
      <c r="Y220" s="67"/>
      <c r="Z220" s="259"/>
      <c r="AA220" s="259"/>
      <c r="AB220" s="260"/>
      <c r="AC220" s="259"/>
      <c r="AD220" s="260"/>
      <c r="AE220" s="69"/>
      <c r="AF220" s="69"/>
      <c r="AG220" s="69"/>
      <c r="AH220" s="259"/>
      <c r="AI220" s="259"/>
      <c r="AJ220" s="260"/>
      <c r="AK220" s="259"/>
      <c r="AL220" s="260"/>
      <c r="AM220" s="69"/>
      <c r="AN220" s="69"/>
      <c r="AO220" s="69"/>
      <c r="AP220" s="259"/>
      <c r="AQ220" s="259"/>
      <c r="AR220" s="260"/>
      <c r="AS220" s="259"/>
      <c r="AT220" s="260"/>
      <c r="AU220" s="260"/>
      <c r="AV220" s="260"/>
      <c r="AW220" s="78"/>
      <c r="AX220" s="58"/>
      <c r="AY220" s="59"/>
      <c r="AZ220" s="59"/>
      <c r="BA220" s="259"/>
      <c r="BB220" s="259"/>
      <c r="BC220" s="259"/>
      <c r="BD220" s="259"/>
      <c r="BE220" s="259"/>
      <c r="BF220" s="259"/>
      <c r="BG220" s="259"/>
      <c r="BH220" s="259"/>
      <c r="BI220" s="259"/>
      <c r="BJ220" s="259"/>
      <c r="BK220" s="259"/>
      <c r="BL220" s="259"/>
      <c r="BM220" s="260"/>
      <c r="BN220" s="260"/>
    </row>
    <row r="221" spans="1:66" ht="15.75" customHeight="1" x14ac:dyDescent="0.25">
      <c r="A221" s="57"/>
      <c r="B221" s="291"/>
      <c r="C221" s="259"/>
      <c r="D221" s="259"/>
      <c r="E221" s="259"/>
      <c r="F221" s="75"/>
      <c r="G221" s="259"/>
      <c r="H221" s="259"/>
      <c r="I221" s="259"/>
      <c r="J221" s="259"/>
      <c r="K221" s="259"/>
      <c r="L221" s="259"/>
      <c r="M221" s="259"/>
      <c r="N221" s="259"/>
      <c r="O221" s="259"/>
      <c r="P221" s="259"/>
      <c r="Q221" s="259"/>
      <c r="R221" s="259"/>
      <c r="S221" s="259"/>
      <c r="T221" s="259"/>
      <c r="U221" s="259"/>
      <c r="V221" s="259"/>
      <c r="W221" s="67"/>
      <c r="X221" s="67"/>
      <c r="Y221" s="67"/>
      <c r="Z221" s="259"/>
      <c r="AA221" s="259"/>
      <c r="AB221" s="260"/>
      <c r="AC221" s="259"/>
      <c r="AD221" s="260"/>
      <c r="AE221" s="69"/>
      <c r="AF221" s="69"/>
      <c r="AG221" s="69"/>
      <c r="AH221" s="259"/>
      <c r="AI221" s="259"/>
      <c r="AJ221" s="260"/>
      <c r="AK221" s="259"/>
      <c r="AL221" s="260"/>
      <c r="AM221" s="69"/>
      <c r="AN221" s="69"/>
      <c r="AO221" s="69"/>
      <c r="AP221" s="259"/>
      <c r="AQ221" s="259"/>
      <c r="AR221" s="260"/>
      <c r="AS221" s="259"/>
      <c r="AT221" s="260"/>
      <c r="AU221" s="260"/>
      <c r="AV221" s="260"/>
      <c r="AW221" s="78"/>
      <c r="AX221" s="58"/>
      <c r="AY221" s="59"/>
      <c r="AZ221" s="59"/>
      <c r="BA221" s="259"/>
      <c r="BB221" s="259"/>
      <c r="BC221" s="259"/>
      <c r="BD221" s="259"/>
      <c r="BE221" s="259"/>
      <c r="BF221" s="259"/>
      <c r="BG221" s="259"/>
      <c r="BH221" s="259"/>
      <c r="BI221" s="259"/>
      <c r="BJ221" s="259"/>
      <c r="BK221" s="259"/>
      <c r="BL221" s="259"/>
      <c r="BM221" s="260"/>
      <c r="BN221" s="260"/>
    </row>
    <row r="222" spans="1:66" ht="15.75" customHeight="1" x14ac:dyDescent="0.25">
      <c r="A222" s="57"/>
      <c r="B222" s="291"/>
      <c r="C222" s="259"/>
      <c r="D222" s="259"/>
      <c r="E222" s="259"/>
      <c r="F222" s="75"/>
      <c r="G222" s="259"/>
      <c r="H222" s="259"/>
      <c r="I222" s="259"/>
      <c r="J222" s="259"/>
      <c r="K222" s="259"/>
      <c r="L222" s="259"/>
      <c r="M222" s="259"/>
      <c r="N222" s="259"/>
      <c r="O222" s="259"/>
      <c r="P222" s="259"/>
      <c r="Q222" s="259"/>
      <c r="R222" s="259"/>
      <c r="S222" s="259"/>
      <c r="T222" s="259"/>
      <c r="U222" s="259"/>
      <c r="V222" s="259"/>
      <c r="W222" s="67"/>
      <c r="X222" s="67"/>
      <c r="Y222" s="67"/>
      <c r="Z222" s="259"/>
      <c r="AA222" s="259"/>
      <c r="AB222" s="260"/>
      <c r="AC222" s="259"/>
      <c r="AD222" s="260"/>
      <c r="AE222" s="69"/>
      <c r="AF222" s="69"/>
      <c r="AG222" s="69"/>
      <c r="AH222" s="259"/>
      <c r="AI222" s="259"/>
      <c r="AJ222" s="260"/>
      <c r="AK222" s="259"/>
      <c r="AL222" s="260"/>
      <c r="AM222" s="69"/>
      <c r="AN222" s="69"/>
      <c r="AO222" s="69"/>
      <c r="AP222" s="259"/>
      <c r="AQ222" s="259"/>
      <c r="AR222" s="260"/>
      <c r="AS222" s="259"/>
      <c r="AT222" s="260"/>
      <c r="AU222" s="260"/>
      <c r="AV222" s="260"/>
      <c r="AW222" s="78"/>
      <c r="AX222" s="58"/>
      <c r="AY222" s="59"/>
      <c r="AZ222" s="59"/>
      <c r="BA222" s="259"/>
      <c r="BB222" s="259"/>
      <c r="BC222" s="259"/>
      <c r="BD222" s="259"/>
      <c r="BE222" s="259"/>
      <c r="BF222" s="259"/>
      <c r="BG222" s="259"/>
      <c r="BH222" s="259"/>
      <c r="BI222" s="259"/>
      <c r="BJ222" s="259"/>
      <c r="BK222" s="259"/>
      <c r="BL222" s="259"/>
      <c r="BM222" s="260"/>
      <c r="BN222" s="260"/>
    </row>
    <row r="223" spans="1:66" ht="15.75" customHeight="1" x14ac:dyDescent="0.25">
      <c r="A223" s="57"/>
      <c r="B223" s="291"/>
      <c r="C223" s="259"/>
      <c r="D223" s="259"/>
      <c r="E223" s="259"/>
      <c r="F223" s="75"/>
      <c r="G223" s="259"/>
      <c r="H223" s="259"/>
      <c r="I223" s="259"/>
      <c r="J223" s="259"/>
      <c r="K223" s="259"/>
      <c r="L223" s="259"/>
      <c r="M223" s="259"/>
      <c r="N223" s="259"/>
      <c r="O223" s="259"/>
      <c r="P223" s="259"/>
      <c r="Q223" s="259"/>
      <c r="R223" s="259"/>
      <c r="S223" s="259"/>
      <c r="T223" s="259"/>
      <c r="U223" s="259"/>
      <c r="V223" s="259"/>
      <c r="W223" s="67"/>
      <c r="X223" s="67"/>
      <c r="Y223" s="67"/>
      <c r="Z223" s="259"/>
      <c r="AA223" s="259"/>
      <c r="AB223" s="260"/>
      <c r="AC223" s="259"/>
      <c r="AD223" s="260"/>
      <c r="AE223" s="69"/>
      <c r="AF223" s="69"/>
      <c r="AG223" s="69"/>
      <c r="AH223" s="259"/>
      <c r="AI223" s="259"/>
      <c r="AJ223" s="260"/>
      <c r="AK223" s="259"/>
      <c r="AL223" s="260"/>
      <c r="AM223" s="69"/>
      <c r="AN223" s="69"/>
      <c r="AO223" s="69"/>
      <c r="AP223" s="259"/>
      <c r="AQ223" s="259"/>
      <c r="AR223" s="260"/>
      <c r="AS223" s="259"/>
      <c r="AT223" s="260"/>
      <c r="AU223" s="260"/>
      <c r="AV223" s="260"/>
      <c r="AW223" s="78"/>
      <c r="AX223" s="58"/>
      <c r="AY223" s="59"/>
      <c r="AZ223" s="59"/>
      <c r="BA223" s="259"/>
      <c r="BB223" s="259"/>
      <c r="BC223" s="259"/>
      <c r="BD223" s="259"/>
      <c r="BE223" s="259"/>
      <c r="BF223" s="259"/>
      <c r="BG223" s="259"/>
      <c r="BH223" s="259"/>
      <c r="BI223" s="259"/>
      <c r="BJ223" s="259"/>
      <c r="BK223" s="259"/>
      <c r="BL223" s="259"/>
      <c r="BM223" s="260"/>
      <c r="BN223" s="260"/>
    </row>
    <row r="224" spans="1:66" ht="15.75" customHeight="1" x14ac:dyDescent="0.25">
      <c r="A224" s="57"/>
      <c r="B224" s="291"/>
      <c r="C224" s="259"/>
      <c r="D224" s="259"/>
      <c r="E224" s="259"/>
      <c r="F224" s="75"/>
      <c r="G224" s="259"/>
      <c r="H224" s="259"/>
      <c r="I224" s="259"/>
      <c r="J224" s="259"/>
      <c r="K224" s="259"/>
      <c r="L224" s="259"/>
      <c r="M224" s="259"/>
      <c r="N224" s="259"/>
      <c r="O224" s="259"/>
      <c r="P224" s="259"/>
      <c r="Q224" s="259"/>
      <c r="R224" s="259"/>
      <c r="S224" s="259"/>
      <c r="T224" s="259"/>
      <c r="U224" s="259"/>
      <c r="V224" s="259"/>
      <c r="W224" s="67"/>
      <c r="X224" s="67"/>
      <c r="Y224" s="67"/>
      <c r="Z224" s="259"/>
      <c r="AA224" s="259"/>
      <c r="AB224" s="260"/>
      <c r="AC224" s="259"/>
      <c r="AD224" s="260"/>
      <c r="AE224" s="69"/>
      <c r="AF224" s="69"/>
      <c r="AG224" s="69"/>
      <c r="AH224" s="259"/>
      <c r="AI224" s="259"/>
      <c r="AJ224" s="260"/>
      <c r="AK224" s="259"/>
      <c r="AL224" s="260"/>
      <c r="AM224" s="69"/>
      <c r="AN224" s="69"/>
      <c r="AO224" s="69"/>
      <c r="AP224" s="259"/>
      <c r="AQ224" s="259"/>
      <c r="AR224" s="260"/>
      <c r="AS224" s="259"/>
      <c r="AT224" s="260"/>
      <c r="AU224" s="260"/>
      <c r="AV224" s="260"/>
      <c r="AW224" s="78"/>
      <c r="AX224" s="58"/>
      <c r="AY224" s="59"/>
      <c r="AZ224" s="59"/>
      <c r="BA224" s="259"/>
      <c r="BB224" s="259"/>
      <c r="BC224" s="259"/>
      <c r="BD224" s="259"/>
      <c r="BE224" s="259"/>
      <c r="BF224" s="259"/>
      <c r="BG224" s="259"/>
      <c r="BH224" s="259"/>
      <c r="BI224" s="259"/>
      <c r="BJ224" s="259"/>
      <c r="BK224" s="259"/>
      <c r="BL224" s="259"/>
      <c r="BM224" s="260"/>
      <c r="BN224" s="260"/>
    </row>
    <row r="225" spans="1:66" ht="15.75" customHeight="1" x14ac:dyDescent="0.25">
      <c r="A225" s="57"/>
      <c r="B225" s="291"/>
      <c r="C225" s="259"/>
      <c r="D225" s="259"/>
      <c r="E225" s="259"/>
      <c r="F225" s="75"/>
      <c r="G225" s="259"/>
      <c r="H225" s="259"/>
      <c r="I225" s="259"/>
      <c r="J225" s="259"/>
      <c r="K225" s="259"/>
      <c r="L225" s="259"/>
      <c r="M225" s="259"/>
      <c r="N225" s="259"/>
      <c r="O225" s="259"/>
      <c r="P225" s="259"/>
      <c r="Q225" s="259"/>
      <c r="R225" s="259"/>
      <c r="S225" s="259"/>
      <c r="T225" s="259"/>
      <c r="U225" s="259"/>
      <c r="V225" s="259"/>
      <c r="W225" s="67"/>
      <c r="X225" s="67"/>
      <c r="Y225" s="67"/>
      <c r="Z225" s="259"/>
      <c r="AA225" s="259"/>
      <c r="AB225" s="260"/>
      <c r="AC225" s="259"/>
      <c r="AD225" s="260"/>
      <c r="AE225" s="69"/>
      <c r="AF225" s="69"/>
      <c r="AG225" s="69"/>
      <c r="AH225" s="259"/>
      <c r="AI225" s="259"/>
      <c r="AJ225" s="260"/>
      <c r="AK225" s="259"/>
      <c r="AL225" s="260"/>
      <c r="AM225" s="69"/>
      <c r="AN225" s="69"/>
      <c r="AO225" s="69"/>
      <c r="AP225" s="259"/>
      <c r="AQ225" s="259"/>
      <c r="AR225" s="260"/>
      <c r="AS225" s="259"/>
      <c r="AT225" s="260"/>
      <c r="AU225" s="260"/>
      <c r="AV225" s="260"/>
      <c r="AW225" s="78"/>
      <c r="AX225" s="58"/>
      <c r="AY225" s="59"/>
      <c r="AZ225" s="59"/>
      <c r="BA225" s="259"/>
      <c r="BB225" s="259"/>
      <c r="BC225" s="259"/>
      <c r="BD225" s="259"/>
      <c r="BE225" s="259"/>
      <c r="BF225" s="259"/>
      <c r="BG225" s="259"/>
      <c r="BH225" s="259"/>
      <c r="BI225" s="259"/>
      <c r="BJ225" s="259"/>
      <c r="BK225" s="259"/>
      <c r="BL225" s="259"/>
      <c r="BM225" s="260"/>
      <c r="BN225" s="260"/>
    </row>
    <row r="226" spans="1:66" ht="15.75" customHeight="1" x14ac:dyDescent="0.25">
      <c r="A226" s="57"/>
      <c r="B226" s="291"/>
      <c r="C226" s="259"/>
      <c r="D226" s="259"/>
      <c r="E226" s="259"/>
      <c r="F226" s="75"/>
      <c r="G226" s="259"/>
      <c r="H226" s="259"/>
      <c r="I226" s="259"/>
      <c r="J226" s="259"/>
      <c r="K226" s="259"/>
      <c r="L226" s="259"/>
      <c r="M226" s="259"/>
      <c r="N226" s="259"/>
      <c r="O226" s="259"/>
      <c r="P226" s="259"/>
      <c r="Q226" s="259"/>
      <c r="R226" s="259"/>
      <c r="S226" s="259"/>
      <c r="T226" s="259"/>
      <c r="U226" s="259"/>
      <c r="V226" s="259"/>
      <c r="W226" s="67"/>
      <c r="X226" s="67"/>
      <c r="Y226" s="67"/>
      <c r="Z226" s="259"/>
      <c r="AA226" s="259"/>
      <c r="AB226" s="260"/>
      <c r="AC226" s="259"/>
      <c r="AD226" s="260"/>
      <c r="AE226" s="69"/>
      <c r="AF226" s="69"/>
      <c r="AG226" s="69"/>
      <c r="AH226" s="259"/>
      <c r="AI226" s="259"/>
      <c r="AJ226" s="260"/>
      <c r="AK226" s="259"/>
      <c r="AL226" s="260"/>
      <c r="AM226" s="69"/>
      <c r="AN226" s="69"/>
      <c r="AO226" s="69"/>
      <c r="AP226" s="259"/>
      <c r="AQ226" s="259"/>
      <c r="AR226" s="260"/>
      <c r="AS226" s="259"/>
      <c r="AT226" s="260"/>
      <c r="AU226" s="260"/>
      <c r="AV226" s="260"/>
      <c r="AW226" s="78"/>
      <c r="AX226" s="58"/>
      <c r="AY226" s="59"/>
      <c r="AZ226" s="59"/>
      <c r="BA226" s="259"/>
      <c r="BB226" s="259"/>
      <c r="BC226" s="259"/>
      <c r="BD226" s="259"/>
      <c r="BE226" s="259"/>
      <c r="BF226" s="259"/>
      <c r="BG226" s="259"/>
      <c r="BH226" s="259"/>
      <c r="BI226" s="259"/>
      <c r="BJ226" s="259"/>
      <c r="BK226" s="259"/>
      <c r="BL226" s="259"/>
      <c r="BM226" s="260"/>
      <c r="BN226" s="260"/>
    </row>
    <row r="227" spans="1:66" ht="15.75" customHeight="1" x14ac:dyDescent="0.25">
      <c r="A227" s="57"/>
      <c r="B227" s="291"/>
      <c r="C227" s="259"/>
      <c r="D227" s="259"/>
      <c r="E227" s="259"/>
      <c r="F227" s="75"/>
      <c r="G227" s="259"/>
      <c r="H227" s="259"/>
      <c r="I227" s="259"/>
      <c r="J227" s="259"/>
      <c r="K227" s="259"/>
      <c r="L227" s="259"/>
      <c r="M227" s="259"/>
      <c r="N227" s="259"/>
      <c r="O227" s="259"/>
      <c r="P227" s="259"/>
      <c r="Q227" s="259"/>
      <c r="R227" s="259"/>
      <c r="S227" s="259"/>
      <c r="T227" s="259"/>
      <c r="U227" s="259"/>
      <c r="V227" s="259"/>
      <c r="W227" s="67"/>
      <c r="X227" s="67"/>
      <c r="Y227" s="67"/>
      <c r="Z227" s="259"/>
      <c r="AA227" s="259"/>
      <c r="AB227" s="260"/>
      <c r="AC227" s="259"/>
      <c r="AD227" s="260"/>
      <c r="AE227" s="69"/>
      <c r="AF227" s="69"/>
      <c r="AG227" s="69"/>
      <c r="AH227" s="259"/>
      <c r="AI227" s="259"/>
      <c r="AJ227" s="260"/>
      <c r="AK227" s="259"/>
      <c r="AL227" s="260"/>
      <c r="AM227" s="69"/>
      <c r="AN227" s="69"/>
      <c r="AO227" s="69"/>
      <c r="AP227" s="259"/>
      <c r="AQ227" s="259"/>
      <c r="AR227" s="260"/>
      <c r="AS227" s="259"/>
      <c r="AT227" s="260"/>
      <c r="AU227" s="260"/>
      <c r="AV227" s="260"/>
      <c r="AW227" s="78"/>
      <c r="AX227" s="58"/>
      <c r="AY227" s="59"/>
      <c r="AZ227" s="59"/>
      <c r="BA227" s="259"/>
      <c r="BB227" s="259"/>
      <c r="BC227" s="259"/>
      <c r="BD227" s="259"/>
      <c r="BE227" s="259"/>
      <c r="BF227" s="259"/>
      <c r="BG227" s="259"/>
      <c r="BH227" s="259"/>
      <c r="BI227" s="259"/>
      <c r="BJ227" s="259"/>
      <c r="BK227" s="259"/>
      <c r="BL227" s="259"/>
      <c r="BM227" s="260"/>
      <c r="BN227" s="260"/>
    </row>
    <row r="228" spans="1:66" ht="15.75" customHeight="1" x14ac:dyDescent="0.25">
      <c r="A228" s="57"/>
      <c r="B228" s="291"/>
      <c r="C228" s="259"/>
      <c r="D228" s="259"/>
      <c r="E228" s="259"/>
      <c r="F228" s="75"/>
      <c r="G228" s="259"/>
      <c r="H228" s="259"/>
      <c r="I228" s="259"/>
      <c r="J228" s="259"/>
      <c r="K228" s="259"/>
      <c r="L228" s="259"/>
      <c r="M228" s="259"/>
      <c r="N228" s="259"/>
      <c r="O228" s="259"/>
      <c r="P228" s="259"/>
      <c r="Q228" s="259"/>
      <c r="R228" s="259"/>
      <c r="S228" s="259"/>
      <c r="T228" s="259"/>
      <c r="U228" s="259"/>
      <c r="V228" s="259"/>
      <c r="W228" s="67"/>
      <c r="X228" s="67"/>
      <c r="Y228" s="67"/>
      <c r="Z228" s="259"/>
      <c r="AA228" s="259"/>
      <c r="AB228" s="260"/>
      <c r="AC228" s="259"/>
      <c r="AD228" s="260"/>
      <c r="AE228" s="69"/>
      <c r="AF228" s="69"/>
      <c r="AG228" s="69"/>
      <c r="AH228" s="259"/>
      <c r="AI228" s="259"/>
      <c r="AJ228" s="260"/>
      <c r="AK228" s="259"/>
      <c r="AL228" s="260"/>
      <c r="AM228" s="69"/>
      <c r="AN228" s="69"/>
      <c r="AO228" s="69"/>
      <c r="AP228" s="259"/>
      <c r="AQ228" s="259"/>
      <c r="AR228" s="260"/>
      <c r="AS228" s="259"/>
      <c r="AT228" s="260"/>
      <c r="AU228" s="260"/>
      <c r="AV228" s="260"/>
      <c r="AW228" s="78"/>
      <c r="AX228" s="58"/>
      <c r="AY228" s="59"/>
      <c r="AZ228" s="59"/>
      <c r="BA228" s="259"/>
      <c r="BB228" s="259"/>
      <c r="BC228" s="259"/>
      <c r="BD228" s="259"/>
      <c r="BE228" s="259"/>
      <c r="BF228" s="259"/>
      <c r="BG228" s="259"/>
      <c r="BH228" s="259"/>
      <c r="BI228" s="259"/>
      <c r="BJ228" s="259"/>
      <c r="BK228" s="259"/>
      <c r="BL228" s="259"/>
      <c r="BM228" s="260"/>
      <c r="BN228" s="260"/>
    </row>
    <row r="229" spans="1:66" ht="15.75" customHeight="1" x14ac:dyDescent="0.25">
      <c r="A229" s="57"/>
      <c r="B229" s="291"/>
      <c r="C229" s="259"/>
      <c r="D229" s="259"/>
      <c r="E229" s="259"/>
      <c r="F229" s="75"/>
      <c r="G229" s="259"/>
      <c r="H229" s="259"/>
      <c r="I229" s="259"/>
      <c r="J229" s="259"/>
      <c r="K229" s="259"/>
      <c r="L229" s="259"/>
      <c r="M229" s="259"/>
      <c r="N229" s="259"/>
      <c r="O229" s="259"/>
      <c r="P229" s="259"/>
      <c r="Q229" s="259"/>
      <c r="R229" s="259"/>
      <c r="S229" s="259"/>
      <c r="T229" s="259"/>
      <c r="U229" s="259"/>
      <c r="V229" s="259"/>
      <c r="W229" s="67"/>
      <c r="X229" s="67"/>
      <c r="Y229" s="67"/>
      <c r="Z229" s="259"/>
      <c r="AA229" s="259"/>
      <c r="AB229" s="260"/>
      <c r="AC229" s="259"/>
      <c r="AD229" s="260"/>
      <c r="AE229" s="69"/>
      <c r="AF229" s="69"/>
      <c r="AG229" s="69"/>
      <c r="AH229" s="259"/>
      <c r="AI229" s="259"/>
      <c r="AJ229" s="260"/>
      <c r="AK229" s="259"/>
      <c r="AL229" s="260"/>
      <c r="AM229" s="69"/>
      <c r="AN229" s="69"/>
      <c r="AO229" s="69"/>
      <c r="AP229" s="259"/>
      <c r="AQ229" s="259"/>
      <c r="AR229" s="260"/>
      <c r="AS229" s="259"/>
      <c r="AT229" s="260"/>
      <c r="AU229" s="260"/>
      <c r="AV229" s="260"/>
      <c r="AW229" s="78"/>
      <c r="AX229" s="58"/>
      <c r="AY229" s="59"/>
      <c r="AZ229" s="59"/>
      <c r="BA229" s="259"/>
      <c r="BB229" s="259"/>
      <c r="BC229" s="259"/>
      <c r="BD229" s="259"/>
      <c r="BE229" s="259"/>
      <c r="BF229" s="259"/>
      <c r="BG229" s="259"/>
      <c r="BH229" s="259"/>
      <c r="BI229" s="259"/>
      <c r="BJ229" s="259"/>
      <c r="BK229" s="259"/>
      <c r="BL229" s="259"/>
      <c r="BM229" s="260"/>
      <c r="BN229" s="260"/>
    </row>
    <row r="230" spans="1:66" ht="15.75" customHeight="1" x14ac:dyDescent="0.25">
      <c r="A230" s="57"/>
      <c r="B230" s="291"/>
      <c r="C230" s="259"/>
      <c r="D230" s="259"/>
      <c r="E230" s="259"/>
      <c r="F230" s="75"/>
      <c r="G230" s="259"/>
      <c r="H230" s="259"/>
      <c r="I230" s="259"/>
      <c r="J230" s="259"/>
      <c r="K230" s="259"/>
      <c r="L230" s="259"/>
      <c r="M230" s="259"/>
      <c r="N230" s="259"/>
      <c r="O230" s="259"/>
      <c r="P230" s="259"/>
      <c r="Q230" s="259"/>
      <c r="R230" s="259"/>
      <c r="S230" s="259"/>
      <c r="T230" s="259"/>
      <c r="U230" s="259"/>
      <c r="V230" s="259"/>
      <c r="W230" s="67"/>
      <c r="X230" s="67"/>
      <c r="Y230" s="67"/>
      <c r="Z230" s="259"/>
      <c r="AA230" s="259"/>
      <c r="AB230" s="260"/>
      <c r="AC230" s="259"/>
      <c r="AD230" s="260"/>
      <c r="AE230" s="69"/>
      <c r="AF230" s="69"/>
      <c r="AG230" s="69"/>
      <c r="AH230" s="259"/>
      <c r="AI230" s="259"/>
      <c r="AJ230" s="260"/>
      <c r="AK230" s="259"/>
      <c r="AL230" s="260"/>
      <c r="AM230" s="69"/>
      <c r="AN230" s="69"/>
      <c r="AO230" s="69"/>
      <c r="AP230" s="259"/>
      <c r="AQ230" s="259"/>
      <c r="AR230" s="260"/>
      <c r="AS230" s="259"/>
      <c r="AT230" s="260"/>
      <c r="AU230" s="260"/>
      <c r="AV230" s="260"/>
      <c r="AW230" s="78"/>
      <c r="AX230" s="58"/>
      <c r="AY230" s="59"/>
      <c r="AZ230" s="59"/>
      <c r="BA230" s="259"/>
      <c r="BB230" s="259"/>
      <c r="BC230" s="259"/>
      <c r="BD230" s="259"/>
      <c r="BE230" s="259"/>
      <c r="BF230" s="259"/>
      <c r="BG230" s="259"/>
      <c r="BH230" s="259"/>
      <c r="BI230" s="259"/>
      <c r="BJ230" s="259"/>
      <c r="BK230" s="259"/>
      <c r="BL230" s="259"/>
      <c r="BM230" s="260"/>
      <c r="BN230" s="260"/>
    </row>
    <row r="231" spans="1:66" ht="15.75" customHeight="1" x14ac:dyDescent="0.25">
      <c r="A231" s="57"/>
      <c r="B231" s="291"/>
      <c r="C231" s="259"/>
      <c r="D231" s="259"/>
      <c r="E231" s="259"/>
      <c r="F231" s="75"/>
      <c r="G231" s="259"/>
      <c r="H231" s="259"/>
      <c r="I231" s="259"/>
      <c r="J231" s="259"/>
      <c r="K231" s="259"/>
      <c r="L231" s="259"/>
      <c r="M231" s="259"/>
      <c r="N231" s="259"/>
      <c r="O231" s="259"/>
      <c r="P231" s="259"/>
      <c r="Q231" s="259"/>
      <c r="R231" s="259"/>
      <c r="S231" s="259"/>
      <c r="T231" s="259"/>
      <c r="U231" s="259"/>
      <c r="V231" s="259"/>
      <c r="W231" s="67"/>
      <c r="X231" s="67"/>
      <c r="Y231" s="67"/>
      <c r="Z231" s="259"/>
      <c r="AA231" s="259"/>
      <c r="AB231" s="260"/>
      <c r="AC231" s="259"/>
      <c r="AD231" s="260"/>
      <c r="AE231" s="69"/>
      <c r="AF231" s="69"/>
      <c r="AG231" s="69"/>
      <c r="AH231" s="259"/>
      <c r="AI231" s="259"/>
      <c r="AJ231" s="260"/>
      <c r="AK231" s="259"/>
      <c r="AL231" s="260"/>
      <c r="AM231" s="69"/>
      <c r="AN231" s="69"/>
      <c r="AO231" s="69"/>
      <c r="AP231" s="259"/>
      <c r="AQ231" s="259"/>
      <c r="AR231" s="260"/>
      <c r="AS231" s="259"/>
      <c r="AT231" s="260"/>
      <c r="AU231" s="260"/>
      <c r="AV231" s="260"/>
      <c r="AW231" s="78"/>
      <c r="AX231" s="58"/>
      <c r="AY231" s="59"/>
      <c r="AZ231" s="59"/>
      <c r="BA231" s="259"/>
      <c r="BB231" s="259"/>
      <c r="BC231" s="259"/>
      <c r="BD231" s="259"/>
      <c r="BE231" s="259"/>
      <c r="BF231" s="259"/>
      <c r="BG231" s="259"/>
      <c r="BH231" s="259"/>
      <c r="BI231" s="259"/>
      <c r="BJ231" s="259"/>
      <c r="BK231" s="259"/>
      <c r="BL231" s="259"/>
      <c r="BM231" s="260"/>
      <c r="BN231" s="260"/>
    </row>
    <row r="232" spans="1:66" ht="15.75" customHeight="1" x14ac:dyDescent="0.25">
      <c r="A232" s="57"/>
      <c r="B232" s="291"/>
      <c r="C232" s="259"/>
      <c r="D232" s="259"/>
      <c r="E232" s="259"/>
      <c r="F232" s="75"/>
      <c r="G232" s="259"/>
      <c r="H232" s="259"/>
      <c r="I232" s="259"/>
      <c r="J232" s="259"/>
      <c r="K232" s="259"/>
      <c r="L232" s="259"/>
      <c r="M232" s="259"/>
      <c r="N232" s="259"/>
      <c r="O232" s="259"/>
      <c r="P232" s="259"/>
      <c r="Q232" s="259"/>
      <c r="R232" s="259"/>
      <c r="S232" s="259"/>
      <c r="T232" s="259"/>
      <c r="U232" s="259"/>
      <c r="V232" s="259"/>
      <c r="W232" s="67"/>
      <c r="X232" s="67"/>
      <c r="Y232" s="67"/>
      <c r="Z232" s="259"/>
      <c r="AA232" s="259"/>
      <c r="AB232" s="260"/>
      <c r="AC232" s="259"/>
      <c r="AD232" s="260"/>
      <c r="AE232" s="69"/>
      <c r="AF232" s="69"/>
      <c r="AG232" s="69"/>
      <c r="AH232" s="259"/>
      <c r="AI232" s="259"/>
      <c r="AJ232" s="260"/>
      <c r="AK232" s="259"/>
      <c r="AL232" s="260"/>
      <c r="AM232" s="69"/>
      <c r="AN232" s="69"/>
      <c r="AO232" s="69"/>
      <c r="AP232" s="259"/>
      <c r="AQ232" s="259"/>
      <c r="AR232" s="260"/>
      <c r="AS232" s="259"/>
      <c r="AT232" s="260"/>
      <c r="AU232" s="260"/>
      <c r="AV232" s="260"/>
      <c r="AW232" s="78"/>
      <c r="AX232" s="58"/>
      <c r="AY232" s="59"/>
      <c r="AZ232" s="59"/>
      <c r="BA232" s="259"/>
      <c r="BB232" s="259"/>
      <c r="BC232" s="259"/>
      <c r="BD232" s="259"/>
      <c r="BE232" s="259"/>
      <c r="BF232" s="259"/>
      <c r="BG232" s="259"/>
      <c r="BH232" s="259"/>
      <c r="BI232" s="259"/>
      <c r="BJ232" s="259"/>
      <c r="BK232" s="259"/>
      <c r="BL232" s="259"/>
      <c r="BM232" s="260"/>
      <c r="BN232" s="260"/>
    </row>
    <row r="233" spans="1:66" ht="15.75" customHeight="1" x14ac:dyDescent="0.25">
      <c r="A233" s="57"/>
      <c r="B233" s="291"/>
      <c r="C233" s="259"/>
      <c r="D233" s="259"/>
      <c r="E233" s="259"/>
      <c r="F233" s="75"/>
      <c r="G233" s="259"/>
      <c r="H233" s="259"/>
      <c r="I233" s="259"/>
      <c r="J233" s="259"/>
      <c r="K233" s="259"/>
      <c r="L233" s="259"/>
      <c r="M233" s="259"/>
      <c r="N233" s="259"/>
      <c r="O233" s="259"/>
      <c r="P233" s="259"/>
      <c r="Q233" s="259"/>
      <c r="R233" s="259"/>
      <c r="S233" s="259"/>
      <c r="T233" s="259"/>
      <c r="U233" s="259"/>
      <c r="V233" s="259"/>
      <c r="W233" s="67"/>
      <c r="X233" s="67"/>
      <c r="Y233" s="67"/>
      <c r="Z233" s="259"/>
      <c r="AA233" s="259"/>
      <c r="AB233" s="260"/>
      <c r="AC233" s="259"/>
      <c r="AD233" s="260"/>
      <c r="AE233" s="69"/>
      <c r="AF233" s="69"/>
      <c r="AG233" s="69"/>
      <c r="AH233" s="259"/>
      <c r="AI233" s="259"/>
      <c r="AJ233" s="260"/>
      <c r="AK233" s="259"/>
      <c r="AL233" s="260"/>
      <c r="AM233" s="69"/>
      <c r="AN233" s="69"/>
      <c r="AO233" s="69"/>
      <c r="AP233" s="259"/>
      <c r="AQ233" s="259"/>
      <c r="AR233" s="260"/>
      <c r="AS233" s="259"/>
      <c r="AT233" s="260"/>
      <c r="AU233" s="260"/>
      <c r="AV233" s="260"/>
      <c r="AW233" s="78"/>
      <c r="AX233" s="58"/>
      <c r="AY233" s="59"/>
      <c r="AZ233" s="59"/>
      <c r="BA233" s="259"/>
      <c r="BB233" s="259"/>
      <c r="BC233" s="259"/>
      <c r="BD233" s="259"/>
      <c r="BE233" s="259"/>
      <c r="BF233" s="259"/>
      <c r="BG233" s="259"/>
      <c r="BH233" s="259"/>
      <c r="BI233" s="259"/>
      <c r="BJ233" s="259"/>
      <c r="BK233" s="259"/>
      <c r="BL233" s="259"/>
      <c r="BM233" s="260"/>
      <c r="BN233" s="260"/>
    </row>
    <row r="234" spans="1:66" ht="15.75" customHeight="1" x14ac:dyDescent="0.25">
      <c r="A234" s="57"/>
      <c r="B234" s="291"/>
      <c r="C234" s="259"/>
      <c r="D234" s="259"/>
      <c r="E234" s="259"/>
      <c r="F234" s="75"/>
      <c r="G234" s="259"/>
      <c r="H234" s="259"/>
      <c r="I234" s="259"/>
      <c r="J234" s="259"/>
      <c r="K234" s="259"/>
      <c r="L234" s="259"/>
      <c r="M234" s="259"/>
      <c r="N234" s="259"/>
      <c r="O234" s="259"/>
      <c r="P234" s="259"/>
      <c r="Q234" s="259"/>
      <c r="R234" s="259"/>
      <c r="S234" s="259"/>
      <c r="T234" s="259"/>
      <c r="U234" s="259"/>
      <c r="V234" s="259"/>
      <c r="W234" s="67"/>
      <c r="X234" s="67"/>
      <c r="Y234" s="67"/>
      <c r="Z234" s="259"/>
      <c r="AA234" s="259"/>
      <c r="AB234" s="260"/>
      <c r="AC234" s="259"/>
      <c r="AD234" s="260"/>
      <c r="AE234" s="69"/>
      <c r="AF234" s="69"/>
      <c r="AG234" s="69"/>
      <c r="AH234" s="259"/>
      <c r="AI234" s="259"/>
      <c r="AJ234" s="260"/>
      <c r="AK234" s="259"/>
      <c r="AL234" s="260"/>
      <c r="AM234" s="69"/>
      <c r="AN234" s="69"/>
      <c r="AO234" s="69"/>
      <c r="AP234" s="259"/>
      <c r="AQ234" s="259"/>
      <c r="AR234" s="260"/>
      <c r="AS234" s="259"/>
      <c r="AT234" s="260"/>
      <c r="AU234" s="260"/>
      <c r="AV234" s="260"/>
      <c r="AW234" s="78"/>
      <c r="AX234" s="58"/>
      <c r="AY234" s="59"/>
      <c r="AZ234" s="59"/>
      <c r="BA234" s="259"/>
      <c r="BB234" s="259"/>
      <c r="BC234" s="259"/>
      <c r="BD234" s="259"/>
      <c r="BE234" s="259"/>
      <c r="BF234" s="259"/>
      <c r="BG234" s="259"/>
      <c r="BH234" s="259"/>
      <c r="BI234" s="259"/>
      <c r="BJ234" s="259"/>
      <c r="BK234" s="259"/>
      <c r="BL234" s="259"/>
      <c r="BM234" s="260"/>
      <c r="BN234" s="260"/>
    </row>
    <row r="235" spans="1:66" ht="15.75" customHeight="1" x14ac:dyDescent="0.25">
      <c r="A235" s="57"/>
      <c r="B235" s="291"/>
      <c r="C235" s="259"/>
      <c r="D235" s="259"/>
      <c r="E235" s="259"/>
      <c r="F235" s="75"/>
      <c r="G235" s="259"/>
      <c r="H235" s="259"/>
      <c r="I235" s="259"/>
      <c r="J235" s="259"/>
      <c r="K235" s="259"/>
      <c r="L235" s="259"/>
      <c r="M235" s="259"/>
      <c r="N235" s="259"/>
      <c r="O235" s="259"/>
      <c r="P235" s="259"/>
      <c r="Q235" s="259"/>
      <c r="R235" s="259"/>
      <c r="S235" s="259"/>
      <c r="T235" s="259"/>
      <c r="U235" s="259"/>
      <c r="V235" s="259"/>
      <c r="W235" s="67"/>
      <c r="X235" s="67"/>
      <c r="Y235" s="67"/>
      <c r="Z235" s="259"/>
      <c r="AA235" s="259"/>
      <c r="AB235" s="260"/>
      <c r="AC235" s="259"/>
      <c r="AD235" s="260"/>
      <c r="AE235" s="69"/>
      <c r="AF235" s="69"/>
      <c r="AG235" s="69"/>
      <c r="AH235" s="259"/>
      <c r="AI235" s="259"/>
      <c r="AJ235" s="260"/>
      <c r="AK235" s="259"/>
      <c r="AL235" s="260"/>
      <c r="AM235" s="69"/>
      <c r="AN235" s="69"/>
      <c r="AO235" s="69"/>
      <c r="AP235" s="259"/>
      <c r="AQ235" s="259"/>
      <c r="AR235" s="260"/>
      <c r="AS235" s="259"/>
      <c r="AT235" s="260"/>
      <c r="AU235" s="260"/>
      <c r="AV235" s="260"/>
      <c r="AW235" s="78"/>
      <c r="AX235" s="58"/>
      <c r="AY235" s="59"/>
      <c r="AZ235" s="59"/>
      <c r="BA235" s="259"/>
      <c r="BB235" s="259"/>
      <c r="BC235" s="259"/>
      <c r="BD235" s="259"/>
      <c r="BE235" s="259"/>
      <c r="BF235" s="259"/>
      <c r="BG235" s="259"/>
      <c r="BH235" s="259"/>
      <c r="BI235" s="259"/>
      <c r="BJ235" s="259"/>
      <c r="BK235" s="259"/>
      <c r="BL235" s="259"/>
      <c r="BM235" s="260"/>
      <c r="BN235" s="260"/>
    </row>
    <row r="236" spans="1:66" ht="15.75" customHeight="1" x14ac:dyDescent="0.25">
      <c r="A236" s="57"/>
      <c r="B236" s="291"/>
      <c r="C236" s="259"/>
      <c r="D236" s="259"/>
      <c r="E236" s="259"/>
      <c r="F236" s="75"/>
      <c r="G236" s="259"/>
      <c r="H236" s="259"/>
      <c r="I236" s="259"/>
      <c r="J236" s="259"/>
      <c r="K236" s="259"/>
      <c r="L236" s="259"/>
      <c r="M236" s="259"/>
      <c r="N236" s="259"/>
      <c r="O236" s="259"/>
      <c r="P236" s="259"/>
      <c r="Q236" s="259"/>
      <c r="R236" s="259"/>
      <c r="S236" s="259"/>
      <c r="T236" s="259"/>
      <c r="U236" s="259"/>
      <c r="V236" s="259"/>
      <c r="W236" s="67"/>
      <c r="X236" s="67"/>
      <c r="Y236" s="67"/>
      <c r="Z236" s="259"/>
      <c r="AA236" s="259"/>
      <c r="AB236" s="260"/>
      <c r="AC236" s="259"/>
      <c r="AD236" s="260"/>
      <c r="AE236" s="69"/>
      <c r="AF236" s="69"/>
      <c r="AG236" s="69"/>
      <c r="AH236" s="259"/>
      <c r="AI236" s="259"/>
      <c r="AJ236" s="260"/>
      <c r="AK236" s="259"/>
      <c r="AL236" s="260"/>
      <c r="AM236" s="69"/>
      <c r="AN236" s="69"/>
      <c r="AO236" s="69"/>
      <c r="AP236" s="259"/>
      <c r="AQ236" s="259"/>
      <c r="AR236" s="260"/>
      <c r="AS236" s="259"/>
      <c r="AT236" s="260"/>
      <c r="AU236" s="260"/>
      <c r="AV236" s="260"/>
      <c r="AW236" s="78"/>
      <c r="AX236" s="58"/>
      <c r="AY236" s="59"/>
      <c r="AZ236" s="59"/>
      <c r="BA236" s="259"/>
      <c r="BB236" s="259"/>
      <c r="BC236" s="259"/>
      <c r="BD236" s="259"/>
      <c r="BE236" s="259"/>
      <c r="BF236" s="259"/>
      <c r="BG236" s="259"/>
      <c r="BH236" s="259"/>
      <c r="BI236" s="259"/>
      <c r="BJ236" s="259"/>
      <c r="BK236" s="259"/>
      <c r="BL236" s="259"/>
      <c r="BM236" s="260"/>
      <c r="BN236" s="260"/>
    </row>
    <row r="237" spans="1:66" ht="15.75" customHeight="1" x14ac:dyDescent="0.25">
      <c r="A237" s="57"/>
      <c r="B237" s="291"/>
      <c r="C237" s="259"/>
      <c r="D237" s="259"/>
      <c r="E237" s="259"/>
      <c r="F237" s="75"/>
      <c r="G237" s="259"/>
      <c r="H237" s="259"/>
      <c r="I237" s="259"/>
      <c r="J237" s="259"/>
      <c r="K237" s="259"/>
      <c r="L237" s="259"/>
      <c r="M237" s="259"/>
      <c r="N237" s="259"/>
      <c r="O237" s="259"/>
      <c r="P237" s="259"/>
      <c r="Q237" s="259"/>
      <c r="R237" s="259"/>
      <c r="S237" s="259"/>
      <c r="T237" s="259"/>
      <c r="U237" s="259"/>
      <c r="V237" s="259"/>
      <c r="W237" s="67"/>
      <c r="X237" s="67"/>
      <c r="Y237" s="67"/>
      <c r="Z237" s="259"/>
      <c r="AA237" s="259"/>
      <c r="AB237" s="260"/>
      <c r="AC237" s="259"/>
      <c r="AD237" s="260"/>
      <c r="AE237" s="69"/>
      <c r="AF237" s="69"/>
      <c r="AG237" s="69"/>
      <c r="AH237" s="259"/>
      <c r="AI237" s="259"/>
      <c r="AJ237" s="260"/>
      <c r="AK237" s="259"/>
      <c r="AL237" s="260"/>
      <c r="AM237" s="69"/>
      <c r="AN237" s="69"/>
      <c r="AO237" s="69"/>
      <c r="AP237" s="259"/>
      <c r="AQ237" s="259"/>
      <c r="AR237" s="260"/>
      <c r="AS237" s="259"/>
      <c r="AT237" s="260"/>
      <c r="AU237" s="260"/>
      <c r="AV237" s="260"/>
      <c r="AW237" s="78"/>
      <c r="AX237" s="58"/>
      <c r="AY237" s="59"/>
      <c r="AZ237" s="59"/>
      <c r="BA237" s="259"/>
      <c r="BB237" s="259"/>
      <c r="BC237" s="259"/>
      <c r="BD237" s="259"/>
      <c r="BE237" s="259"/>
      <c r="BF237" s="259"/>
      <c r="BG237" s="259"/>
      <c r="BH237" s="259"/>
      <c r="BI237" s="259"/>
      <c r="BJ237" s="259"/>
      <c r="BK237" s="259"/>
      <c r="BL237" s="259"/>
      <c r="BM237" s="260"/>
      <c r="BN237" s="260"/>
    </row>
    <row r="238" spans="1:66" ht="15.75" customHeight="1" x14ac:dyDescent="0.25">
      <c r="A238" s="57"/>
      <c r="B238" s="291"/>
      <c r="C238" s="259"/>
      <c r="D238" s="259"/>
      <c r="E238" s="259"/>
      <c r="F238" s="75"/>
      <c r="G238" s="259"/>
      <c r="H238" s="259"/>
      <c r="I238" s="259"/>
      <c r="J238" s="259"/>
      <c r="K238" s="259"/>
      <c r="L238" s="259"/>
      <c r="M238" s="259"/>
      <c r="N238" s="259"/>
      <c r="O238" s="259"/>
      <c r="P238" s="259"/>
      <c r="Q238" s="259"/>
      <c r="R238" s="259"/>
      <c r="S238" s="259"/>
      <c r="T238" s="259"/>
      <c r="U238" s="259"/>
      <c r="V238" s="259"/>
      <c r="W238" s="67"/>
      <c r="X238" s="67"/>
      <c r="Y238" s="67"/>
      <c r="Z238" s="259"/>
      <c r="AA238" s="259"/>
      <c r="AB238" s="260"/>
      <c r="AC238" s="259"/>
      <c r="AD238" s="260"/>
      <c r="AE238" s="69"/>
      <c r="AF238" s="69"/>
      <c r="AG238" s="69"/>
      <c r="AH238" s="259"/>
      <c r="AI238" s="259"/>
      <c r="AJ238" s="260"/>
      <c r="AK238" s="259"/>
      <c r="AL238" s="260"/>
      <c r="AM238" s="69"/>
      <c r="AN238" s="69"/>
      <c r="AO238" s="69"/>
      <c r="AP238" s="259"/>
      <c r="AQ238" s="259"/>
      <c r="AR238" s="260"/>
      <c r="AS238" s="259"/>
      <c r="AT238" s="260"/>
      <c r="AU238" s="260"/>
      <c r="AV238" s="260"/>
      <c r="AW238" s="78"/>
      <c r="AX238" s="58"/>
      <c r="AY238" s="59"/>
      <c r="AZ238" s="59"/>
      <c r="BA238" s="259"/>
      <c r="BB238" s="259"/>
      <c r="BC238" s="259"/>
      <c r="BD238" s="259"/>
      <c r="BE238" s="259"/>
      <c r="BF238" s="259"/>
      <c r="BG238" s="259"/>
      <c r="BH238" s="259"/>
      <c r="BI238" s="259"/>
      <c r="BJ238" s="259"/>
      <c r="BK238" s="259"/>
      <c r="BL238" s="259"/>
      <c r="BM238" s="260"/>
      <c r="BN238" s="260"/>
    </row>
    <row r="239" spans="1:66" ht="15.75" customHeight="1" x14ac:dyDescent="0.25">
      <c r="A239" s="57"/>
      <c r="B239" s="291"/>
      <c r="C239" s="259"/>
      <c r="D239" s="259"/>
      <c r="E239" s="259"/>
      <c r="F239" s="75"/>
      <c r="G239" s="259"/>
      <c r="H239" s="259"/>
      <c r="I239" s="259"/>
      <c r="J239" s="259"/>
      <c r="K239" s="259"/>
      <c r="L239" s="259"/>
      <c r="M239" s="259"/>
      <c r="N239" s="259"/>
      <c r="O239" s="259"/>
      <c r="P239" s="259"/>
      <c r="Q239" s="259"/>
      <c r="R239" s="259"/>
      <c r="S239" s="259"/>
      <c r="T239" s="259"/>
      <c r="U239" s="259"/>
      <c r="V239" s="259"/>
      <c r="W239" s="67"/>
      <c r="X239" s="67"/>
      <c r="Y239" s="67"/>
      <c r="Z239" s="259"/>
      <c r="AA239" s="259"/>
      <c r="AB239" s="260"/>
      <c r="AC239" s="259"/>
      <c r="AD239" s="260"/>
      <c r="AE239" s="69"/>
      <c r="AF239" s="69"/>
      <c r="AG239" s="69"/>
      <c r="AH239" s="259"/>
      <c r="AI239" s="259"/>
      <c r="AJ239" s="260"/>
      <c r="AK239" s="259"/>
      <c r="AL239" s="260"/>
      <c r="AM239" s="69"/>
      <c r="AN239" s="69"/>
      <c r="AO239" s="69"/>
      <c r="AP239" s="259"/>
      <c r="AQ239" s="259"/>
      <c r="AR239" s="260"/>
      <c r="AS239" s="259"/>
      <c r="AT239" s="260"/>
      <c r="AU239" s="260"/>
      <c r="AV239" s="260"/>
      <c r="AW239" s="78"/>
      <c r="AX239" s="58"/>
      <c r="AY239" s="59"/>
      <c r="AZ239" s="59"/>
      <c r="BA239" s="259"/>
      <c r="BB239" s="259"/>
      <c r="BC239" s="259"/>
      <c r="BD239" s="259"/>
      <c r="BE239" s="259"/>
      <c r="BF239" s="259"/>
      <c r="BG239" s="259"/>
      <c r="BH239" s="259"/>
      <c r="BI239" s="259"/>
      <c r="BJ239" s="259"/>
      <c r="BK239" s="259"/>
      <c r="BL239" s="259"/>
      <c r="BM239" s="260"/>
      <c r="BN239" s="260"/>
    </row>
    <row r="240" spans="1:66" ht="15.75" customHeight="1" x14ac:dyDescent="0.25">
      <c r="A240" s="57"/>
      <c r="B240" s="291"/>
      <c r="C240" s="259"/>
      <c r="D240" s="259"/>
      <c r="E240" s="259"/>
      <c r="F240" s="75"/>
      <c r="G240" s="259"/>
      <c r="H240" s="259"/>
      <c r="I240" s="259"/>
      <c r="J240" s="259"/>
      <c r="K240" s="259"/>
      <c r="L240" s="259"/>
      <c r="M240" s="259"/>
      <c r="N240" s="259"/>
      <c r="O240" s="259"/>
      <c r="P240" s="259"/>
      <c r="Q240" s="259"/>
      <c r="R240" s="259"/>
      <c r="S240" s="259"/>
      <c r="T240" s="259"/>
      <c r="U240" s="259"/>
      <c r="V240" s="259"/>
      <c r="W240" s="67"/>
      <c r="X240" s="67"/>
      <c r="Y240" s="67"/>
      <c r="Z240" s="259"/>
      <c r="AA240" s="259"/>
      <c r="AB240" s="260"/>
      <c r="AC240" s="259"/>
      <c r="AD240" s="260"/>
      <c r="AE240" s="69"/>
      <c r="AF240" s="69"/>
      <c r="AG240" s="69"/>
      <c r="AH240" s="259"/>
      <c r="AI240" s="259"/>
      <c r="AJ240" s="260"/>
      <c r="AK240" s="259"/>
      <c r="AL240" s="260"/>
      <c r="AM240" s="69"/>
      <c r="AN240" s="69"/>
      <c r="AO240" s="69"/>
      <c r="AP240" s="259"/>
      <c r="AQ240" s="259"/>
      <c r="AR240" s="260"/>
      <c r="AS240" s="259"/>
      <c r="AT240" s="260"/>
      <c r="AU240" s="260"/>
      <c r="AV240" s="260"/>
      <c r="AW240" s="78"/>
      <c r="AX240" s="58"/>
      <c r="AY240" s="59"/>
      <c r="AZ240" s="59"/>
      <c r="BA240" s="259"/>
      <c r="BB240" s="259"/>
      <c r="BC240" s="259"/>
      <c r="BD240" s="259"/>
      <c r="BE240" s="259"/>
      <c r="BF240" s="259"/>
      <c r="BG240" s="259"/>
      <c r="BH240" s="259"/>
      <c r="BI240" s="259"/>
      <c r="BJ240" s="259"/>
      <c r="BK240" s="259"/>
      <c r="BL240" s="259"/>
      <c r="BM240" s="260"/>
      <c r="BN240" s="260"/>
    </row>
    <row r="241" spans="1:66" ht="15.75" customHeight="1" x14ac:dyDescent="0.25">
      <c r="A241" s="57"/>
      <c r="B241" s="291"/>
      <c r="C241" s="259"/>
      <c r="D241" s="259"/>
      <c r="E241" s="259"/>
      <c r="F241" s="75"/>
      <c r="G241" s="259"/>
      <c r="H241" s="259"/>
      <c r="I241" s="259"/>
      <c r="J241" s="259"/>
      <c r="K241" s="259"/>
      <c r="L241" s="259"/>
      <c r="M241" s="259"/>
      <c r="N241" s="259"/>
      <c r="O241" s="259"/>
      <c r="P241" s="259"/>
      <c r="Q241" s="259"/>
      <c r="R241" s="259"/>
      <c r="S241" s="259"/>
      <c r="T241" s="259"/>
      <c r="U241" s="259"/>
      <c r="V241" s="259"/>
      <c r="W241" s="67"/>
      <c r="X241" s="67"/>
      <c r="Y241" s="67"/>
      <c r="Z241" s="259"/>
      <c r="AA241" s="259"/>
      <c r="AB241" s="260"/>
      <c r="AC241" s="259"/>
      <c r="AD241" s="260"/>
      <c r="AE241" s="69"/>
      <c r="AF241" s="69"/>
      <c r="AG241" s="69"/>
      <c r="AH241" s="259"/>
      <c r="AI241" s="259"/>
      <c r="AJ241" s="260"/>
      <c r="AK241" s="259"/>
      <c r="AL241" s="260"/>
      <c r="AM241" s="69"/>
      <c r="AN241" s="69"/>
      <c r="AO241" s="69"/>
      <c r="AP241" s="259"/>
      <c r="AQ241" s="259"/>
      <c r="AR241" s="260"/>
      <c r="AS241" s="259"/>
      <c r="AT241" s="260"/>
      <c r="AU241" s="260"/>
      <c r="AV241" s="260"/>
      <c r="AW241" s="78"/>
      <c r="AX241" s="58"/>
      <c r="AY241" s="59"/>
      <c r="AZ241" s="59"/>
      <c r="BA241" s="259"/>
      <c r="BB241" s="259"/>
      <c r="BC241" s="259"/>
      <c r="BD241" s="259"/>
      <c r="BE241" s="259"/>
      <c r="BF241" s="259"/>
      <c r="BG241" s="259"/>
      <c r="BH241" s="259"/>
      <c r="BI241" s="259"/>
      <c r="BJ241" s="259"/>
      <c r="BK241" s="259"/>
      <c r="BL241" s="259"/>
      <c r="BM241" s="260"/>
      <c r="BN241" s="260"/>
    </row>
    <row r="242" spans="1:66" ht="15.75" customHeight="1" x14ac:dyDescent="0.25">
      <c r="A242" s="57"/>
      <c r="B242" s="291"/>
      <c r="C242" s="259"/>
      <c r="D242" s="259"/>
      <c r="E242" s="259"/>
      <c r="F242" s="75"/>
      <c r="G242" s="259"/>
      <c r="H242" s="259"/>
      <c r="I242" s="259"/>
      <c r="J242" s="259"/>
      <c r="K242" s="259"/>
      <c r="L242" s="259"/>
      <c r="M242" s="259"/>
      <c r="N242" s="259"/>
      <c r="O242" s="259"/>
      <c r="P242" s="259"/>
      <c r="Q242" s="259"/>
      <c r="R242" s="259"/>
      <c r="S242" s="259"/>
      <c r="T242" s="259"/>
      <c r="U242" s="259"/>
      <c r="V242" s="259"/>
      <c r="W242" s="67"/>
      <c r="X242" s="67"/>
      <c r="Y242" s="67"/>
      <c r="Z242" s="259"/>
      <c r="AA242" s="259"/>
      <c r="AB242" s="260"/>
      <c r="AC242" s="259"/>
      <c r="AD242" s="260"/>
      <c r="AE242" s="69"/>
      <c r="AF242" s="69"/>
      <c r="AG242" s="69"/>
      <c r="AH242" s="259"/>
      <c r="AI242" s="259"/>
      <c r="AJ242" s="260"/>
      <c r="AK242" s="259"/>
      <c r="AL242" s="260"/>
      <c r="AM242" s="69"/>
      <c r="AN242" s="69"/>
      <c r="AO242" s="69"/>
      <c r="AP242" s="259"/>
      <c r="AQ242" s="259"/>
      <c r="AR242" s="260"/>
      <c r="AS242" s="259"/>
      <c r="AT242" s="260"/>
      <c r="AU242" s="260"/>
      <c r="AV242" s="260"/>
      <c r="AW242" s="78"/>
      <c r="AX242" s="58"/>
      <c r="AY242" s="59"/>
      <c r="AZ242" s="59"/>
      <c r="BA242" s="259"/>
      <c r="BB242" s="259"/>
      <c r="BC242" s="259"/>
      <c r="BD242" s="259"/>
      <c r="BE242" s="259"/>
      <c r="BF242" s="259"/>
      <c r="BG242" s="259"/>
      <c r="BH242" s="259"/>
      <c r="BI242" s="259"/>
      <c r="BJ242" s="259"/>
      <c r="BK242" s="259"/>
      <c r="BL242" s="259"/>
      <c r="BM242" s="260"/>
      <c r="BN242" s="260"/>
    </row>
    <row r="243" spans="1:66" ht="15.75" customHeight="1" x14ac:dyDescent="0.25">
      <c r="A243" s="57"/>
      <c r="B243" s="291"/>
      <c r="C243" s="259"/>
      <c r="D243" s="259"/>
      <c r="E243" s="259"/>
      <c r="F243" s="75"/>
      <c r="G243" s="259"/>
      <c r="H243" s="259"/>
      <c r="I243" s="259"/>
      <c r="J243" s="259"/>
      <c r="K243" s="259"/>
      <c r="L243" s="259"/>
      <c r="M243" s="259"/>
      <c r="N243" s="259"/>
      <c r="O243" s="259"/>
      <c r="P243" s="259"/>
      <c r="Q243" s="259"/>
      <c r="R243" s="259"/>
      <c r="S243" s="259"/>
      <c r="T243" s="259"/>
      <c r="U243" s="259"/>
      <c r="V243" s="259"/>
      <c r="W243" s="67"/>
      <c r="X243" s="67"/>
      <c r="Y243" s="67"/>
      <c r="Z243" s="259"/>
      <c r="AA243" s="259"/>
      <c r="AB243" s="260"/>
      <c r="AC243" s="259"/>
      <c r="AD243" s="260"/>
      <c r="AE243" s="69"/>
      <c r="AF243" s="69"/>
      <c r="AG243" s="69"/>
      <c r="AH243" s="259"/>
      <c r="AI243" s="259"/>
      <c r="AJ243" s="260"/>
      <c r="AK243" s="259"/>
      <c r="AL243" s="260"/>
      <c r="AM243" s="69"/>
      <c r="AN243" s="69"/>
      <c r="AO243" s="69"/>
      <c r="AP243" s="259"/>
      <c r="AQ243" s="259"/>
      <c r="AR243" s="260"/>
      <c r="AS243" s="259"/>
      <c r="AT243" s="260"/>
      <c r="AU243" s="260"/>
      <c r="AV243" s="260"/>
      <c r="AW243" s="78"/>
      <c r="AX243" s="58"/>
      <c r="AY243" s="59"/>
      <c r="AZ243" s="59"/>
      <c r="BA243" s="259"/>
      <c r="BB243" s="259"/>
      <c r="BC243" s="259"/>
      <c r="BD243" s="259"/>
      <c r="BE243" s="259"/>
      <c r="BF243" s="259"/>
      <c r="BG243" s="259"/>
      <c r="BH243" s="259"/>
      <c r="BI243" s="259"/>
      <c r="BJ243" s="259"/>
      <c r="BK243" s="259"/>
      <c r="BL243" s="259"/>
      <c r="BM243" s="260"/>
      <c r="BN243" s="260"/>
    </row>
    <row r="244" spans="1:66" ht="15.75" customHeight="1" x14ac:dyDescent="0.25">
      <c r="A244" s="57"/>
      <c r="B244" s="291"/>
      <c r="C244" s="259"/>
      <c r="D244" s="259"/>
      <c r="E244" s="259"/>
      <c r="F244" s="75"/>
      <c r="G244" s="259"/>
      <c r="H244" s="259"/>
      <c r="I244" s="259"/>
      <c r="J244" s="259"/>
      <c r="K244" s="259"/>
      <c r="L244" s="259"/>
      <c r="M244" s="259"/>
      <c r="N244" s="259"/>
      <c r="O244" s="259"/>
      <c r="P244" s="259"/>
      <c r="Q244" s="259"/>
      <c r="R244" s="259"/>
      <c r="S244" s="259"/>
      <c r="T244" s="259"/>
      <c r="U244" s="259"/>
      <c r="V244" s="259"/>
      <c r="W244" s="67"/>
      <c r="X244" s="67"/>
      <c r="Y244" s="67"/>
      <c r="Z244" s="259"/>
      <c r="AA244" s="259"/>
      <c r="AB244" s="260"/>
      <c r="AC244" s="259"/>
      <c r="AD244" s="260"/>
      <c r="AE244" s="69"/>
      <c r="AF244" s="69"/>
      <c r="AG244" s="69"/>
      <c r="AH244" s="259"/>
      <c r="AI244" s="259"/>
      <c r="AJ244" s="260"/>
      <c r="AK244" s="259"/>
      <c r="AL244" s="260"/>
      <c r="AM244" s="69"/>
      <c r="AN244" s="69"/>
      <c r="AO244" s="69"/>
      <c r="AP244" s="259"/>
      <c r="AQ244" s="259"/>
      <c r="AR244" s="260"/>
      <c r="AS244" s="259"/>
      <c r="AT244" s="260"/>
      <c r="AU244" s="260"/>
      <c r="AV244" s="260"/>
      <c r="AW244" s="78"/>
      <c r="AX244" s="58"/>
      <c r="AY244" s="59"/>
      <c r="AZ244" s="59"/>
      <c r="BA244" s="259"/>
      <c r="BB244" s="259"/>
      <c r="BC244" s="259"/>
      <c r="BD244" s="259"/>
      <c r="BE244" s="259"/>
      <c r="BF244" s="259"/>
      <c r="BG244" s="259"/>
      <c r="BH244" s="259"/>
      <c r="BI244" s="259"/>
      <c r="BJ244" s="259"/>
      <c r="BK244" s="259"/>
      <c r="BL244" s="259"/>
      <c r="BM244" s="260"/>
      <c r="BN244" s="260"/>
    </row>
    <row r="245" spans="1:66" ht="15.75" customHeight="1" x14ac:dyDescent="0.25">
      <c r="A245" s="57"/>
      <c r="B245" s="291"/>
      <c r="C245" s="259"/>
      <c r="D245" s="259"/>
      <c r="E245" s="259"/>
      <c r="F245" s="75"/>
      <c r="G245" s="259"/>
      <c r="H245" s="259"/>
      <c r="I245" s="259"/>
      <c r="J245" s="259"/>
      <c r="K245" s="259"/>
      <c r="L245" s="259"/>
      <c r="M245" s="259"/>
      <c r="N245" s="259"/>
      <c r="O245" s="259"/>
      <c r="P245" s="259"/>
      <c r="Q245" s="259"/>
      <c r="R245" s="259"/>
      <c r="S245" s="259"/>
      <c r="T245" s="259"/>
      <c r="U245" s="259"/>
      <c r="V245" s="259"/>
      <c r="W245" s="67"/>
      <c r="X245" s="67"/>
      <c r="Y245" s="67"/>
      <c r="Z245" s="259"/>
      <c r="AA245" s="259"/>
      <c r="AB245" s="260"/>
      <c r="AC245" s="259"/>
      <c r="AD245" s="260"/>
      <c r="AE245" s="69"/>
      <c r="AF245" s="69"/>
      <c r="AG245" s="69"/>
      <c r="AH245" s="259"/>
      <c r="AI245" s="259"/>
      <c r="AJ245" s="260"/>
      <c r="AK245" s="259"/>
      <c r="AL245" s="260"/>
      <c r="AM245" s="69"/>
      <c r="AN245" s="69"/>
      <c r="AO245" s="69"/>
      <c r="AP245" s="259"/>
      <c r="AQ245" s="259"/>
      <c r="AR245" s="260"/>
      <c r="AS245" s="259"/>
      <c r="AT245" s="260"/>
      <c r="AU245" s="260"/>
      <c r="AV245" s="260"/>
      <c r="AW245" s="78"/>
      <c r="AX245" s="58"/>
      <c r="AY245" s="59"/>
      <c r="AZ245" s="59"/>
      <c r="BA245" s="259"/>
      <c r="BB245" s="259"/>
      <c r="BC245" s="259"/>
      <c r="BD245" s="259"/>
      <c r="BE245" s="259"/>
      <c r="BF245" s="259"/>
      <c r="BG245" s="259"/>
      <c r="BH245" s="259"/>
      <c r="BI245" s="259"/>
      <c r="BJ245" s="259"/>
      <c r="BK245" s="259"/>
      <c r="BL245" s="259"/>
      <c r="BM245" s="260"/>
      <c r="BN245" s="260"/>
    </row>
    <row r="246" spans="1:66" ht="15.75" customHeight="1" x14ac:dyDescent="0.25">
      <c r="A246" s="57"/>
      <c r="B246" s="291"/>
      <c r="C246" s="259"/>
      <c r="D246" s="259"/>
      <c r="E246" s="259"/>
      <c r="F246" s="75"/>
      <c r="G246" s="259"/>
      <c r="H246" s="259"/>
      <c r="I246" s="259"/>
      <c r="J246" s="259"/>
      <c r="K246" s="259"/>
      <c r="L246" s="259"/>
      <c r="M246" s="259"/>
      <c r="N246" s="259"/>
      <c r="O246" s="259"/>
      <c r="P246" s="259"/>
      <c r="Q246" s="259"/>
      <c r="R246" s="259"/>
      <c r="S246" s="259"/>
      <c r="T246" s="259"/>
      <c r="U246" s="259"/>
      <c r="V246" s="259"/>
      <c r="W246" s="67"/>
      <c r="X246" s="67"/>
      <c r="Y246" s="67"/>
      <c r="Z246" s="259"/>
      <c r="AA246" s="259"/>
      <c r="AB246" s="260"/>
      <c r="AC246" s="259"/>
      <c r="AD246" s="260"/>
      <c r="AE246" s="69"/>
      <c r="AF246" s="69"/>
      <c r="AG246" s="69"/>
      <c r="AH246" s="259"/>
      <c r="AI246" s="259"/>
      <c r="AJ246" s="260"/>
      <c r="AK246" s="259"/>
      <c r="AL246" s="260"/>
      <c r="AM246" s="69"/>
      <c r="AN246" s="69"/>
      <c r="AO246" s="69"/>
      <c r="AP246" s="259"/>
      <c r="AQ246" s="259"/>
      <c r="AR246" s="260"/>
      <c r="AS246" s="259"/>
      <c r="AT246" s="260"/>
      <c r="AU246" s="260"/>
      <c r="AV246" s="260"/>
      <c r="AW246" s="78"/>
      <c r="AX246" s="58"/>
      <c r="AY246" s="59"/>
      <c r="AZ246" s="59"/>
      <c r="BA246" s="259"/>
      <c r="BB246" s="259"/>
      <c r="BC246" s="259"/>
      <c r="BD246" s="259"/>
      <c r="BE246" s="259"/>
      <c r="BF246" s="259"/>
      <c r="BG246" s="259"/>
      <c r="BH246" s="259"/>
      <c r="BI246" s="259"/>
      <c r="BJ246" s="259"/>
      <c r="BK246" s="259"/>
      <c r="BL246" s="259"/>
      <c r="BM246" s="260"/>
      <c r="BN246" s="260"/>
    </row>
    <row r="247" spans="1:66" ht="15.75" customHeight="1" x14ac:dyDescent="0.25">
      <c r="A247" s="57"/>
      <c r="B247" s="291"/>
      <c r="C247" s="259"/>
      <c r="D247" s="259"/>
      <c r="E247" s="259"/>
      <c r="F247" s="75"/>
      <c r="G247" s="259"/>
      <c r="H247" s="259"/>
      <c r="I247" s="259"/>
      <c r="J247" s="259"/>
      <c r="K247" s="259"/>
      <c r="L247" s="259"/>
      <c r="M247" s="259"/>
      <c r="N247" s="259"/>
      <c r="O247" s="259"/>
      <c r="P247" s="259"/>
      <c r="Q247" s="259"/>
      <c r="R247" s="259"/>
      <c r="S247" s="259"/>
      <c r="T247" s="259"/>
      <c r="U247" s="259"/>
      <c r="V247" s="259"/>
      <c r="W247" s="67"/>
      <c r="X247" s="67"/>
      <c r="Y247" s="67"/>
      <c r="Z247" s="259"/>
      <c r="AA247" s="259"/>
      <c r="AB247" s="260"/>
      <c r="AC247" s="259"/>
      <c r="AD247" s="260"/>
      <c r="AE247" s="69"/>
      <c r="AF247" s="69"/>
      <c r="AG247" s="69"/>
      <c r="AH247" s="259"/>
      <c r="AI247" s="259"/>
      <c r="AJ247" s="260"/>
      <c r="AK247" s="259"/>
      <c r="AL247" s="260"/>
      <c r="AM247" s="69"/>
      <c r="AN247" s="69"/>
      <c r="AO247" s="69"/>
      <c r="AP247" s="259"/>
      <c r="AQ247" s="259"/>
      <c r="AR247" s="260"/>
      <c r="AS247" s="259"/>
      <c r="AT247" s="260"/>
      <c r="AU247" s="260"/>
      <c r="AV247" s="260"/>
      <c r="AW247" s="78"/>
      <c r="AX247" s="58"/>
      <c r="AY247" s="59"/>
      <c r="AZ247" s="59"/>
      <c r="BA247" s="259"/>
      <c r="BB247" s="259"/>
      <c r="BC247" s="259"/>
      <c r="BD247" s="259"/>
      <c r="BE247" s="259"/>
      <c r="BF247" s="259"/>
      <c r="BG247" s="259"/>
      <c r="BH247" s="259"/>
      <c r="BI247" s="259"/>
      <c r="BJ247" s="259"/>
      <c r="BK247" s="259"/>
      <c r="BL247" s="259"/>
      <c r="BM247" s="260"/>
      <c r="BN247" s="260"/>
    </row>
    <row r="248" spans="1:66" ht="15.75" customHeight="1" x14ac:dyDescent="0.25">
      <c r="A248" s="57"/>
      <c r="B248" s="291"/>
      <c r="C248" s="259"/>
      <c r="D248" s="259"/>
      <c r="E248" s="259"/>
      <c r="F248" s="75"/>
      <c r="G248" s="259"/>
      <c r="H248" s="259"/>
      <c r="I248" s="259"/>
      <c r="J248" s="259"/>
      <c r="K248" s="259"/>
      <c r="L248" s="259"/>
      <c r="M248" s="259"/>
      <c r="N248" s="259"/>
      <c r="O248" s="259"/>
      <c r="P248" s="259"/>
      <c r="Q248" s="259"/>
      <c r="R248" s="259"/>
      <c r="S248" s="259"/>
      <c r="T248" s="259"/>
      <c r="U248" s="259"/>
      <c r="V248" s="259"/>
      <c r="W248" s="67"/>
      <c r="X248" s="67"/>
      <c r="Y248" s="67"/>
      <c r="Z248" s="259"/>
      <c r="AA248" s="259"/>
      <c r="AB248" s="260"/>
      <c r="AC248" s="259"/>
      <c r="AD248" s="260"/>
      <c r="AE248" s="69"/>
      <c r="AF248" s="69"/>
      <c r="AG248" s="69"/>
      <c r="AH248" s="259"/>
      <c r="AI248" s="259"/>
      <c r="AJ248" s="260"/>
      <c r="AK248" s="259"/>
      <c r="AL248" s="260"/>
      <c r="AM248" s="69"/>
      <c r="AN248" s="69"/>
      <c r="AO248" s="69"/>
      <c r="AP248" s="259"/>
      <c r="AQ248" s="259"/>
      <c r="AR248" s="260"/>
      <c r="AS248" s="259"/>
      <c r="AT248" s="260"/>
      <c r="AU248" s="260"/>
      <c r="AV248" s="260"/>
      <c r="AW248" s="78"/>
      <c r="AX248" s="58"/>
      <c r="AY248" s="59"/>
      <c r="AZ248" s="59"/>
      <c r="BA248" s="259"/>
      <c r="BB248" s="259"/>
      <c r="BC248" s="259"/>
      <c r="BD248" s="259"/>
      <c r="BE248" s="259"/>
      <c r="BF248" s="259"/>
      <c r="BG248" s="259"/>
      <c r="BH248" s="259"/>
      <c r="BI248" s="259"/>
      <c r="BJ248" s="259"/>
      <c r="BK248" s="259"/>
      <c r="BL248" s="259"/>
      <c r="BM248" s="260"/>
      <c r="BN248" s="260"/>
    </row>
    <row r="249" spans="1:66" ht="15.75" customHeight="1" x14ac:dyDescent="0.25">
      <c r="A249" s="57"/>
      <c r="B249" s="291"/>
      <c r="C249" s="259"/>
      <c r="D249" s="259"/>
      <c r="E249" s="259"/>
      <c r="F249" s="75"/>
      <c r="G249" s="259"/>
      <c r="H249" s="259"/>
      <c r="I249" s="259"/>
      <c r="J249" s="259"/>
      <c r="K249" s="259"/>
      <c r="L249" s="259"/>
      <c r="M249" s="259"/>
      <c r="N249" s="259"/>
      <c r="O249" s="259"/>
      <c r="P249" s="259"/>
      <c r="Q249" s="259"/>
      <c r="R249" s="259"/>
      <c r="S249" s="259"/>
      <c r="T249" s="259"/>
      <c r="U249" s="259"/>
      <c r="V249" s="259"/>
      <c r="W249" s="67"/>
      <c r="X249" s="67"/>
      <c r="Y249" s="67"/>
      <c r="Z249" s="259"/>
      <c r="AA249" s="259"/>
      <c r="AB249" s="260"/>
      <c r="AC249" s="259"/>
      <c r="AD249" s="260"/>
      <c r="AE249" s="69"/>
      <c r="AF249" s="69"/>
      <c r="AG249" s="69"/>
      <c r="AH249" s="259"/>
      <c r="AI249" s="259"/>
      <c r="AJ249" s="260"/>
      <c r="AK249" s="259"/>
      <c r="AL249" s="260"/>
      <c r="AM249" s="69"/>
      <c r="AN249" s="69"/>
      <c r="AO249" s="69"/>
      <c r="AP249" s="259"/>
      <c r="AQ249" s="259"/>
      <c r="AR249" s="260"/>
      <c r="AS249" s="259"/>
      <c r="AT249" s="260"/>
      <c r="AU249" s="260"/>
      <c r="AV249" s="260"/>
      <c r="AW249" s="78"/>
      <c r="AX249" s="58"/>
      <c r="AY249" s="59"/>
      <c r="AZ249" s="59"/>
      <c r="BA249" s="259"/>
      <c r="BB249" s="259"/>
      <c r="BC249" s="259"/>
      <c r="BD249" s="259"/>
      <c r="BE249" s="259"/>
      <c r="BF249" s="259"/>
      <c r="BG249" s="259"/>
      <c r="BH249" s="259"/>
      <c r="BI249" s="259"/>
      <c r="BJ249" s="259"/>
      <c r="BK249" s="259"/>
      <c r="BL249" s="259"/>
      <c r="BM249" s="260"/>
      <c r="BN249" s="260"/>
    </row>
    <row r="250" spans="1:66" ht="15.75" customHeight="1" x14ac:dyDescent="0.25">
      <c r="A250" s="57"/>
      <c r="B250" s="291"/>
      <c r="C250" s="259"/>
      <c r="D250" s="259"/>
      <c r="E250" s="259"/>
      <c r="F250" s="75"/>
      <c r="G250" s="259"/>
      <c r="H250" s="259"/>
      <c r="I250" s="259"/>
      <c r="J250" s="259"/>
      <c r="K250" s="259"/>
      <c r="L250" s="259"/>
      <c r="M250" s="259"/>
      <c r="N250" s="259"/>
      <c r="O250" s="259"/>
      <c r="P250" s="259"/>
      <c r="Q250" s="259"/>
      <c r="R250" s="259"/>
      <c r="S250" s="259"/>
      <c r="T250" s="259"/>
      <c r="U250" s="259"/>
      <c r="V250" s="259"/>
      <c r="W250" s="67"/>
      <c r="X250" s="67"/>
      <c r="Y250" s="67"/>
      <c r="Z250" s="259"/>
      <c r="AA250" s="259"/>
      <c r="AB250" s="260"/>
      <c r="AC250" s="259"/>
      <c r="AD250" s="260"/>
      <c r="AE250" s="69"/>
      <c r="AF250" s="69"/>
      <c r="AG250" s="69"/>
      <c r="AH250" s="259"/>
      <c r="AI250" s="259"/>
      <c r="AJ250" s="260"/>
      <c r="AK250" s="259"/>
      <c r="AL250" s="260"/>
      <c r="AM250" s="69"/>
      <c r="AN250" s="69"/>
      <c r="AO250" s="69"/>
      <c r="AP250" s="259"/>
      <c r="AQ250" s="259"/>
      <c r="AR250" s="260"/>
      <c r="AS250" s="259"/>
      <c r="AT250" s="260"/>
      <c r="AU250" s="260"/>
      <c r="AV250" s="260"/>
      <c r="AW250" s="78"/>
      <c r="AX250" s="58"/>
      <c r="AY250" s="59"/>
      <c r="AZ250" s="59"/>
      <c r="BA250" s="259"/>
      <c r="BB250" s="259"/>
      <c r="BC250" s="259"/>
      <c r="BD250" s="259"/>
      <c r="BE250" s="259"/>
      <c r="BF250" s="259"/>
      <c r="BG250" s="259"/>
      <c r="BH250" s="259"/>
      <c r="BI250" s="259"/>
      <c r="BJ250" s="259"/>
      <c r="BK250" s="259"/>
      <c r="BL250" s="259"/>
      <c r="BM250" s="260"/>
      <c r="BN250" s="260"/>
    </row>
    <row r="251" spans="1:66" ht="15.75" customHeight="1" x14ac:dyDescent="0.25">
      <c r="A251" s="57"/>
      <c r="B251" s="291"/>
      <c r="C251" s="259"/>
      <c r="D251" s="259"/>
      <c r="E251" s="259"/>
      <c r="F251" s="75"/>
      <c r="G251" s="259"/>
      <c r="H251" s="259"/>
      <c r="I251" s="259"/>
      <c r="J251" s="259"/>
      <c r="K251" s="259"/>
      <c r="L251" s="259"/>
      <c r="M251" s="259"/>
      <c r="N251" s="259"/>
      <c r="O251" s="259"/>
      <c r="P251" s="259"/>
      <c r="Q251" s="259"/>
      <c r="R251" s="259"/>
      <c r="S251" s="259"/>
      <c r="T251" s="259"/>
      <c r="U251" s="259"/>
      <c r="V251" s="259"/>
      <c r="W251" s="67"/>
      <c r="X251" s="67"/>
      <c r="Y251" s="67"/>
      <c r="Z251" s="259"/>
      <c r="AA251" s="259"/>
      <c r="AB251" s="260"/>
      <c r="AC251" s="259"/>
      <c r="AD251" s="260"/>
      <c r="AE251" s="69"/>
      <c r="AF251" s="69"/>
      <c r="AG251" s="69"/>
      <c r="AH251" s="259"/>
      <c r="AI251" s="259"/>
      <c r="AJ251" s="260"/>
      <c r="AK251" s="259"/>
      <c r="AL251" s="260"/>
      <c r="AM251" s="69"/>
      <c r="AN251" s="69"/>
      <c r="AO251" s="69"/>
      <c r="AP251" s="259"/>
      <c r="AQ251" s="259"/>
      <c r="AR251" s="260"/>
      <c r="AS251" s="259"/>
      <c r="AT251" s="260"/>
      <c r="AU251" s="260"/>
      <c r="AV251" s="260"/>
      <c r="AW251" s="78"/>
      <c r="AX251" s="58"/>
      <c r="AY251" s="59"/>
      <c r="AZ251" s="59"/>
      <c r="BA251" s="259"/>
      <c r="BB251" s="259"/>
      <c r="BC251" s="259"/>
      <c r="BD251" s="259"/>
      <c r="BE251" s="259"/>
      <c r="BF251" s="259"/>
      <c r="BG251" s="259"/>
      <c r="BH251" s="259"/>
      <c r="BI251" s="259"/>
      <c r="BJ251" s="259"/>
      <c r="BK251" s="259"/>
      <c r="BL251" s="259"/>
      <c r="BM251" s="260"/>
      <c r="BN251" s="260"/>
    </row>
    <row r="252" spans="1:66" ht="15.75" customHeight="1" x14ac:dyDescent="0.25">
      <c r="A252" s="57"/>
      <c r="B252" s="291"/>
      <c r="C252" s="259"/>
      <c r="D252" s="259"/>
      <c r="E252" s="259"/>
      <c r="F252" s="75"/>
      <c r="G252" s="259"/>
      <c r="H252" s="259"/>
      <c r="I252" s="259"/>
      <c r="J252" s="259"/>
      <c r="K252" s="259"/>
      <c r="L252" s="259"/>
      <c r="M252" s="259"/>
      <c r="N252" s="259"/>
      <c r="O252" s="259"/>
      <c r="P252" s="259"/>
      <c r="Q252" s="259"/>
      <c r="R252" s="259"/>
      <c r="S252" s="259"/>
      <c r="T252" s="259"/>
      <c r="U252" s="259"/>
      <c r="V252" s="259"/>
      <c r="W252" s="67"/>
      <c r="X252" s="67"/>
      <c r="Y252" s="67"/>
      <c r="Z252" s="259"/>
      <c r="AA252" s="259"/>
      <c r="AB252" s="260"/>
      <c r="AC252" s="259"/>
      <c r="AD252" s="260"/>
      <c r="AE252" s="69"/>
      <c r="AF252" s="69"/>
      <c r="AG252" s="69"/>
      <c r="AH252" s="259"/>
      <c r="AI252" s="259"/>
      <c r="AJ252" s="260"/>
      <c r="AK252" s="259"/>
      <c r="AL252" s="260"/>
      <c r="AM252" s="69"/>
      <c r="AN252" s="69"/>
      <c r="AO252" s="69"/>
      <c r="AP252" s="259"/>
      <c r="AQ252" s="259"/>
      <c r="AR252" s="260"/>
      <c r="AS252" s="259"/>
      <c r="AT252" s="260"/>
      <c r="AU252" s="260"/>
      <c r="AV252" s="260"/>
      <c r="AW252" s="78"/>
      <c r="AX252" s="58"/>
      <c r="AY252" s="59"/>
      <c r="AZ252" s="59"/>
      <c r="BA252" s="259"/>
      <c r="BB252" s="259"/>
      <c r="BC252" s="259"/>
      <c r="BD252" s="259"/>
      <c r="BE252" s="259"/>
      <c r="BF252" s="259"/>
      <c r="BG252" s="259"/>
      <c r="BH252" s="259"/>
      <c r="BI252" s="259"/>
      <c r="BJ252" s="259"/>
      <c r="BK252" s="259"/>
      <c r="BL252" s="259"/>
      <c r="BM252" s="260"/>
      <c r="BN252" s="260"/>
    </row>
    <row r="253" spans="1:66" ht="15.75" customHeight="1" x14ac:dyDescent="0.25">
      <c r="A253" s="57"/>
      <c r="B253" s="291"/>
      <c r="C253" s="259"/>
      <c r="D253" s="259"/>
      <c r="E253" s="259"/>
      <c r="F253" s="75"/>
      <c r="G253" s="259"/>
      <c r="H253" s="259"/>
      <c r="I253" s="259"/>
      <c r="J253" s="259"/>
      <c r="K253" s="259"/>
      <c r="L253" s="259"/>
      <c r="M253" s="259"/>
      <c r="N253" s="259"/>
      <c r="O253" s="259"/>
      <c r="P253" s="259"/>
      <c r="Q253" s="259"/>
      <c r="R253" s="259"/>
      <c r="S253" s="259"/>
      <c r="T253" s="259"/>
      <c r="U253" s="259"/>
      <c r="V253" s="259"/>
      <c r="W253" s="67"/>
      <c r="X253" s="67"/>
      <c r="Y253" s="67"/>
      <c r="Z253" s="259"/>
      <c r="AA253" s="259"/>
      <c r="AB253" s="260"/>
      <c r="AC253" s="259"/>
      <c r="AD253" s="260"/>
      <c r="AE253" s="69"/>
      <c r="AF253" s="69"/>
      <c r="AG253" s="69"/>
      <c r="AH253" s="259"/>
      <c r="AI253" s="259"/>
      <c r="AJ253" s="260"/>
      <c r="AK253" s="259"/>
      <c r="AL253" s="260"/>
      <c r="AM253" s="69"/>
      <c r="AN253" s="69"/>
      <c r="AO253" s="69"/>
      <c r="AP253" s="259"/>
      <c r="AQ253" s="259"/>
      <c r="AR253" s="260"/>
      <c r="AS253" s="259"/>
      <c r="AT253" s="260"/>
      <c r="AU253" s="260"/>
      <c r="AV253" s="260"/>
      <c r="AW253" s="78"/>
      <c r="AX253" s="58"/>
      <c r="AY253" s="59"/>
      <c r="AZ253" s="59"/>
      <c r="BA253" s="259"/>
      <c r="BB253" s="259"/>
      <c r="BC253" s="259"/>
      <c r="BD253" s="259"/>
      <c r="BE253" s="259"/>
      <c r="BF253" s="259"/>
      <c r="BG253" s="259"/>
      <c r="BH253" s="259"/>
      <c r="BI253" s="259"/>
      <c r="BJ253" s="259"/>
      <c r="BK253" s="259"/>
      <c r="BL253" s="259"/>
      <c r="BM253" s="260"/>
      <c r="BN253" s="260"/>
    </row>
    <row r="254" spans="1:66" ht="15.75" customHeight="1" x14ac:dyDescent="0.25">
      <c r="A254" s="57"/>
      <c r="B254" s="291"/>
      <c r="C254" s="259"/>
      <c r="D254" s="259"/>
      <c r="E254" s="259"/>
      <c r="F254" s="75"/>
      <c r="G254" s="259"/>
      <c r="H254" s="259"/>
      <c r="I254" s="259"/>
      <c r="J254" s="259"/>
      <c r="K254" s="259"/>
      <c r="L254" s="259"/>
      <c r="M254" s="259"/>
      <c r="N254" s="259"/>
      <c r="O254" s="259"/>
      <c r="P254" s="259"/>
      <c r="Q254" s="259"/>
      <c r="R254" s="259"/>
      <c r="S254" s="259"/>
      <c r="T254" s="259"/>
      <c r="U254" s="259"/>
      <c r="V254" s="259"/>
      <c r="W254" s="67"/>
      <c r="X254" s="67"/>
      <c r="Y254" s="67"/>
      <c r="Z254" s="259"/>
      <c r="AA254" s="259"/>
      <c r="AB254" s="260"/>
      <c r="AC254" s="259"/>
      <c r="AD254" s="260"/>
      <c r="AE254" s="69"/>
      <c r="AF254" s="69"/>
      <c r="AG254" s="69"/>
      <c r="AH254" s="259"/>
      <c r="AI254" s="259"/>
      <c r="AJ254" s="260"/>
      <c r="AK254" s="259"/>
      <c r="AL254" s="260"/>
      <c r="AM254" s="69"/>
      <c r="AN254" s="69"/>
      <c r="AO254" s="69"/>
      <c r="AP254" s="259"/>
      <c r="AQ254" s="259"/>
      <c r="AR254" s="260"/>
      <c r="AS254" s="259"/>
      <c r="AT254" s="260"/>
      <c r="AU254" s="260"/>
      <c r="AV254" s="260"/>
      <c r="AW254" s="78"/>
      <c r="AX254" s="58"/>
      <c r="AY254" s="59"/>
      <c r="AZ254" s="59"/>
      <c r="BA254" s="259"/>
      <c r="BB254" s="259"/>
      <c r="BC254" s="259"/>
      <c r="BD254" s="259"/>
      <c r="BE254" s="259"/>
      <c r="BF254" s="259"/>
      <c r="BG254" s="259"/>
      <c r="BH254" s="259"/>
      <c r="BI254" s="259"/>
      <c r="BJ254" s="259"/>
      <c r="BK254" s="259"/>
      <c r="BL254" s="259"/>
      <c r="BM254" s="260"/>
      <c r="BN254" s="260"/>
    </row>
    <row r="255" spans="1:66" ht="15.75" customHeight="1" x14ac:dyDescent="0.25">
      <c r="A255" s="57"/>
      <c r="B255" s="291"/>
      <c r="C255" s="259"/>
      <c r="D255" s="259"/>
      <c r="E255" s="259"/>
      <c r="F255" s="75"/>
      <c r="G255" s="259"/>
      <c r="H255" s="259"/>
      <c r="I255" s="259"/>
      <c r="J255" s="259"/>
      <c r="K255" s="259"/>
      <c r="L255" s="259"/>
      <c r="M255" s="259"/>
      <c r="N255" s="259"/>
      <c r="O255" s="259"/>
      <c r="P255" s="259"/>
      <c r="Q255" s="259"/>
      <c r="R255" s="259"/>
      <c r="S255" s="259"/>
      <c r="T255" s="259"/>
      <c r="U255" s="259"/>
      <c r="V255" s="259"/>
      <c r="W255" s="67"/>
      <c r="X255" s="67"/>
      <c r="Y255" s="67"/>
      <c r="Z255" s="259"/>
      <c r="AA255" s="259"/>
      <c r="AB255" s="260"/>
      <c r="AC255" s="259"/>
      <c r="AD255" s="260"/>
      <c r="AE255" s="69"/>
      <c r="AF255" s="69"/>
      <c r="AG255" s="69"/>
      <c r="AH255" s="259"/>
      <c r="AI255" s="259"/>
      <c r="AJ255" s="260"/>
      <c r="AK255" s="259"/>
      <c r="AL255" s="260"/>
      <c r="AM255" s="69"/>
      <c r="AN255" s="69"/>
      <c r="AO255" s="69"/>
      <c r="AP255" s="259"/>
      <c r="AQ255" s="259"/>
      <c r="AR255" s="260"/>
      <c r="AS255" s="259"/>
      <c r="AT255" s="260"/>
      <c r="AU255" s="260"/>
      <c r="AV255" s="260"/>
      <c r="AW255" s="78"/>
      <c r="AX255" s="58"/>
      <c r="AY255" s="59"/>
      <c r="AZ255" s="59"/>
      <c r="BA255" s="259"/>
      <c r="BB255" s="259"/>
      <c r="BC255" s="259"/>
      <c r="BD255" s="259"/>
      <c r="BE255" s="259"/>
      <c r="BF255" s="259"/>
      <c r="BG255" s="259"/>
      <c r="BH255" s="259"/>
      <c r="BI255" s="259"/>
      <c r="BJ255" s="259"/>
      <c r="BK255" s="259"/>
      <c r="BL255" s="259"/>
      <c r="BM255" s="260"/>
      <c r="BN255" s="260"/>
    </row>
    <row r="256" spans="1:66" ht="15.75" customHeight="1" x14ac:dyDescent="0.25">
      <c r="A256" s="57"/>
      <c r="B256" s="291"/>
      <c r="C256" s="259"/>
      <c r="D256" s="259"/>
      <c r="E256" s="259"/>
      <c r="F256" s="75"/>
      <c r="G256" s="259"/>
      <c r="H256" s="259"/>
      <c r="I256" s="259"/>
      <c r="J256" s="259"/>
      <c r="K256" s="259"/>
      <c r="L256" s="259"/>
      <c r="M256" s="259"/>
      <c r="N256" s="259"/>
      <c r="O256" s="259"/>
      <c r="P256" s="259"/>
      <c r="Q256" s="259"/>
      <c r="R256" s="259"/>
      <c r="S256" s="259"/>
      <c r="T256" s="259"/>
      <c r="U256" s="259"/>
      <c r="V256" s="259"/>
      <c r="W256" s="67"/>
      <c r="X256" s="67"/>
      <c r="Y256" s="67"/>
      <c r="Z256" s="259"/>
      <c r="AA256" s="259"/>
      <c r="AB256" s="260"/>
      <c r="AC256" s="259"/>
      <c r="AD256" s="260"/>
      <c r="AE256" s="69"/>
      <c r="AF256" s="69"/>
      <c r="AG256" s="69"/>
      <c r="AH256" s="259"/>
      <c r="AI256" s="259"/>
      <c r="AJ256" s="260"/>
      <c r="AK256" s="259"/>
      <c r="AL256" s="260"/>
      <c r="AM256" s="69"/>
      <c r="AN256" s="69"/>
      <c r="AO256" s="69"/>
      <c r="AP256" s="259"/>
      <c r="AQ256" s="259"/>
      <c r="AR256" s="260"/>
      <c r="AS256" s="259"/>
      <c r="AT256" s="260"/>
      <c r="AU256" s="260"/>
      <c r="AV256" s="260"/>
      <c r="AW256" s="78"/>
      <c r="AX256" s="58"/>
      <c r="AY256" s="59"/>
      <c r="AZ256" s="59"/>
      <c r="BA256" s="259"/>
      <c r="BB256" s="259"/>
      <c r="BC256" s="259"/>
      <c r="BD256" s="259"/>
      <c r="BE256" s="259"/>
      <c r="BF256" s="259"/>
      <c r="BG256" s="259"/>
      <c r="BH256" s="259"/>
      <c r="BI256" s="259"/>
      <c r="BJ256" s="259"/>
      <c r="BK256" s="259"/>
      <c r="BL256" s="259"/>
      <c r="BM256" s="260"/>
      <c r="BN256" s="260"/>
    </row>
    <row r="257" spans="1:66" ht="15.75" customHeight="1" x14ac:dyDescent="0.25">
      <c r="A257" s="57"/>
      <c r="B257" s="291"/>
      <c r="C257" s="259"/>
      <c r="D257" s="259"/>
      <c r="E257" s="259"/>
      <c r="F257" s="75"/>
      <c r="G257" s="259"/>
      <c r="H257" s="259"/>
      <c r="I257" s="259"/>
      <c r="J257" s="259"/>
      <c r="K257" s="259"/>
      <c r="L257" s="259"/>
      <c r="M257" s="259"/>
      <c r="N257" s="259"/>
      <c r="O257" s="259"/>
      <c r="P257" s="259"/>
      <c r="Q257" s="259"/>
      <c r="R257" s="259"/>
      <c r="S257" s="259"/>
      <c r="T257" s="259"/>
      <c r="U257" s="259"/>
      <c r="V257" s="259"/>
      <c r="W257" s="67"/>
      <c r="X257" s="67"/>
      <c r="Y257" s="67"/>
      <c r="Z257" s="259"/>
      <c r="AA257" s="259"/>
      <c r="AB257" s="260"/>
      <c r="AC257" s="259"/>
      <c r="AD257" s="260"/>
      <c r="AE257" s="69"/>
      <c r="AF257" s="69"/>
      <c r="AG257" s="69"/>
      <c r="AH257" s="259"/>
      <c r="AI257" s="259"/>
      <c r="AJ257" s="260"/>
      <c r="AK257" s="259"/>
      <c r="AL257" s="260"/>
      <c r="AM257" s="69"/>
      <c r="AN257" s="69"/>
      <c r="AO257" s="69"/>
      <c r="AP257" s="259"/>
      <c r="AQ257" s="259"/>
      <c r="AR257" s="260"/>
      <c r="AS257" s="259"/>
      <c r="AT257" s="260"/>
      <c r="AU257" s="260"/>
      <c r="AV257" s="260"/>
      <c r="AW257" s="78"/>
      <c r="AX257" s="58"/>
      <c r="AY257" s="59"/>
      <c r="AZ257" s="59"/>
      <c r="BA257" s="259"/>
      <c r="BB257" s="259"/>
      <c r="BC257" s="259"/>
      <c r="BD257" s="259"/>
      <c r="BE257" s="259"/>
      <c r="BF257" s="259"/>
      <c r="BG257" s="259"/>
      <c r="BH257" s="259"/>
      <c r="BI257" s="259"/>
      <c r="BJ257" s="259"/>
      <c r="BK257" s="259"/>
      <c r="BL257" s="259"/>
      <c r="BM257" s="260"/>
      <c r="BN257" s="260"/>
    </row>
    <row r="258" spans="1:66" ht="15.75" customHeight="1" x14ac:dyDescent="0.25">
      <c r="A258" s="57"/>
      <c r="B258" s="291"/>
      <c r="C258" s="259"/>
      <c r="D258" s="259"/>
      <c r="E258" s="259"/>
      <c r="F258" s="75"/>
      <c r="G258" s="259"/>
      <c r="H258" s="259"/>
      <c r="I258" s="259"/>
      <c r="J258" s="259"/>
      <c r="K258" s="259"/>
      <c r="L258" s="259"/>
      <c r="M258" s="259"/>
      <c r="N258" s="259"/>
      <c r="O258" s="259"/>
      <c r="P258" s="259"/>
      <c r="Q258" s="259"/>
      <c r="R258" s="259"/>
      <c r="S258" s="259"/>
      <c r="T258" s="259"/>
      <c r="U258" s="259"/>
      <c r="V258" s="259"/>
      <c r="W258" s="67"/>
      <c r="X258" s="67"/>
      <c r="Y258" s="67"/>
      <c r="Z258" s="259"/>
      <c r="AA258" s="259"/>
      <c r="AB258" s="260"/>
      <c r="AC258" s="259"/>
      <c r="AD258" s="260"/>
      <c r="AE258" s="69"/>
      <c r="AF258" s="69"/>
      <c r="AG258" s="69"/>
      <c r="AH258" s="259"/>
      <c r="AI258" s="259"/>
      <c r="AJ258" s="260"/>
      <c r="AK258" s="259"/>
      <c r="AL258" s="260"/>
      <c r="AM258" s="69"/>
      <c r="AN258" s="69"/>
      <c r="AO258" s="69"/>
      <c r="AP258" s="259"/>
      <c r="AQ258" s="259"/>
      <c r="AR258" s="260"/>
      <c r="AS258" s="259"/>
      <c r="AT258" s="260"/>
      <c r="AU258" s="260"/>
      <c r="AV258" s="260"/>
      <c r="AW258" s="78"/>
      <c r="AX258" s="58"/>
      <c r="AY258" s="59"/>
      <c r="AZ258" s="59"/>
      <c r="BA258" s="259"/>
      <c r="BB258" s="259"/>
      <c r="BC258" s="259"/>
      <c r="BD258" s="259"/>
      <c r="BE258" s="259"/>
      <c r="BF258" s="259"/>
      <c r="BG258" s="259"/>
      <c r="BH258" s="259"/>
      <c r="BI258" s="259"/>
      <c r="BJ258" s="259"/>
      <c r="BK258" s="259"/>
      <c r="BL258" s="259"/>
      <c r="BM258" s="260"/>
      <c r="BN258" s="260"/>
    </row>
    <row r="259" spans="1:66" ht="15.75" customHeight="1" x14ac:dyDescent="0.25">
      <c r="A259" s="57"/>
      <c r="B259" s="291"/>
      <c r="C259" s="259"/>
      <c r="D259" s="259"/>
      <c r="E259" s="259"/>
      <c r="F259" s="75"/>
      <c r="G259" s="259"/>
      <c r="H259" s="259"/>
      <c r="I259" s="259"/>
      <c r="J259" s="259"/>
      <c r="K259" s="259"/>
      <c r="L259" s="259"/>
      <c r="M259" s="259"/>
      <c r="N259" s="259"/>
      <c r="O259" s="259"/>
      <c r="P259" s="259"/>
      <c r="Q259" s="259"/>
      <c r="R259" s="259"/>
      <c r="S259" s="259"/>
      <c r="T259" s="259"/>
      <c r="U259" s="259"/>
      <c r="V259" s="259"/>
      <c r="W259" s="67"/>
      <c r="X259" s="67"/>
      <c r="Y259" s="67"/>
      <c r="Z259" s="259"/>
      <c r="AA259" s="259"/>
      <c r="AB259" s="260"/>
      <c r="AC259" s="259"/>
      <c r="AD259" s="260"/>
      <c r="AE259" s="69"/>
      <c r="AF259" s="69"/>
      <c r="AG259" s="69"/>
      <c r="AH259" s="259"/>
      <c r="AI259" s="259"/>
      <c r="AJ259" s="260"/>
      <c r="AK259" s="259"/>
      <c r="AL259" s="260"/>
      <c r="AM259" s="69"/>
      <c r="AN259" s="69"/>
      <c r="AO259" s="69"/>
      <c r="AP259" s="259"/>
      <c r="AQ259" s="259"/>
      <c r="AR259" s="260"/>
      <c r="AS259" s="259"/>
      <c r="AT259" s="260"/>
      <c r="AU259" s="260"/>
      <c r="AV259" s="260"/>
      <c r="AW259" s="78"/>
      <c r="AX259" s="58"/>
      <c r="AY259" s="59"/>
      <c r="AZ259" s="59"/>
      <c r="BA259" s="259"/>
      <c r="BB259" s="259"/>
      <c r="BC259" s="259"/>
      <c r="BD259" s="259"/>
      <c r="BE259" s="259"/>
      <c r="BF259" s="259"/>
      <c r="BG259" s="259"/>
      <c r="BH259" s="259"/>
      <c r="BI259" s="259"/>
      <c r="BJ259" s="259"/>
      <c r="BK259" s="259"/>
      <c r="BL259" s="259"/>
      <c r="BM259" s="260"/>
      <c r="BN259" s="260"/>
    </row>
    <row r="260" spans="1:66" ht="15.75" customHeight="1" x14ac:dyDescent="0.25">
      <c r="A260" s="57"/>
      <c r="B260" s="291"/>
      <c r="C260" s="259"/>
      <c r="D260" s="259"/>
      <c r="E260" s="259"/>
      <c r="F260" s="75"/>
      <c r="G260" s="259"/>
      <c r="H260" s="259"/>
      <c r="I260" s="259"/>
      <c r="J260" s="259"/>
      <c r="K260" s="259"/>
      <c r="L260" s="259"/>
      <c r="M260" s="259"/>
      <c r="N260" s="259"/>
      <c r="O260" s="259"/>
      <c r="P260" s="259"/>
      <c r="Q260" s="259"/>
      <c r="R260" s="259"/>
      <c r="S260" s="259"/>
      <c r="T260" s="259"/>
      <c r="U260" s="259"/>
      <c r="V260" s="259"/>
      <c r="W260" s="67"/>
      <c r="X260" s="67"/>
      <c r="Y260" s="67"/>
      <c r="Z260" s="259"/>
      <c r="AA260" s="259"/>
      <c r="AB260" s="260"/>
      <c r="AC260" s="259"/>
      <c r="AD260" s="260"/>
      <c r="AE260" s="69"/>
      <c r="AF260" s="69"/>
      <c r="AG260" s="69"/>
      <c r="AH260" s="259"/>
      <c r="AI260" s="259"/>
      <c r="AJ260" s="260"/>
      <c r="AK260" s="259"/>
      <c r="AL260" s="260"/>
      <c r="AM260" s="69"/>
      <c r="AN260" s="69"/>
      <c r="AO260" s="69"/>
      <c r="AP260" s="259"/>
      <c r="AQ260" s="259"/>
      <c r="AR260" s="260"/>
      <c r="AS260" s="259"/>
      <c r="AT260" s="260"/>
      <c r="AU260" s="260"/>
      <c r="AV260" s="260"/>
      <c r="AW260" s="78"/>
      <c r="AX260" s="58"/>
      <c r="AY260" s="59"/>
      <c r="AZ260" s="59"/>
      <c r="BA260" s="259"/>
      <c r="BB260" s="259"/>
      <c r="BC260" s="259"/>
      <c r="BD260" s="259"/>
      <c r="BE260" s="259"/>
      <c r="BF260" s="259"/>
      <c r="BG260" s="259"/>
      <c r="BH260" s="259"/>
      <c r="BI260" s="259"/>
      <c r="BJ260" s="259"/>
      <c r="BK260" s="259"/>
      <c r="BL260" s="259"/>
      <c r="BM260" s="260"/>
      <c r="BN260" s="260"/>
    </row>
    <row r="261" spans="1:66" ht="15.75" customHeight="1" x14ac:dyDescent="0.25">
      <c r="A261" s="57"/>
      <c r="B261" s="291"/>
      <c r="C261" s="259"/>
      <c r="D261" s="259"/>
      <c r="E261" s="259"/>
      <c r="F261" s="75"/>
      <c r="G261" s="259"/>
      <c r="H261" s="259"/>
      <c r="I261" s="259"/>
      <c r="J261" s="259"/>
      <c r="K261" s="259"/>
      <c r="L261" s="259"/>
      <c r="M261" s="259"/>
      <c r="N261" s="259"/>
      <c r="O261" s="259"/>
      <c r="P261" s="259"/>
      <c r="Q261" s="259"/>
      <c r="R261" s="259"/>
      <c r="S261" s="259"/>
      <c r="T261" s="259"/>
      <c r="U261" s="259"/>
      <c r="V261" s="259"/>
      <c r="W261" s="67"/>
      <c r="X261" s="67"/>
      <c r="Y261" s="67"/>
      <c r="Z261" s="259"/>
      <c r="AA261" s="259"/>
      <c r="AB261" s="260"/>
      <c r="AC261" s="259"/>
      <c r="AD261" s="260"/>
      <c r="AE261" s="69"/>
      <c r="AF261" s="69"/>
      <c r="AG261" s="69"/>
      <c r="AH261" s="259"/>
      <c r="AI261" s="259"/>
      <c r="AJ261" s="260"/>
      <c r="AK261" s="259"/>
      <c r="AL261" s="260"/>
      <c r="AM261" s="69"/>
      <c r="AN261" s="69"/>
      <c r="AO261" s="69"/>
      <c r="AP261" s="259"/>
      <c r="AQ261" s="259"/>
      <c r="AR261" s="260"/>
      <c r="AS261" s="259"/>
      <c r="AT261" s="260"/>
      <c r="AU261" s="260"/>
      <c r="AV261" s="260"/>
      <c r="AW261" s="78"/>
      <c r="AX261" s="58"/>
      <c r="AY261" s="59"/>
      <c r="AZ261" s="59"/>
      <c r="BA261" s="259"/>
      <c r="BB261" s="259"/>
      <c r="BC261" s="259"/>
      <c r="BD261" s="259"/>
      <c r="BE261" s="259"/>
      <c r="BF261" s="259"/>
      <c r="BG261" s="259"/>
      <c r="BH261" s="259"/>
      <c r="BI261" s="259"/>
      <c r="BJ261" s="259"/>
      <c r="BK261" s="259"/>
      <c r="BL261" s="259"/>
      <c r="BM261" s="260"/>
      <c r="BN261" s="260"/>
    </row>
    <row r="262" spans="1:66" ht="15.75" customHeight="1" x14ac:dyDescent="0.25">
      <c r="A262" s="57"/>
      <c r="B262" s="291"/>
      <c r="C262" s="259"/>
      <c r="D262" s="259"/>
      <c r="E262" s="259"/>
      <c r="F262" s="75"/>
      <c r="G262" s="259"/>
      <c r="H262" s="259"/>
      <c r="I262" s="259"/>
      <c r="J262" s="259"/>
      <c r="K262" s="259"/>
      <c r="L262" s="259"/>
      <c r="M262" s="259"/>
      <c r="N262" s="259"/>
      <c r="O262" s="259"/>
      <c r="P262" s="259"/>
      <c r="Q262" s="259"/>
      <c r="R262" s="259"/>
      <c r="S262" s="259"/>
      <c r="T262" s="259"/>
      <c r="U262" s="259"/>
      <c r="V262" s="259"/>
      <c r="W262" s="67"/>
      <c r="X262" s="67"/>
      <c r="Y262" s="67"/>
      <c r="Z262" s="259"/>
      <c r="AA262" s="259"/>
      <c r="AB262" s="260"/>
      <c r="AC262" s="259"/>
      <c r="AD262" s="260"/>
      <c r="AE262" s="69"/>
      <c r="AF262" s="69"/>
      <c r="AG262" s="69"/>
      <c r="AH262" s="259"/>
      <c r="AI262" s="259"/>
      <c r="AJ262" s="260"/>
      <c r="AK262" s="259"/>
      <c r="AL262" s="260"/>
      <c r="AM262" s="69"/>
      <c r="AN262" s="69"/>
      <c r="AO262" s="69"/>
      <c r="AP262" s="259"/>
      <c r="AQ262" s="259"/>
      <c r="AR262" s="260"/>
      <c r="AS262" s="259"/>
      <c r="AT262" s="260"/>
      <c r="AU262" s="260"/>
      <c r="AV262" s="260"/>
      <c r="AW262" s="78"/>
      <c r="AX262" s="58"/>
      <c r="AY262" s="59"/>
      <c r="AZ262" s="59"/>
      <c r="BA262" s="259"/>
      <c r="BB262" s="259"/>
      <c r="BC262" s="259"/>
      <c r="BD262" s="259"/>
      <c r="BE262" s="259"/>
      <c r="BF262" s="259"/>
      <c r="BG262" s="259"/>
      <c r="BH262" s="259"/>
      <c r="BI262" s="259"/>
      <c r="BJ262" s="259"/>
      <c r="BK262" s="259"/>
      <c r="BL262" s="259"/>
      <c r="BM262" s="260"/>
      <c r="BN262" s="260"/>
    </row>
    <row r="263" spans="1:66" ht="15.75" customHeight="1" x14ac:dyDescent="0.25">
      <c r="A263" s="57"/>
      <c r="B263" s="291"/>
      <c r="C263" s="259"/>
      <c r="D263" s="259"/>
      <c r="E263" s="259"/>
      <c r="F263" s="75"/>
      <c r="G263" s="259"/>
      <c r="H263" s="259"/>
      <c r="I263" s="259"/>
      <c r="J263" s="259"/>
      <c r="K263" s="259"/>
      <c r="L263" s="259"/>
      <c r="M263" s="259"/>
      <c r="N263" s="259"/>
      <c r="O263" s="259"/>
      <c r="P263" s="259"/>
      <c r="Q263" s="259"/>
      <c r="R263" s="259"/>
      <c r="S263" s="259"/>
      <c r="T263" s="259"/>
      <c r="U263" s="259"/>
      <c r="V263" s="259"/>
      <c r="W263" s="67"/>
      <c r="X263" s="67"/>
      <c r="Y263" s="67"/>
      <c r="Z263" s="259"/>
      <c r="AA263" s="259"/>
      <c r="AB263" s="260"/>
      <c r="AC263" s="259"/>
      <c r="AD263" s="260"/>
      <c r="AE263" s="69"/>
      <c r="AF263" s="69"/>
      <c r="AG263" s="69"/>
      <c r="AH263" s="259"/>
      <c r="AI263" s="259"/>
      <c r="AJ263" s="260"/>
      <c r="AK263" s="259"/>
      <c r="AL263" s="260"/>
      <c r="AM263" s="69"/>
      <c r="AN263" s="69"/>
      <c r="AO263" s="69"/>
      <c r="AP263" s="259"/>
      <c r="AQ263" s="259"/>
      <c r="AR263" s="260"/>
      <c r="AS263" s="259"/>
      <c r="AT263" s="260"/>
      <c r="AU263" s="260"/>
      <c r="AV263" s="260"/>
      <c r="AW263" s="78"/>
      <c r="AX263" s="58"/>
      <c r="AY263" s="59"/>
      <c r="AZ263" s="59"/>
      <c r="BA263" s="259"/>
      <c r="BB263" s="259"/>
      <c r="BC263" s="259"/>
      <c r="BD263" s="259"/>
      <c r="BE263" s="259"/>
      <c r="BF263" s="259"/>
      <c r="BG263" s="259"/>
      <c r="BH263" s="259"/>
      <c r="BI263" s="259"/>
      <c r="BJ263" s="259"/>
      <c r="BK263" s="259"/>
      <c r="BL263" s="259"/>
      <c r="BM263" s="260"/>
      <c r="BN263" s="260"/>
    </row>
    <row r="264" spans="1:66" ht="15.75" customHeight="1" x14ac:dyDescent="0.25">
      <c r="A264" s="57"/>
      <c r="B264" s="291"/>
      <c r="C264" s="259"/>
      <c r="D264" s="259"/>
      <c r="E264" s="259"/>
      <c r="F264" s="75"/>
      <c r="G264" s="259"/>
      <c r="H264" s="259"/>
      <c r="I264" s="259"/>
      <c r="J264" s="259"/>
      <c r="K264" s="259"/>
      <c r="L264" s="259"/>
      <c r="M264" s="259"/>
      <c r="N264" s="259"/>
      <c r="O264" s="259"/>
      <c r="P264" s="259"/>
      <c r="Q264" s="259"/>
      <c r="R264" s="259"/>
      <c r="S264" s="259"/>
      <c r="T264" s="259"/>
      <c r="U264" s="259"/>
      <c r="V264" s="259"/>
      <c r="W264" s="67"/>
      <c r="X264" s="67"/>
      <c r="Y264" s="67"/>
      <c r="Z264" s="259"/>
      <c r="AA264" s="259"/>
      <c r="AB264" s="260"/>
      <c r="AC264" s="259"/>
      <c r="AD264" s="260"/>
      <c r="AE264" s="69"/>
      <c r="AF264" s="69"/>
      <c r="AG264" s="69"/>
      <c r="AH264" s="259"/>
      <c r="AI264" s="259"/>
      <c r="AJ264" s="260"/>
      <c r="AK264" s="259"/>
      <c r="AL264" s="260"/>
      <c r="AM264" s="69"/>
      <c r="AN264" s="69"/>
      <c r="AO264" s="69"/>
      <c r="AP264" s="259"/>
      <c r="AQ264" s="259"/>
      <c r="AR264" s="260"/>
      <c r="AS264" s="259"/>
      <c r="AT264" s="260"/>
      <c r="AU264" s="260"/>
      <c r="AV264" s="260"/>
      <c r="AW264" s="78"/>
      <c r="AX264" s="58"/>
      <c r="AY264" s="59"/>
      <c r="AZ264" s="59"/>
      <c r="BA264" s="259"/>
      <c r="BB264" s="259"/>
      <c r="BC264" s="259"/>
      <c r="BD264" s="259"/>
      <c r="BE264" s="259"/>
      <c r="BF264" s="259"/>
      <c r="BG264" s="259"/>
      <c r="BH264" s="259"/>
      <c r="BI264" s="259"/>
      <c r="BJ264" s="259"/>
      <c r="BK264" s="259"/>
      <c r="BL264" s="259"/>
      <c r="BM264" s="260"/>
      <c r="BN264" s="260"/>
    </row>
    <row r="265" spans="1:66" ht="15.75" customHeight="1" x14ac:dyDescent="0.25">
      <c r="A265" s="57"/>
      <c r="B265" s="291"/>
      <c r="C265" s="259"/>
      <c r="D265" s="259"/>
      <c r="E265" s="259"/>
      <c r="F265" s="75"/>
      <c r="G265" s="259"/>
      <c r="H265" s="259"/>
      <c r="I265" s="259"/>
      <c r="J265" s="259"/>
      <c r="K265" s="259"/>
      <c r="L265" s="259"/>
      <c r="M265" s="259"/>
      <c r="N265" s="259"/>
      <c r="O265" s="259"/>
      <c r="P265" s="259"/>
      <c r="Q265" s="259"/>
      <c r="R265" s="259"/>
      <c r="S265" s="259"/>
      <c r="T265" s="259"/>
      <c r="U265" s="259"/>
      <c r="V265" s="259"/>
      <c r="W265" s="67"/>
      <c r="X265" s="67"/>
      <c r="Y265" s="67"/>
      <c r="Z265" s="259"/>
      <c r="AA265" s="259"/>
      <c r="AB265" s="260"/>
      <c r="AC265" s="259"/>
      <c r="AD265" s="260"/>
      <c r="AE265" s="69"/>
      <c r="AF265" s="69"/>
      <c r="AG265" s="69"/>
      <c r="AH265" s="259"/>
      <c r="AI265" s="259"/>
      <c r="AJ265" s="260"/>
      <c r="AK265" s="259"/>
      <c r="AL265" s="260"/>
      <c r="AM265" s="69"/>
      <c r="AN265" s="69"/>
      <c r="AO265" s="69"/>
      <c r="AP265" s="259"/>
      <c r="AQ265" s="259"/>
      <c r="AR265" s="260"/>
      <c r="AS265" s="259"/>
      <c r="AT265" s="260"/>
      <c r="AU265" s="260"/>
      <c r="AV265" s="260"/>
      <c r="AW265" s="78"/>
      <c r="AX265" s="58"/>
      <c r="AY265" s="59"/>
      <c r="AZ265" s="59"/>
      <c r="BA265" s="259"/>
      <c r="BB265" s="259"/>
      <c r="BC265" s="259"/>
      <c r="BD265" s="259"/>
      <c r="BE265" s="259"/>
      <c r="BF265" s="259"/>
      <c r="BG265" s="259"/>
      <c r="BH265" s="259"/>
      <c r="BI265" s="259"/>
      <c r="BJ265" s="259"/>
      <c r="BK265" s="259"/>
      <c r="BL265" s="259"/>
      <c r="BM265" s="260"/>
      <c r="BN265" s="260"/>
    </row>
    <row r="266" spans="1:66" ht="15.75" customHeight="1" x14ac:dyDescent="0.25">
      <c r="A266" s="57"/>
      <c r="B266" s="291"/>
      <c r="C266" s="259"/>
      <c r="D266" s="259"/>
      <c r="E266" s="259"/>
      <c r="F266" s="75"/>
      <c r="G266" s="259"/>
      <c r="H266" s="259"/>
      <c r="I266" s="259"/>
      <c r="J266" s="259"/>
      <c r="K266" s="259"/>
      <c r="L266" s="259"/>
      <c r="M266" s="259"/>
      <c r="N266" s="259"/>
      <c r="O266" s="259"/>
      <c r="P266" s="259"/>
      <c r="Q266" s="259"/>
      <c r="R266" s="259"/>
      <c r="S266" s="259"/>
      <c r="T266" s="259"/>
      <c r="U266" s="259"/>
      <c r="V266" s="259"/>
      <c r="W266" s="67"/>
      <c r="X266" s="67"/>
      <c r="Y266" s="67"/>
      <c r="Z266" s="259"/>
      <c r="AA266" s="259"/>
      <c r="AB266" s="260"/>
      <c r="AC266" s="259"/>
      <c r="AD266" s="260"/>
      <c r="AE266" s="69"/>
      <c r="AF266" s="69"/>
      <c r="AG266" s="69"/>
      <c r="AH266" s="259"/>
      <c r="AI266" s="259"/>
      <c r="AJ266" s="260"/>
      <c r="AK266" s="259"/>
      <c r="AL266" s="260"/>
      <c r="AM266" s="69"/>
      <c r="AN266" s="69"/>
      <c r="AO266" s="69"/>
      <c r="AP266" s="259"/>
      <c r="AQ266" s="259"/>
      <c r="AR266" s="260"/>
      <c r="AS266" s="259"/>
      <c r="AT266" s="260"/>
      <c r="AU266" s="260"/>
      <c r="AV266" s="260"/>
      <c r="AW266" s="78"/>
      <c r="AX266" s="58"/>
      <c r="AY266" s="59"/>
      <c r="AZ266" s="59"/>
      <c r="BA266" s="259"/>
      <c r="BB266" s="259"/>
      <c r="BC266" s="259"/>
      <c r="BD266" s="259"/>
      <c r="BE266" s="259"/>
      <c r="BF266" s="259"/>
      <c r="BG266" s="259"/>
      <c r="BH266" s="259"/>
      <c r="BI266" s="259"/>
      <c r="BJ266" s="259"/>
      <c r="BK266" s="259"/>
      <c r="BL266" s="259"/>
      <c r="BM266" s="260"/>
      <c r="BN266" s="260"/>
    </row>
    <row r="267" spans="1:66" ht="15.75" customHeight="1" x14ac:dyDescent="0.25">
      <c r="A267" s="57"/>
      <c r="B267" s="291"/>
      <c r="C267" s="259"/>
      <c r="D267" s="259"/>
      <c r="E267" s="259"/>
      <c r="F267" s="75"/>
      <c r="G267" s="259"/>
      <c r="H267" s="259"/>
      <c r="I267" s="259"/>
      <c r="J267" s="259"/>
      <c r="K267" s="259"/>
      <c r="L267" s="259"/>
      <c r="M267" s="259"/>
      <c r="N267" s="259"/>
      <c r="O267" s="259"/>
      <c r="P267" s="259"/>
      <c r="Q267" s="259"/>
      <c r="R267" s="259"/>
      <c r="S267" s="259"/>
      <c r="T267" s="259"/>
      <c r="U267" s="259"/>
      <c r="V267" s="259"/>
      <c r="W267" s="67"/>
      <c r="X267" s="67"/>
      <c r="Y267" s="67"/>
      <c r="Z267" s="259"/>
      <c r="AA267" s="259"/>
      <c r="AB267" s="260"/>
      <c r="AC267" s="259"/>
      <c r="AD267" s="260"/>
      <c r="AE267" s="69"/>
      <c r="AF267" s="69"/>
      <c r="AG267" s="69"/>
      <c r="AH267" s="259"/>
      <c r="AI267" s="259"/>
      <c r="AJ267" s="260"/>
      <c r="AK267" s="259"/>
      <c r="AL267" s="260"/>
      <c r="AM267" s="69"/>
      <c r="AN267" s="69"/>
      <c r="AO267" s="69"/>
      <c r="AP267" s="259"/>
      <c r="AQ267" s="259"/>
      <c r="AR267" s="260"/>
      <c r="AS267" s="259"/>
      <c r="AT267" s="260"/>
      <c r="AU267" s="260"/>
      <c r="AV267" s="260"/>
      <c r="AW267" s="78"/>
      <c r="AX267" s="58"/>
      <c r="AY267" s="59"/>
      <c r="AZ267" s="59"/>
      <c r="BA267" s="259"/>
      <c r="BB267" s="259"/>
      <c r="BC267" s="259"/>
      <c r="BD267" s="259"/>
      <c r="BE267" s="259"/>
      <c r="BF267" s="259"/>
      <c r="BG267" s="259"/>
      <c r="BH267" s="259"/>
      <c r="BI267" s="259"/>
      <c r="BJ267" s="259"/>
      <c r="BK267" s="259"/>
      <c r="BL267" s="259"/>
      <c r="BM267" s="260"/>
      <c r="BN267" s="260"/>
    </row>
    <row r="268" spans="1:66" ht="15.75" customHeight="1" x14ac:dyDescent="0.25">
      <c r="A268" s="57"/>
      <c r="B268" s="291"/>
      <c r="C268" s="259"/>
      <c r="D268" s="259"/>
      <c r="E268" s="259"/>
      <c r="F268" s="75"/>
      <c r="G268" s="259"/>
      <c r="H268" s="259"/>
      <c r="I268" s="259"/>
      <c r="J268" s="259"/>
      <c r="K268" s="259"/>
      <c r="L268" s="259"/>
      <c r="M268" s="259"/>
      <c r="N268" s="259"/>
      <c r="O268" s="259"/>
      <c r="P268" s="259"/>
      <c r="Q268" s="259"/>
      <c r="R268" s="259"/>
      <c r="S268" s="259"/>
      <c r="T268" s="259"/>
      <c r="U268" s="259"/>
      <c r="V268" s="259"/>
      <c r="W268" s="67"/>
      <c r="X268" s="67"/>
      <c r="Y268" s="67"/>
      <c r="Z268" s="259"/>
      <c r="AA268" s="259"/>
      <c r="AB268" s="260"/>
      <c r="AC268" s="259"/>
      <c r="AD268" s="260"/>
      <c r="AE268" s="69"/>
      <c r="AF268" s="69"/>
      <c r="AG268" s="69"/>
      <c r="AH268" s="259"/>
      <c r="AI268" s="259"/>
      <c r="AJ268" s="260"/>
      <c r="AK268" s="259"/>
      <c r="AL268" s="260"/>
      <c r="AM268" s="69"/>
      <c r="AN268" s="69"/>
      <c r="AO268" s="69"/>
      <c r="AP268" s="259"/>
      <c r="AQ268" s="259"/>
      <c r="AR268" s="260"/>
      <c r="AS268" s="259"/>
      <c r="AT268" s="260"/>
      <c r="AU268" s="260"/>
      <c r="AV268" s="260"/>
      <c r="AW268" s="78"/>
      <c r="AX268" s="58"/>
      <c r="AY268" s="59"/>
      <c r="AZ268" s="59"/>
      <c r="BA268" s="259"/>
      <c r="BB268" s="259"/>
      <c r="BC268" s="259"/>
      <c r="BD268" s="259"/>
      <c r="BE268" s="259"/>
      <c r="BF268" s="259"/>
      <c r="BG268" s="259"/>
      <c r="BH268" s="259"/>
      <c r="BI268" s="259"/>
      <c r="BJ268" s="259"/>
      <c r="BK268" s="259"/>
      <c r="BL268" s="259"/>
      <c r="BM268" s="260"/>
      <c r="BN268" s="260"/>
    </row>
    <row r="269" spans="1:66" ht="15.75" customHeight="1" x14ac:dyDescent="0.25">
      <c r="A269" s="57"/>
      <c r="B269" s="291"/>
      <c r="C269" s="259"/>
      <c r="D269" s="259"/>
      <c r="E269" s="259"/>
      <c r="F269" s="75"/>
      <c r="G269" s="259"/>
      <c r="H269" s="259"/>
      <c r="I269" s="259"/>
      <c r="J269" s="259"/>
      <c r="K269" s="259"/>
      <c r="L269" s="259"/>
      <c r="M269" s="259"/>
      <c r="N269" s="259"/>
      <c r="O269" s="259"/>
      <c r="P269" s="259"/>
      <c r="Q269" s="259"/>
      <c r="R269" s="259"/>
      <c r="S269" s="259"/>
      <c r="T269" s="259"/>
      <c r="U269" s="259"/>
      <c r="V269" s="259"/>
      <c r="W269" s="67"/>
      <c r="X269" s="67"/>
      <c r="Y269" s="67"/>
      <c r="Z269" s="259"/>
      <c r="AA269" s="259"/>
      <c r="AB269" s="260"/>
      <c r="AC269" s="259"/>
      <c r="AD269" s="260"/>
      <c r="AE269" s="69"/>
      <c r="AF269" s="69"/>
      <c r="AG269" s="69"/>
      <c r="AH269" s="259"/>
      <c r="AI269" s="259"/>
      <c r="AJ269" s="260"/>
      <c r="AK269" s="259"/>
      <c r="AL269" s="260"/>
      <c r="AM269" s="69"/>
      <c r="AN269" s="69"/>
      <c r="AO269" s="69"/>
      <c r="AP269" s="259"/>
      <c r="AQ269" s="259"/>
      <c r="AR269" s="260"/>
      <c r="AS269" s="259"/>
      <c r="AT269" s="260"/>
      <c r="AU269" s="260"/>
      <c r="AV269" s="260"/>
      <c r="AW269" s="78"/>
      <c r="AX269" s="58"/>
      <c r="AY269" s="59"/>
      <c r="AZ269" s="59"/>
      <c r="BA269" s="259"/>
      <c r="BB269" s="259"/>
      <c r="BC269" s="259"/>
      <c r="BD269" s="259"/>
      <c r="BE269" s="259"/>
      <c r="BF269" s="259"/>
      <c r="BG269" s="259"/>
      <c r="BH269" s="259"/>
      <c r="BI269" s="259"/>
      <c r="BJ269" s="259"/>
      <c r="BK269" s="259"/>
      <c r="BL269" s="259"/>
      <c r="BM269" s="260"/>
      <c r="BN269" s="260"/>
    </row>
    <row r="270" spans="1:66" ht="15.75" customHeight="1" x14ac:dyDescent="0.25">
      <c r="A270" s="57"/>
      <c r="B270" s="291"/>
      <c r="C270" s="259"/>
      <c r="D270" s="259"/>
      <c r="E270" s="259"/>
      <c r="F270" s="75"/>
      <c r="G270" s="259"/>
      <c r="H270" s="259"/>
      <c r="I270" s="259"/>
      <c r="J270" s="259"/>
      <c r="K270" s="259"/>
      <c r="L270" s="259"/>
      <c r="M270" s="259"/>
      <c r="N270" s="259"/>
      <c r="O270" s="259"/>
      <c r="P270" s="259"/>
      <c r="Q270" s="259"/>
      <c r="R270" s="259"/>
      <c r="S270" s="259"/>
      <c r="T270" s="259"/>
      <c r="U270" s="259"/>
      <c r="V270" s="259"/>
      <c r="W270" s="67"/>
      <c r="X270" s="67"/>
      <c r="Y270" s="67"/>
      <c r="Z270" s="259"/>
      <c r="AA270" s="259"/>
      <c r="AB270" s="260"/>
      <c r="AC270" s="259"/>
      <c r="AD270" s="260"/>
      <c r="AE270" s="69"/>
      <c r="AF270" s="69"/>
      <c r="AG270" s="69"/>
      <c r="AH270" s="259"/>
      <c r="AI270" s="259"/>
      <c r="AJ270" s="260"/>
      <c r="AK270" s="259"/>
      <c r="AL270" s="260"/>
      <c r="AM270" s="69"/>
      <c r="AN270" s="69"/>
      <c r="AO270" s="69"/>
      <c r="AP270" s="259"/>
      <c r="AQ270" s="259"/>
      <c r="AR270" s="260"/>
      <c r="AS270" s="259"/>
      <c r="AT270" s="260"/>
      <c r="AU270" s="260"/>
      <c r="AV270" s="260"/>
      <c r="AW270" s="78"/>
      <c r="AX270" s="58"/>
      <c r="AY270" s="59"/>
      <c r="AZ270" s="59"/>
      <c r="BA270" s="259"/>
      <c r="BB270" s="259"/>
      <c r="BC270" s="259"/>
      <c r="BD270" s="259"/>
      <c r="BE270" s="259"/>
      <c r="BF270" s="259"/>
      <c r="BG270" s="259"/>
      <c r="BH270" s="259"/>
      <c r="BI270" s="259"/>
      <c r="BJ270" s="259"/>
      <c r="BK270" s="259"/>
      <c r="BL270" s="259"/>
      <c r="BM270" s="260"/>
      <c r="BN270" s="260"/>
    </row>
    <row r="271" spans="1:66" ht="15.75" customHeight="1" x14ac:dyDescent="0.25">
      <c r="A271" s="57"/>
      <c r="B271" s="291"/>
      <c r="C271" s="259"/>
      <c r="D271" s="259"/>
      <c r="E271" s="259"/>
      <c r="F271" s="75"/>
      <c r="G271" s="259"/>
      <c r="H271" s="259"/>
      <c r="I271" s="259"/>
      <c r="J271" s="259"/>
      <c r="K271" s="259"/>
      <c r="L271" s="259"/>
      <c r="M271" s="259"/>
      <c r="N271" s="259"/>
      <c r="O271" s="259"/>
      <c r="P271" s="259"/>
      <c r="Q271" s="259"/>
      <c r="R271" s="259"/>
      <c r="S271" s="259"/>
      <c r="T271" s="259"/>
      <c r="U271" s="259"/>
      <c r="V271" s="259"/>
      <c r="W271" s="67"/>
      <c r="X271" s="67"/>
      <c r="Y271" s="67"/>
      <c r="Z271" s="259"/>
      <c r="AA271" s="259"/>
      <c r="AB271" s="260"/>
      <c r="AC271" s="259"/>
      <c r="AD271" s="260"/>
      <c r="AE271" s="69"/>
      <c r="AF271" s="69"/>
      <c r="AG271" s="69"/>
      <c r="AH271" s="259"/>
      <c r="AI271" s="259"/>
      <c r="AJ271" s="260"/>
      <c r="AK271" s="259"/>
      <c r="AL271" s="260"/>
      <c r="AM271" s="69"/>
      <c r="AN271" s="69"/>
      <c r="AO271" s="69"/>
      <c r="AP271" s="259"/>
      <c r="AQ271" s="259"/>
      <c r="AR271" s="260"/>
      <c r="AS271" s="259"/>
      <c r="AT271" s="260"/>
      <c r="AU271" s="260"/>
      <c r="AV271" s="260"/>
      <c r="AW271" s="78"/>
      <c r="AX271" s="58"/>
      <c r="AY271" s="59"/>
      <c r="AZ271" s="59"/>
      <c r="BA271" s="259"/>
      <c r="BB271" s="259"/>
      <c r="BC271" s="259"/>
      <c r="BD271" s="259"/>
      <c r="BE271" s="259"/>
      <c r="BF271" s="259"/>
      <c r="BG271" s="259"/>
      <c r="BH271" s="259"/>
      <c r="BI271" s="259"/>
      <c r="BJ271" s="259"/>
      <c r="BK271" s="259"/>
      <c r="BL271" s="259"/>
      <c r="BM271" s="260"/>
      <c r="BN271" s="260"/>
    </row>
    <row r="272" spans="1:66" ht="15.75" customHeight="1" x14ac:dyDescent="0.25">
      <c r="A272" s="57"/>
      <c r="B272" s="291"/>
      <c r="C272" s="259"/>
      <c r="D272" s="259"/>
      <c r="E272" s="259"/>
      <c r="F272" s="75"/>
      <c r="G272" s="259"/>
      <c r="H272" s="259"/>
      <c r="I272" s="259"/>
      <c r="J272" s="259"/>
      <c r="K272" s="259"/>
      <c r="L272" s="259"/>
      <c r="M272" s="259"/>
      <c r="N272" s="259"/>
      <c r="O272" s="259"/>
      <c r="P272" s="259"/>
      <c r="Q272" s="259"/>
      <c r="R272" s="259"/>
      <c r="S272" s="259"/>
      <c r="T272" s="259"/>
      <c r="U272" s="259"/>
      <c r="V272" s="259"/>
      <c r="W272" s="67"/>
      <c r="X272" s="67"/>
      <c r="Y272" s="67"/>
      <c r="Z272" s="259"/>
      <c r="AA272" s="259"/>
      <c r="AB272" s="260"/>
      <c r="AC272" s="259"/>
      <c r="AD272" s="260"/>
      <c r="AE272" s="69"/>
      <c r="AF272" s="69"/>
      <c r="AG272" s="69"/>
      <c r="AH272" s="259"/>
      <c r="AI272" s="259"/>
      <c r="AJ272" s="260"/>
      <c r="AK272" s="259"/>
      <c r="AL272" s="260"/>
      <c r="AM272" s="69"/>
      <c r="AN272" s="69"/>
      <c r="AO272" s="69"/>
      <c r="AP272" s="259"/>
      <c r="AQ272" s="259"/>
      <c r="AR272" s="260"/>
      <c r="AS272" s="259"/>
      <c r="AT272" s="260"/>
      <c r="AU272" s="260"/>
      <c r="AV272" s="260"/>
      <c r="AW272" s="78"/>
      <c r="AX272" s="58"/>
      <c r="AY272" s="59"/>
      <c r="AZ272" s="59"/>
      <c r="BA272" s="259"/>
      <c r="BB272" s="259"/>
      <c r="BC272" s="259"/>
      <c r="BD272" s="259"/>
      <c r="BE272" s="259"/>
      <c r="BF272" s="259"/>
      <c r="BG272" s="259"/>
      <c r="BH272" s="259"/>
      <c r="BI272" s="259"/>
      <c r="BJ272" s="259"/>
      <c r="BK272" s="259"/>
      <c r="BL272" s="259"/>
      <c r="BM272" s="260"/>
      <c r="BN272" s="260"/>
    </row>
    <row r="273" spans="1:66" ht="15.75" customHeight="1" x14ac:dyDescent="0.25">
      <c r="A273" s="57"/>
      <c r="B273" s="291"/>
      <c r="C273" s="259"/>
      <c r="D273" s="259"/>
      <c r="E273" s="259"/>
      <c r="F273" s="75"/>
      <c r="G273" s="259"/>
      <c r="H273" s="259"/>
      <c r="I273" s="259"/>
      <c r="J273" s="259"/>
      <c r="K273" s="259"/>
      <c r="L273" s="259"/>
      <c r="M273" s="259"/>
      <c r="N273" s="259"/>
      <c r="O273" s="259"/>
      <c r="P273" s="259"/>
      <c r="Q273" s="259"/>
      <c r="R273" s="259"/>
      <c r="S273" s="259"/>
      <c r="T273" s="259"/>
      <c r="U273" s="259"/>
      <c r="V273" s="259"/>
      <c r="W273" s="67"/>
      <c r="X273" s="67"/>
      <c r="Y273" s="67"/>
      <c r="Z273" s="259"/>
      <c r="AA273" s="259"/>
      <c r="AB273" s="260"/>
      <c r="AC273" s="259"/>
      <c r="AD273" s="260"/>
      <c r="AE273" s="69"/>
      <c r="AF273" s="69"/>
      <c r="AG273" s="69"/>
      <c r="AH273" s="259"/>
      <c r="AI273" s="259"/>
      <c r="AJ273" s="260"/>
      <c r="AK273" s="259"/>
      <c r="AL273" s="260"/>
      <c r="AM273" s="69"/>
      <c r="AN273" s="69"/>
      <c r="AO273" s="69"/>
      <c r="AP273" s="259"/>
      <c r="AQ273" s="259"/>
      <c r="AR273" s="260"/>
      <c r="AS273" s="259"/>
      <c r="AT273" s="260"/>
      <c r="AU273" s="260"/>
      <c r="AV273" s="260"/>
      <c r="AW273" s="78"/>
      <c r="AX273" s="58"/>
      <c r="AY273" s="59"/>
      <c r="AZ273" s="59"/>
      <c r="BA273" s="259"/>
      <c r="BB273" s="259"/>
      <c r="BC273" s="259"/>
      <c r="BD273" s="259"/>
      <c r="BE273" s="259"/>
      <c r="BF273" s="259"/>
      <c r="BG273" s="259"/>
      <c r="BH273" s="259"/>
      <c r="BI273" s="259"/>
      <c r="BJ273" s="259"/>
      <c r="BK273" s="259"/>
      <c r="BL273" s="259"/>
      <c r="BM273" s="260"/>
      <c r="BN273" s="260"/>
    </row>
    <row r="274" spans="1:66" ht="15.75" customHeight="1" x14ac:dyDescent="0.25">
      <c r="A274" s="57"/>
      <c r="B274" s="291"/>
      <c r="C274" s="259"/>
      <c r="D274" s="259"/>
      <c r="E274" s="259"/>
      <c r="F274" s="75"/>
      <c r="G274" s="259"/>
      <c r="H274" s="259"/>
      <c r="I274" s="259"/>
      <c r="J274" s="259"/>
      <c r="K274" s="259"/>
      <c r="L274" s="259"/>
      <c r="M274" s="259"/>
      <c r="N274" s="259"/>
      <c r="O274" s="259"/>
      <c r="P274" s="259"/>
      <c r="Q274" s="259"/>
      <c r="R274" s="259"/>
      <c r="S274" s="259"/>
      <c r="T274" s="259"/>
      <c r="U274" s="259"/>
      <c r="V274" s="259"/>
      <c r="W274" s="67"/>
      <c r="X274" s="67"/>
      <c r="Y274" s="67"/>
      <c r="Z274" s="259"/>
      <c r="AA274" s="259"/>
      <c r="AB274" s="260"/>
      <c r="AC274" s="259"/>
      <c r="AD274" s="260"/>
      <c r="AE274" s="69"/>
      <c r="AF274" s="69"/>
      <c r="AG274" s="69"/>
      <c r="AH274" s="259"/>
      <c r="AI274" s="259"/>
      <c r="AJ274" s="260"/>
      <c r="AK274" s="259"/>
      <c r="AL274" s="260"/>
      <c r="AM274" s="69"/>
      <c r="AN274" s="69"/>
      <c r="AO274" s="69"/>
      <c r="AP274" s="259"/>
      <c r="AQ274" s="259"/>
      <c r="AR274" s="260"/>
      <c r="AS274" s="259"/>
      <c r="AT274" s="260"/>
      <c r="AU274" s="260"/>
      <c r="AV274" s="260"/>
      <c r="AW274" s="78"/>
      <c r="AX274" s="58"/>
      <c r="AY274" s="59"/>
      <c r="AZ274" s="59"/>
      <c r="BA274" s="259"/>
      <c r="BB274" s="259"/>
      <c r="BC274" s="259"/>
      <c r="BD274" s="259"/>
      <c r="BE274" s="259"/>
      <c r="BF274" s="259"/>
      <c r="BG274" s="259"/>
      <c r="BH274" s="259"/>
      <c r="BI274" s="259"/>
      <c r="BJ274" s="259"/>
      <c r="BK274" s="259"/>
      <c r="BL274" s="259"/>
      <c r="BM274" s="260"/>
      <c r="BN274" s="260"/>
    </row>
    <row r="275" spans="1:66" ht="15.75" customHeight="1" x14ac:dyDescent="0.25">
      <c r="A275" s="57"/>
      <c r="B275" s="291"/>
      <c r="C275" s="259"/>
      <c r="D275" s="259"/>
      <c r="E275" s="259"/>
      <c r="F275" s="75"/>
      <c r="G275" s="259"/>
      <c r="H275" s="259"/>
      <c r="I275" s="259"/>
      <c r="J275" s="259"/>
      <c r="K275" s="259"/>
      <c r="L275" s="259"/>
      <c r="M275" s="259"/>
      <c r="N275" s="259"/>
      <c r="O275" s="259"/>
      <c r="P275" s="259"/>
      <c r="Q275" s="259"/>
      <c r="R275" s="259"/>
      <c r="S275" s="259"/>
      <c r="T275" s="259"/>
      <c r="U275" s="259"/>
      <c r="V275" s="259"/>
      <c r="W275" s="67"/>
      <c r="X275" s="67"/>
      <c r="Y275" s="67"/>
      <c r="Z275" s="259"/>
      <c r="AA275" s="259"/>
      <c r="AB275" s="260"/>
      <c r="AC275" s="259"/>
      <c r="AD275" s="260"/>
      <c r="AE275" s="69"/>
      <c r="AF275" s="69"/>
      <c r="AG275" s="69"/>
      <c r="AH275" s="259"/>
      <c r="AI275" s="259"/>
      <c r="AJ275" s="260"/>
      <c r="AK275" s="259"/>
      <c r="AL275" s="260"/>
      <c r="AM275" s="69"/>
      <c r="AN275" s="69"/>
      <c r="AO275" s="69"/>
      <c r="AP275" s="259"/>
      <c r="AQ275" s="259"/>
      <c r="AR275" s="260"/>
      <c r="AS275" s="259"/>
      <c r="AT275" s="260"/>
      <c r="AU275" s="260"/>
      <c r="AV275" s="260"/>
      <c r="AW275" s="78"/>
      <c r="AX275" s="58"/>
      <c r="AY275" s="59"/>
      <c r="AZ275" s="59"/>
      <c r="BA275" s="259"/>
      <c r="BB275" s="259"/>
      <c r="BC275" s="259"/>
      <c r="BD275" s="259"/>
      <c r="BE275" s="259"/>
      <c r="BF275" s="259"/>
      <c r="BG275" s="259"/>
      <c r="BH275" s="259"/>
      <c r="BI275" s="259"/>
      <c r="BJ275" s="259"/>
      <c r="BK275" s="259"/>
      <c r="BL275" s="259"/>
      <c r="BM275" s="260"/>
      <c r="BN275" s="260"/>
    </row>
    <row r="276" spans="1:66" ht="15.75" customHeight="1" x14ac:dyDescent="0.25">
      <c r="A276" s="57"/>
      <c r="B276" s="291"/>
      <c r="C276" s="259"/>
      <c r="D276" s="259"/>
      <c r="E276" s="259"/>
      <c r="F276" s="75"/>
      <c r="G276" s="259"/>
      <c r="H276" s="259"/>
      <c r="I276" s="259"/>
      <c r="J276" s="259"/>
      <c r="K276" s="259"/>
      <c r="L276" s="259"/>
      <c r="M276" s="259"/>
      <c r="N276" s="259"/>
      <c r="O276" s="259"/>
      <c r="P276" s="259"/>
      <c r="Q276" s="259"/>
      <c r="R276" s="259"/>
      <c r="S276" s="259"/>
      <c r="T276" s="259"/>
      <c r="U276" s="259"/>
      <c r="V276" s="259"/>
      <c r="W276" s="67"/>
      <c r="X276" s="67"/>
      <c r="Y276" s="67"/>
      <c r="Z276" s="259"/>
      <c r="AA276" s="259"/>
      <c r="AB276" s="260"/>
      <c r="AC276" s="259"/>
      <c r="AD276" s="260"/>
      <c r="AE276" s="69"/>
      <c r="AF276" s="69"/>
      <c r="AG276" s="69"/>
      <c r="AH276" s="259"/>
      <c r="AI276" s="259"/>
      <c r="AJ276" s="260"/>
      <c r="AK276" s="259"/>
      <c r="AL276" s="260"/>
      <c r="AM276" s="69"/>
      <c r="AN276" s="69"/>
      <c r="AO276" s="69"/>
      <c r="AP276" s="259"/>
      <c r="AQ276" s="259"/>
      <c r="AR276" s="260"/>
      <c r="AS276" s="259"/>
      <c r="AT276" s="260"/>
      <c r="AU276" s="260"/>
      <c r="AV276" s="260"/>
      <c r="AW276" s="78"/>
      <c r="AX276" s="58"/>
      <c r="AY276" s="59"/>
      <c r="AZ276" s="59"/>
      <c r="BA276" s="259"/>
      <c r="BB276" s="259"/>
      <c r="BC276" s="259"/>
      <c r="BD276" s="259"/>
      <c r="BE276" s="259"/>
      <c r="BF276" s="259"/>
      <c r="BG276" s="259"/>
      <c r="BH276" s="259"/>
      <c r="BI276" s="259"/>
      <c r="BJ276" s="259"/>
      <c r="BK276" s="259"/>
      <c r="BL276" s="259"/>
      <c r="BM276" s="260"/>
      <c r="BN276" s="260"/>
    </row>
    <row r="277" spans="1:66" ht="15.75" customHeight="1" x14ac:dyDescent="0.25">
      <c r="A277" s="57"/>
      <c r="B277" s="291"/>
      <c r="C277" s="259"/>
      <c r="D277" s="259"/>
      <c r="E277" s="259"/>
      <c r="F277" s="75"/>
      <c r="G277" s="259"/>
      <c r="H277" s="259"/>
      <c r="I277" s="259"/>
      <c r="J277" s="259"/>
      <c r="K277" s="259"/>
      <c r="L277" s="259"/>
      <c r="M277" s="259"/>
      <c r="N277" s="259"/>
      <c r="O277" s="259"/>
      <c r="P277" s="259"/>
      <c r="Q277" s="259"/>
      <c r="R277" s="259"/>
      <c r="S277" s="259"/>
      <c r="T277" s="259"/>
      <c r="U277" s="259"/>
      <c r="V277" s="259"/>
      <c r="W277" s="67"/>
      <c r="X277" s="67"/>
      <c r="Y277" s="67"/>
      <c r="Z277" s="259"/>
      <c r="AA277" s="259"/>
      <c r="AB277" s="260"/>
      <c r="AC277" s="259"/>
      <c r="AD277" s="260"/>
      <c r="AE277" s="69"/>
      <c r="AF277" s="69"/>
      <c r="AG277" s="69"/>
      <c r="AH277" s="259"/>
      <c r="AI277" s="259"/>
      <c r="AJ277" s="260"/>
      <c r="AK277" s="259"/>
      <c r="AL277" s="260"/>
      <c r="AM277" s="69"/>
      <c r="AN277" s="69"/>
      <c r="AO277" s="69"/>
      <c r="AP277" s="259"/>
      <c r="AQ277" s="259"/>
      <c r="AR277" s="260"/>
      <c r="AS277" s="259"/>
      <c r="AT277" s="260"/>
      <c r="AU277" s="260"/>
      <c r="AV277" s="260"/>
      <c r="AW277" s="78"/>
      <c r="AX277" s="58"/>
      <c r="AY277" s="59"/>
      <c r="AZ277" s="59"/>
      <c r="BA277" s="259"/>
      <c r="BB277" s="259"/>
      <c r="BC277" s="259"/>
      <c r="BD277" s="259"/>
      <c r="BE277" s="259"/>
      <c r="BF277" s="259"/>
      <c r="BG277" s="259"/>
      <c r="BH277" s="259"/>
      <c r="BI277" s="259"/>
      <c r="BJ277" s="259"/>
      <c r="BK277" s="259"/>
      <c r="BL277" s="259"/>
      <c r="BM277" s="260"/>
      <c r="BN277" s="260"/>
    </row>
    <row r="278" spans="1:66" ht="15.75" customHeight="1" x14ac:dyDescent="0.25">
      <c r="A278" s="57"/>
      <c r="B278" s="291"/>
      <c r="C278" s="259"/>
      <c r="D278" s="259"/>
      <c r="E278" s="259"/>
      <c r="F278" s="75"/>
      <c r="G278" s="259"/>
      <c r="H278" s="259"/>
      <c r="I278" s="259"/>
      <c r="J278" s="259"/>
      <c r="K278" s="259"/>
      <c r="L278" s="259"/>
      <c r="M278" s="259"/>
      <c r="N278" s="259"/>
      <c r="O278" s="259"/>
      <c r="P278" s="259"/>
      <c r="Q278" s="259"/>
      <c r="R278" s="259"/>
      <c r="S278" s="259"/>
      <c r="T278" s="259"/>
      <c r="U278" s="259"/>
      <c r="V278" s="259"/>
      <c r="W278" s="67"/>
      <c r="X278" s="67"/>
      <c r="Y278" s="67"/>
      <c r="Z278" s="259"/>
      <c r="AA278" s="259"/>
      <c r="AB278" s="260"/>
      <c r="AC278" s="259"/>
      <c r="AD278" s="260"/>
      <c r="AE278" s="69"/>
      <c r="AF278" s="69"/>
      <c r="AG278" s="69"/>
      <c r="AH278" s="259"/>
      <c r="AI278" s="259"/>
      <c r="AJ278" s="260"/>
      <c r="AK278" s="259"/>
      <c r="AL278" s="260"/>
      <c r="AM278" s="69"/>
      <c r="AN278" s="69"/>
      <c r="AO278" s="69"/>
      <c r="AP278" s="259"/>
      <c r="AQ278" s="259"/>
      <c r="AR278" s="260"/>
      <c r="AS278" s="259"/>
      <c r="AT278" s="260"/>
      <c r="AU278" s="260"/>
      <c r="AV278" s="260"/>
      <c r="AW278" s="78"/>
      <c r="AX278" s="58"/>
      <c r="AY278" s="59"/>
      <c r="AZ278" s="59"/>
      <c r="BA278" s="259"/>
      <c r="BB278" s="259"/>
      <c r="BC278" s="259"/>
      <c r="BD278" s="259"/>
      <c r="BE278" s="259"/>
      <c r="BF278" s="259"/>
      <c r="BG278" s="259"/>
      <c r="BH278" s="259"/>
      <c r="BI278" s="259"/>
      <c r="BJ278" s="259"/>
      <c r="BK278" s="259"/>
      <c r="BL278" s="259"/>
      <c r="BM278" s="260"/>
      <c r="BN278" s="260"/>
    </row>
    <row r="279" spans="1:66" ht="15.75" customHeight="1" x14ac:dyDescent="0.25">
      <c r="A279" s="57"/>
      <c r="B279" s="291"/>
      <c r="C279" s="259"/>
      <c r="D279" s="259"/>
      <c r="E279" s="259"/>
      <c r="F279" s="75"/>
      <c r="G279" s="259"/>
      <c r="H279" s="259"/>
      <c r="I279" s="259"/>
      <c r="J279" s="259"/>
      <c r="K279" s="259"/>
      <c r="L279" s="259"/>
      <c r="M279" s="259"/>
      <c r="N279" s="259"/>
      <c r="O279" s="259"/>
      <c r="P279" s="259"/>
      <c r="Q279" s="259"/>
      <c r="R279" s="259"/>
      <c r="S279" s="259"/>
      <c r="T279" s="259"/>
      <c r="U279" s="259"/>
      <c r="V279" s="259"/>
      <c r="W279" s="67"/>
      <c r="X279" s="67"/>
      <c r="Y279" s="67"/>
      <c r="Z279" s="259"/>
      <c r="AA279" s="259"/>
      <c r="AB279" s="260"/>
      <c r="AC279" s="259"/>
      <c r="AD279" s="260"/>
      <c r="AE279" s="69"/>
      <c r="AF279" s="69"/>
      <c r="AG279" s="69"/>
      <c r="AH279" s="259"/>
      <c r="AI279" s="259"/>
      <c r="AJ279" s="260"/>
      <c r="AK279" s="259"/>
      <c r="AL279" s="260"/>
      <c r="AM279" s="69"/>
      <c r="AN279" s="69"/>
      <c r="AO279" s="69"/>
      <c r="AP279" s="259"/>
      <c r="AQ279" s="259"/>
      <c r="AR279" s="260"/>
      <c r="AS279" s="259"/>
      <c r="AT279" s="260"/>
      <c r="AU279" s="260"/>
      <c r="AV279" s="260"/>
      <c r="AW279" s="78"/>
      <c r="AX279" s="58"/>
      <c r="AY279" s="59"/>
      <c r="AZ279" s="59"/>
      <c r="BA279" s="259"/>
      <c r="BB279" s="259"/>
      <c r="BC279" s="259"/>
      <c r="BD279" s="259"/>
      <c r="BE279" s="259"/>
      <c r="BF279" s="259"/>
      <c r="BG279" s="259"/>
      <c r="BH279" s="259"/>
      <c r="BI279" s="259"/>
      <c r="BJ279" s="259"/>
      <c r="BK279" s="259"/>
      <c r="BL279" s="259"/>
      <c r="BM279" s="260"/>
      <c r="BN279" s="260"/>
    </row>
    <row r="280" spans="1:66" ht="15.75" customHeight="1" x14ac:dyDescent="0.25">
      <c r="A280" s="57"/>
      <c r="B280" s="291"/>
      <c r="C280" s="259"/>
      <c r="D280" s="259"/>
      <c r="E280" s="259"/>
      <c r="F280" s="75"/>
      <c r="G280" s="259"/>
      <c r="H280" s="259"/>
      <c r="I280" s="259"/>
      <c r="J280" s="259"/>
      <c r="K280" s="259"/>
      <c r="L280" s="259"/>
      <c r="M280" s="259"/>
      <c r="N280" s="259"/>
      <c r="O280" s="259"/>
      <c r="P280" s="259"/>
      <c r="Q280" s="259"/>
      <c r="R280" s="259"/>
      <c r="S280" s="259"/>
      <c r="T280" s="259"/>
      <c r="U280" s="259"/>
      <c r="V280" s="259"/>
      <c r="W280" s="67"/>
      <c r="X280" s="67"/>
      <c r="Y280" s="67"/>
      <c r="Z280" s="259"/>
      <c r="AA280" s="259"/>
      <c r="AB280" s="260"/>
      <c r="AC280" s="259"/>
      <c r="AD280" s="260"/>
      <c r="AE280" s="69"/>
      <c r="AF280" s="69"/>
      <c r="AG280" s="69"/>
      <c r="AH280" s="259"/>
      <c r="AI280" s="259"/>
      <c r="AJ280" s="260"/>
      <c r="AK280" s="259"/>
      <c r="AL280" s="260"/>
      <c r="AM280" s="69"/>
      <c r="AN280" s="69"/>
      <c r="AO280" s="69"/>
      <c r="AP280" s="259"/>
      <c r="AQ280" s="259"/>
      <c r="AR280" s="260"/>
      <c r="AS280" s="259"/>
      <c r="AT280" s="260"/>
      <c r="AU280" s="260"/>
      <c r="AV280" s="260"/>
      <c r="AW280" s="78"/>
      <c r="AX280" s="58"/>
      <c r="AY280" s="59"/>
      <c r="AZ280" s="59"/>
      <c r="BA280" s="259"/>
      <c r="BB280" s="259"/>
      <c r="BC280" s="259"/>
      <c r="BD280" s="259"/>
      <c r="BE280" s="259"/>
      <c r="BF280" s="259"/>
      <c r="BG280" s="259"/>
      <c r="BH280" s="259"/>
      <c r="BI280" s="259"/>
      <c r="BJ280" s="259"/>
      <c r="BK280" s="259"/>
      <c r="BL280" s="259"/>
      <c r="BM280" s="260"/>
      <c r="BN280" s="260"/>
    </row>
    <row r="281" spans="1:66" ht="15.75" customHeight="1" x14ac:dyDescent="0.25">
      <c r="A281" s="57"/>
      <c r="B281" s="291"/>
      <c r="C281" s="259"/>
      <c r="D281" s="259"/>
      <c r="E281" s="259"/>
      <c r="F281" s="75"/>
      <c r="G281" s="259"/>
      <c r="H281" s="259"/>
      <c r="I281" s="259"/>
      <c r="J281" s="259"/>
      <c r="K281" s="259"/>
      <c r="L281" s="259"/>
      <c r="M281" s="259"/>
      <c r="N281" s="259"/>
      <c r="O281" s="259"/>
      <c r="P281" s="259"/>
      <c r="Q281" s="259"/>
      <c r="R281" s="259"/>
      <c r="S281" s="259"/>
      <c r="T281" s="259"/>
      <c r="U281" s="259"/>
      <c r="V281" s="259"/>
      <c r="W281" s="67"/>
      <c r="X281" s="67"/>
      <c r="Y281" s="67"/>
      <c r="Z281" s="259"/>
      <c r="AA281" s="259"/>
      <c r="AB281" s="260"/>
      <c r="AC281" s="259"/>
      <c r="AD281" s="260"/>
      <c r="AE281" s="69"/>
      <c r="AF281" s="69"/>
      <c r="AG281" s="69"/>
      <c r="AH281" s="259"/>
      <c r="AI281" s="259"/>
      <c r="AJ281" s="260"/>
      <c r="AK281" s="259"/>
      <c r="AL281" s="260"/>
      <c r="AM281" s="69"/>
      <c r="AN281" s="69"/>
      <c r="AO281" s="69"/>
      <c r="AP281" s="259"/>
      <c r="AQ281" s="259"/>
      <c r="AR281" s="260"/>
      <c r="AS281" s="259"/>
      <c r="AT281" s="260"/>
      <c r="AU281" s="260"/>
      <c r="AV281" s="260"/>
      <c r="AW281" s="78"/>
      <c r="AX281" s="58"/>
      <c r="AY281" s="59"/>
      <c r="AZ281" s="59"/>
      <c r="BA281" s="259"/>
      <c r="BB281" s="259"/>
      <c r="BC281" s="259"/>
      <c r="BD281" s="259"/>
      <c r="BE281" s="259"/>
      <c r="BF281" s="259"/>
      <c r="BG281" s="259"/>
      <c r="BH281" s="259"/>
      <c r="BI281" s="259"/>
      <c r="BJ281" s="259"/>
      <c r="BK281" s="259"/>
      <c r="BL281" s="259"/>
      <c r="BM281" s="260"/>
      <c r="BN281" s="260"/>
    </row>
    <row r="282" spans="1:66" ht="15.75" customHeight="1" x14ac:dyDescent="0.25">
      <c r="A282" s="57"/>
      <c r="B282" s="291"/>
      <c r="C282" s="259"/>
      <c r="D282" s="259"/>
      <c r="E282" s="259"/>
      <c r="F282" s="75"/>
      <c r="G282" s="259"/>
      <c r="H282" s="259"/>
      <c r="I282" s="259"/>
      <c r="J282" s="259"/>
      <c r="K282" s="259"/>
      <c r="L282" s="259"/>
      <c r="M282" s="259"/>
      <c r="N282" s="259"/>
      <c r="O282" s="259"/>
      <c r="P282" s="259"/>
      <c r="Q282" s="259"/>
      <c r="R282" s="259"/>
      <c r="S282" s="259"/>
      <c r="T282" s="259"/>
      <c r="U282" s="259"/>
      <c r="V282" s="259"/>
      <c r="W282" s="67"/>
      <c r="X282" s="67"/>
      <c r="Y282" s="67"/>
      <c r="Z282" s="259"/>
      <c r="AA282" s="259"/>
      <c r="AB282" s="260"/>
      <c r="AC282" s="259"/>
      <c r="AD282" s="260"/>
      <c r="AE282" s="69"/>
      <c r="AF282" s="69"/>
      <c r="AG282" s="69"/>
      <c r="AH282" s="259"/>
      <c r="AI282" s="259"/>
      <c r="AJ282" s="260"/>
      <c r="AK282" s="259"/>
      <c r="AL282" s="260"/>
      <c r="AM282" s="69"/>
      <c r="AN282" s="69"/>
      <c r="AO282" s="69"/>
      <c r="AP282" s="259"/>
      <c r="AQ282" s="259"/>
      <c r="AR282" s="260"/>
      <c r="AS282" s="259"/>
      <c r="AT282" s="260"/>
      <c r="AU282" s="260"/>
      <c r="AV282" s="260"/>
      <c r="AW282" s="78"/>
      <c r="AX282" s="58"/>
      <c r="AY282" s="59"/>
      <c r="AZ282" s="59"/>
      <c r="BA282" s="259"/>
      <c r="BB282" s="259"/>
      <c r="BC282" s="259"/>
      <c r="BD282" s="259"/>
      <c r="BE282" s="259"/>
      <c r="BF282" s="259"/>
      <c r="BG282" s="259"/>
      <c r="BH282" s="259"/>
      <c r="BI282" s="259"/>
      <c r="BJ282" s="259"/>
      <c r="BK282" s="259"/>
      <c r="BL282" s="259"/>
      <c r="BM282" s="260"/>
      <c r="BN282" s="260"/>
    </row>
    <row r="283" spans="1:66" ht="15.75" customHeight="1" x14ac:dyDescent="0.25">
      <c r="A283" s="57"/>
      <c r="B283" s="291"/>
      <c r="C283" s="259"/>
      <c r="D283" s="259"/>
      <c r="E283" s="259"/>
      <c r="F283" s="75"/>
      <c r="G283" s="259"/>
      <c r="H283" s="259"/>
      <c r="I283" s="259"/>
      <c r="J283" s="259"/>
      <c r="K283" s="259"/>
      <c r="L283" s="259"/>
      <c r="M283" s="259"/>
      <c r="N283" s="259"/>
      <c r="O283" s="259"/>
      <c r="P283" s="259"/>
      <c r="Q283" s="259"/>
      <c r="R283" s="259"/>
      <c r="S283" s="259"/>
      <c r="T283" s="259"/>
      <c r="U283" s="259"/>
      <c r="V283" s="259"/>
      <c r="W283" s="67"/>
      <c r="X283" s="67"/>
      <c r="Y283" s="67"/>
      <c r="Z283" s="259"/>
      <c r="AA283" s="259"/>
      <c r="AB283" s="260"/>
      <c r="AC283" s="259"/>
      <c r="AD283" s="260"/>
      <c r="AE283" s="69"/>
      <c r="AF283" s="69"/>
      <c r="AG283" s="69"/>
      <c r="AH283" s="259"/>
      <c r="AI283" s="259"/>
      <c r="AJ283" s="260"/>
      <c r="AK283" s="259"/>
      <c r="AL283" s="260"/>
      <c r="AM283" s="69"/>
      <c r="AN283" s="69"/>
      <c r="AO283" s="69"/>
      <c r="AP283" s="259"/>
      <c r="AQ283" s="259"/>
      <c r="AR283" s="260"/>
      <c r="AS283" s="259"/>
      <c r="AT283" s="260"/>
      <c r="AU283" s="260"/>
      <c r="AV283" s="260"/>
      <c r="AW283" s="78"/>
      <c r="AX283" s="58"/>
      <c r="AY283" s="59"/>
      <c r="AZ283" s="59"/>
      <c r="BA283" s="259"/>
      <c r="BB283" s="259"/>
      <c r="BC283" s="259"/>
      <c r="BD283" s="259"/>
      <c r="BE283" s="259"/>
      <c r="BF283" s="259"/>
      <c r="BG283" s="259"/>
      <c r="BH283" s="259"/>
      <c r="BI283" s="259"/>
      <c r="BJ283" s="259"/>
      <c r="BK283" s="259"/>
      <c r="BL283" s="259"/>
      <c r="BM283" s="260"/>
      <c r="BN283" s="260"/>
    </row>
    <row r="284" spans="1:66" ht="15.75" customHeight="1" x14ac:dyDescent="0.25">
      <c r="A284" s="57"/>
      <c r="B284" s="291"/>
      <c r="C284" s="259"/>
      <c r="D284" s="259"/>
      <c r="E284" s="259"/>
      <c r="F284" s="75"/>
      <c r="G284" s="259"/>
      <c r="H284" s="259"/>
      <c r="I284" s="259"/>
      <c r="J284" s="259"/>
      <c r="K284" s="259"/>
      <c r="L284" s="259"/>
      <c r="M284" s="259"/>
      <c r="N284" s="259"/>
      <c r="O284" s="259"/>
      <c r="P284" s="259"/>
      <c r="Q284" s="259"/>
      <c r="R284" s="259"/>
      <c r="S284" s="259"/>
      <c r="T284" s="259"/>
      <c r="U284" s="259"/>
      <c r="V284" s="259"/>
      <c r="W284" s="67"/>
      <c r="X284" s="67"/>
      <c r="Y284" s="67"/>
      <c r="Z284" s="259"/>
      <c r="AA284" s="259"/>
      <c r="AB284" s="260"/>
      <c r="AC284" s="259"/>
      <c r="AD284" s="260"/>
      <c r="AE284" s="69"/>
      <c r="AF284" s="69"/>
      <c r="AG284" s="69"/>
      <c r="AH284" s="259"/>
      <c r="AI284" s="259"/>
      <c r="AJ284" s="260"/>
      <c r="AK284" s="259"/>
      <c r="AL284" s="260"/>
      <c r="AM284" s="69"/>
      <c r="AN284" s="69"/>
      <c r="AO284" s="69"/>
      <c r="AP284" s="259"/>
      <c r="AQ284" s="259"/>
      <c r="AR284" s="260"/>
      <c r="AS284" s="259"/>
      <c r="AT284" s="260"/>
      <c r="AU284" s="260"/>
      <c r="AV284" s="260"/>
      <c r="AW284" s="78"/>
      <c r="AX284" s="58"/>
      <c r="AY284" s="59"/>
      <c r="AZ284" s="59"/>
      <c r="BA284" s="259"/>
      <c r="BB284" s="259"/>
      <c r="BC284" s="259"/>
      <c r="BD284" s="259"/>
      <c r="BE284" s="259"/>
      <c r="BF284" s="259"/>
      <c r="BG284" s="259"/>
      <c r="BH284" s="259"/>
      <c r="BI284" s="259"/>
      <c r="BJ284" s="259"/>
      <c r="BK284" s="259"/>
      <c r="BL284" s="259"/>
      <c r="BM284" s="260"/>
      <c r="BN284" s="260"/>
    </row>
    <row r="285" spans="1:66" ht="15.75" customHeight="1" x14ac:dyDescent="0.25">
      <c r="A285" s="57"/>
      <c r="B285" s="291"/>
      <c r="C285" s="259"/>
      <c r="D285" s="259"/>
      <c r="E285" s="259"/>
      <c r="F285" s="75"/>
      <c r="G285" s="259"/>
      <c r="H285" s="259"/>
      <c r="I285" s="259"/>
      <c r="J285" s="259"/>
      <c r="K285" s="259"/>
      <c r="L285" s="259"/>
      <c r="M285" s="259"/>
      <c r="N285" s="259"/>
      <c r="O285" s="259"/>
      <c r="P285" s="259"/>
      <c r="Q285" s="259"/>
      <c r="R285" s="259"/>
      <c r="S285" s="259"/>
      <c r="T285" s="259"/>
      <c r="U285" s="259"/>
      <c r="V285" s="259"/>
      <c r="W285" s="67"/>
      <c r="X285" s="67"/>
      <c r="Y285" s="67"/>
      <c r="Z285" s="259"/>
      <c r="AA285" s="259"/>
      <c r="AB285" s="260"/>
      <c r="AC285" s="259"/>
      <c r="AD285" s="260"/>
      <c r="AE285" s="69"/>
      <c r="AF285" s="69"/>
      <c r="AG285" s="69"/>
      <c r="AH285" s="259"/>
      <c r="AI285" s="259"/>
      <c r="AJ285" s="260"/>
      <c r="AK285" s="259"/>
      <c r="AL285" s="260"/>
      <c r="AM285" s="69"/>
      <c r="AN285" s="69"/>
      <c r="AO285" s="69"/>
      <c r="AP285" s="259"/>
      <c r="AQ285" s="259"/>
      <c r="AR285" s="260"/>
      <c r="AS285" s="259"/>
      <c r="AT285" s="260"/>
      <c r="AU285" s="260"/>
      <c r="AV285" s="260"/>
      <c r="AW285" s="78"/>
      <c r="AX285" s="58"/>
      <c r="AY285" s="59"/>
      <c r="AZ285" s="59"/>
      <c r="BA285" s="259"/>
      <c r="BB285" s="259"/>
      <c r="BC285" s="259"/>
      <c r="BD285" s="259"/>
      <c r="BE285" s="259"/>
      <c r="BF285" s="259"/>
      <c r="BG285" s="259"/>
      <c r="BH285" s="259"/>
      <c r="BI285" s="259"/>
      <c r="BJ285" s="259"/>
      <c r="BK285" s="259"/>
      <c r="BL285" s="259"/>
      <c r="BM285" s="260"/>
      <c r="BN285" s="260"/>
    </row>
    <row r="286" spans="1:66" ht="15.75" customHeight="1" x14ac:dyDescent="0.25">
      <c r="A286" s="57"/>
      <c r="B286" s="291"/>
      <c r="C286" s="259"/>
      <c r="D286" s="259"/>
      <c r="E286" s="259"/>
      <c r="F286" s="75"/>
      <c r="G286" s="259"/>
      <c r="H286" s="259"/>
      <c r="I286" s="259"/>
      <c r="J286" s="259"/>
      <c r="K286" s="259"/>
      <c r="L286" s="259"/>
      <c r="M286" s="259"/>
      <c r="N286" s="259"/>
      <c r="O286" s="259"/>
      <c r="P286" s="259"/>
      <c r="Q286" s="259"/>
      <c r="R286" s="259"/>
      <c r="S286" s="259"/>
      <c r="T286" s="259"/>
      <c r="U286" s="259"/>
      <c r="V286" s="259"/>
      <c r="W286" s="67"/>
      <c r="X286" s="67"/>
      <c r="Y286" s="67"/>
      <c r="Z286" s="259"/>
      <c r="AA286" s="259"/>
      <c r="AB286" s="260"/>
      <c r="AC286" s="259"/>
      <c r="AD286" s="260"/>
      <c r="AE286" s="69"/>
      <c r="AF286" s="69"/>
      <c r="AG286" s="69"/>
      <c r="AH286" s="259"/>
      <c r="AI286" s="259"/>
      <c r="AJ286" s="260"/>
      <c r="AK286" s="259"/>
      <c r="AL286" s="260"/>
      <c r="AM286" s="69"/>
      <c r="AN286" s="69"/>
      <c r="AO286" s="69"/>
      <c r="AP286" s="259"/>
      <c r="AQ286" s="259"/>
      <c r="AR286" s="260"/>
      <c r="AS286" s="259"/>
      <c r="AT286" s="260"/>
      <c r="AU286" s="260"/>
      <c r="AV286" s="260"/>
      <c r="AW286" s="78"/>
      <c r="AX286" s="58"/>
      <c r="AY286" s="59"/>
      <c r="AZ286" s="59"/>
      <c r="BA286" s="259"/>
      <c r="BB286" s="259"/>
      <c r="BC286" s="259"/>
      <c r="BD286" s="259"/>
      <c r="BE286" s="259"/>
      <c r="BF286" s="259"/>
      <c r="BG286" s="259"/>
      <c r="BH286" s="259"/>
      <c r="BI286" s="259"/>
      <c r="BJ286" s="259"/>
      <c r="BK286" s="259"/>
      <c r="BL286" s="259"/>
      <c r="BM286" s="260"/>
      <c r="BN286" s="260"/>
    </row>
    <row r="287" spans="1:66" ht="15.75" customHeight="1" x14ac:dyDescent="0.25">
      <c r="A287" s="57"/>
      <c r="B287" s="291"/>
      <c r="C287" s="259"/>
      <c r="D287" s="259"/>
      <c r="E287" s="259"/>
      <c r="F287" s="75"/>
      <c r="G287" s="259"/>
      <c r="H287" s="259"/>
      <c r="I287" s="259"/>
      <c r="J287" s="259"/>
      <c r="K287" s="259"/>
      <c r="L287" s="259"/>
      <c r="M287" s="259"/>
      <c r="N287" s="259"/>
      <c r="O287" s="259"/>
      <c r="P287" s="259"/>
      <c r="Q287" s="259"/>
      <c r="R287" s="259"/>
      <c r="S287" s="259"/>
      <c r="T287" s="259"/>
      <c r="U287" s="259"/>
      <c r="V287" s="259"/>
      <c r="W287" s="67"/>
      <c r="X287" s="67"/>
      <c r="Y287" s="67"/>
      <c r="Z287" s="259"/>
      <c r="AA287" s="259"/>
      <c r="AB287" s="260"/>
      <c r="AC287" s="259"/>
      <c r="AD287" s="260"/>
      <c r="AE287" s="69"/>
      <c r="AF287" s="69"/>
      <c r="AG287" s="69"/>
      <c r="AH287" s="259"/>
      <c r="AI287" s="259"/>
      <c r="AJ287" s="260"/>
      <c r="AK287" s="259"/>
      <c r="AL287" s="260"/>
      <c r="AM287" s="69"/>
      <c r="AN287" s="69"/>
      <c r="AO287" s="69"/>
      <c r="AP287" s="259"/>
      <c r="AQ287" s="259"/>
      <c r="AR287" s="260"/>
      <c r="AS287" s="259"/>
      <c r="AT287" s="260"/>
      <c r="AU287" s="260"/>
      <c r="AV287" s="260"/>
      <c r="AW287" s="78"/>
      <c r="AX287" s="58"/>
      <c r="AY287" s="59"/>
      <c r="AZ287" s="59"/>
      <c r="BA287" s="259"/>
      <c r="BB287" s="259"/>
      <c r="BC287" s="259"/>
      <c r="BD287" s="259"/>
      <c r="BE287" s="259"/>
      <c r="BF287" s="259"/>
      <c r="BG287" s="259"/>
      <c r="BH287" s="259"/>
      <c r="BI287" s="259"/>
      <c r="BJ287" s="259"/>
      <c r="BK287" s="259"/>
      <c r="BL287" s="259"/>
      <c r="BM287" s="260"/>
      <c r="BN287" s="260"/>
    </row>
    <row r="288" spans="1:66" ht="15.75" customHeight="1" x14ac:dyDescent="0.25">
      <c r="A288" s="57"/>
      <c r="B288" s="291"/>
      <c r="C288" s="259"/>
      <c r="D288" s="259"/>
      <c r="E288" s="259"/>
      <c r="F288" s="75"/>
      <c r="G288" s="259"/>
      <c r="H288" s="259"/>
      <c r="I288" s="259"/>
      <c r="J288" s="259"/>
      <c r="K288" s="259"/>
      <c r="L288" s="259"/>
      <c r="M288" s="259"/>
      <c r="N288" s="259"/>
      <c r="O288" s="259"/>
      <c r="P288" s="259"/>
      <c r="Q288" s="259"/>
      <c r="R288" s="259"/>
      <c r="S288" s="259"/>
      <c r="T288" s="259"/>
      <c r="U288" s="259"/>
      <c r="V288" s="259"/>
      <c r="W288" s="67"/>
      <c r="X288" s="67"/>
      <c r="Y288" s="67"/>
      <c r="Z288" s="259"/>
      <c r="AA288" s="259"/>
      <c r="AB288" s="260"/>
      <c r="AC288" s="259"/>
      <c r="AD288" s="260"/>
      <c r="AE288" s="69"/>
      <c r="AF288" s="69"/>
      <c r="AG288" s="69"/>
      <c r="AH288" s="259"/>
      <c r="AI288" s="259"/>
      <c r="AJ288" s="260"/>
      <c r="AK288" s="259"/>
      <c r="AL288" s="260"/>
      <c r="AM288" s="69"/>
      <c r="AN288" s="69"/>
      <c r="AO288" s="69"/>
      <c r="AP288" s="259"/>
      <c r="AQ288" s="259"/>
      <c r="AR288" s="260"/>
      <c r="AS288" s="259"/>
      <c r="AT288" s="260"/>
      <c r="AU288" s="260"/>
      <c r="AV288" s="260"/>
      <c r="AW288" s="78"/>
      <c r="AX288" s="58"/>
      <c r="AY288" s="59"/>
      <c r="AZ288" s="59"/>
      <c r="BA288" s="259"/>
      <c r="BB288" s="259"/>
      <c r="BC288" s="259"/>
      <c r="BD288" s="259"/>
      <c r="BE288" s="259"/>
      <c r="BF288" s="259"/>
      <c r="BG288" s="259"/>
      <c r="BH288" s="259"/>
      <c r="BI288" s="259"/>
      <c r="BJ288" s="259"/>
      <c r="BK288" s="259"/>
      <c r="BL288" s="259"/>
      <c r="BM288" s="260"/>
      <c r="BN288" s="260"/>
    </row>
    <row r="289" spans="1:66" ht="15.75" customHeight="1" x14ac:dyDescent="0.25">
      <c r="A289" s="57"/>
      <c r="B289" s="291"/>
      <c r="C289" s="259"/>
      <c r="D289" s="259"/>
      <c r="E289" s="259"/>
      <c r="F289" s="75"/>
      <c r="G289" s="259"/>
      <c r="H289" s="259"/>
      <c r="I289" s="259"/>
      <c r="J289" s="259"/>
      <c r="K289" s="259"/>
      <c r="L289" s="259"/>
      <c r="M289" s="259"/>
      <c r="N289" s="259"/>
      <c r="O289" s="259"/>
      <c r="P289" s="259"/>
      <c r="Q289" s="259"/>
      <c r="R289" s="259"/>
      <c r="S289" s="259"/>
      <c r="T289" s="259"/>
      <c r="U289" s="259"/>
      <c r="V289" s="259"/>
      <c r="W289" s="67"/>
      <c r="X289" s="67"/>
      <c r="Y289" s="67"/>
      <c r="Z289" s="259"/>
      <c r="AA289" s="259"/>
      <c r="AB289" s="260"/>
      <c r="AC289" s="259"/>
      <c r="AD289" s="260"/>
      <c r="AE289" s="69"/>
      <c r="AF289" s="69"/>
      <c r="AG289" s="69"/>
      <c r="AH289" s="259"/>
      <c r="AI289" s="259"/>
      <c r="AJ289" s="260"/>
      <c r="AK289" s="259"/>
      <c r="AL289" s="260"/>
      <c r="AM289" s="69"/>
      <c r="AN289" s="69"/>
      <c r="AO289" s="69"/>
      <c r="AP289" s="259"/>
      <c r="AQ289" s="259"/>
      <c r="AR289" s="260"/>
      <c r="AS289" s="259"/>
      <c r="AT289" s="260"/>
      <c r="AU289" s="260"/>
      <c r="AV289" s="260"/>
      <c r="AW289" s="78"/>
      <c r="AX289" s="58"/>
      <c r="AY289" s="59"/>
      <c r="AZ289" s="59"/>
      <c r="BA289" s="259"/>
      <c r="BB289" s="259"/>
      <c r="BC289" s="259"/>
      <c r="BD289" s="259"/>
      <c r="BE289" s="259"/>
      <c r="BF289" s="259"/>
      <c r="BG289" s="259"/>
      <c r="BH289" s="259"/>
      <c r="BI289" s="259"/>
      <c r="BJ289" s="259"/>
      <c r="BK289" s="259"/>
      <c r="BL289" s="259"/>
      <c r="BM289" s="260"/>
      <c r="BN289" s="260"/>
    </row>
    <row r="290" spans="1:66" ht="15.75" customHeight="1" x14ac:dyDescent="0.25">
      <c r="A290" s="57"/>
      <c r="B290" s="291"/>
      <c r="C290" s="259"/>
      <c r="D290" s="259"/>
      <c r="E290" s="259"/>
      <c r="F290" s="75"/>
      <c r="G290" s="259"/>
      <c r="H290" s="259"/>
      <c r="I290" s="259"/>
      <c r="J290" s="259"/>
      <c r="K290" s="259"/>
      <c r="L290" s="259"/>
      <c r="M290" s="259"/>
      <c r="N290" s="259"/>
      <c r="O290" s="259"/>
      <c r="P290" s="259"/>
      <c r="Q290" s="259"/>
      <c r="R290" s="259"/>
      <c r="S290" s="259"/>
      <c r="T290" s="259"/>
      <c r="U290" s="259"/>
      <c r="V290" s="259"/>
      <c r="W290" s="67"/>
      <c r="X290" s="67"/>
      <c r="Y290" s="67"/>
      <c r="Z290" s="259"/>
      <c r="AA290" s="259"/>
      <c r="AB290" s="260"/>
      <c r="AC290" s="259"/>
      <c r="AD290" s="260"/>
      <c r="AE290" s="69"/>
      <c r="AF290" s="69"/>
      <c r="AG290" s="69"/>
      <c r="AH290" s="259"/>
      <c r="AI290" s="259"/>
      <c r="AJ290" s="260"/>
      <c r="AK290" s="259"/>
      <c r="AL290" s="260"/>
      <c r="AM290" s="69"/>
      <c r="AN290" s="69"/>
      <c r="AO290" s="69"/>
      <c r="AP290" s="259"/>
      <c r="AQ290" s="259"/>
      <c r="AR290" s="260"/>
      <c r="AS290" s="259"/>
      <c r="AT290" s="260"/>
      <c r="AU290" s="260"/>
      <c r="AV290" s="260"/>
      <c r="AW290" s="78"/>
      <c r="AX290" s="58"/>
      <c r="AY290" s="59"/>
      <c r="AZ290" s="59"/>
      <c r="BA290" s="259"/>
      <c r="BB290" s="259"/>
      <c r="BC290" s="259"/>
      <c r="BD290" s="259"/>
      <c r="BE290" s="259"/>
      <c r="BF290" s="259"/>
      <c r="BG290" s="259"/>
      <c r="BH290" s="259"/>
      <c r="BI290" s="259"/>
      <c r="BJ290" s="259"/>
      <c r="BK290" s="259"/>
      <c r="BL290" s="259"/>
      <c r="BM290" s="260"/>
      <c r="BN290" s="260"/>
    </row>
    <row r="291" spans="1:66" ht="15.75" customHeight="1" x14ac:dyDescent="0.25">
      <c r="A291" s="57"/>
      <c r="B291" s="291"/>
      <c r="C291" s="259"/>
      <c r="D291" s="259"/>
      <c r="E291" s="259"/>
      <c r="F291" s="75"/>
      <c r="G291" s="259"/>
      <c r="H291" s="259"/>
      <c r="I291" s="259"/>
      <c r="J291" s="259"/>
      <c r="K291" s="259"/>
      <c r="L291" s="259"/>
      <c r="M291" s="259"/>
      <c r="N291" s="259"/>
      <c r="O291" s="259"/>
      <c r="P291" s="259"/>
      <c r="Q291" s="259"/>
      <c r="R291" s="259"/>
      <c r="S291" s="259"/>
      <c r="T291" s="259"/>
      <c r="U291" s="259"/>
      <c r="V291" s="259"/>
      <c r="W291" s="67"/>
      <c r="X291" s="67"/>
      <c r="Y291" s="67"/>
      <c r="Z291" s="259"/>
      <c r="AA291" s="259"/>
      <c r="AB291" s="260"/>
      <c r="AC291" s="259"/>
      <c r="AD291" s="260"/>
      <c r="AE291" s="69"/>
      <c r="AF291" s="69"/>
      <c r="AG291" s="69"/>
      <c r="AH291" s="259"/>
      <c r="AI291" s="259"/>
      <c r="AJ291" s="260"/>
      <c r="AK291" s="259"/>
      <c r="AL291" s="260"/>
      <c r="AM291" s="69"/>
      <c r="AN291" s="69"/>
      <c r="AO291" s="69"/>
      <c r="AP291" s="259"/>
      <c r="AQ291" s="259"/>
      <c r="AR291" s="260"/>
      <c r="AS291" s="259"/>
      <c r="AT291" s="260"/>
      <c r="AU291" s="260"/>
      <c r="AV291" s="260"/>
      <c r="AW291" s="78"/>
      <c r="AX291" s="58"/>
      <c r="AY291" s="59"/>
      <c r="AZ291" s="59"/>
      <c r="BA291" s="259"/>
      <c r="BB291" s="259"/>
      <c r="BC291" s="259"/>
      <c r="BD291" s="259"/>
      <c r="BE291" s="259"/>
      <c r="BF291" s="259"/>
      <c r="BG291" s="259"/>
      <c r="BH291" s="259"/>
      <c r="BI291" s="259"/>
      <c r="BJ291" s="259"/>
      <c r="BK291" s="259"/>
      <c r="BL291" s="259"/>
      <c r="BM291" s="260"/>
      <c r="BN291" s="260"/>
    </row>
    <row r="292" spans="1:66" ht="15.75" customHeight="1" x14ac:dyDescent="0.25">
      <c r="A292" s="57"/>
      <c r="B292" s="291"/>
      <c r="C292" s="259"/>
      <c r="D292" s="259"/>
      <c r="E292" s="259"/>
      <c r="F292" s="75"/>
      <c r="G292" s="259"/>
      <c r="H292" s="259"/>
      <c r="I292" s="259"/>
      <c r="J292" s="259"/>
      <c r="K292" s="259"/>
      <c r="L292" s="259"/>
      <c r="M292" s="259"/>
      <c r="N292" s="259"/>
      <c r="O292" s="259"/>
      <c r="P292" s="259"/>
      <c r="Q292" s="259"/>
      <c r="R292" s="259"/>
      <c r="S292" s="259"/>
      <c r="T292" s="259"/>
      <c r="U292" s="259"/>
      <c r="V292" s="259"/>
      <c r="W292" s="67"/>
      <c r="X292" s="67"/>
      <c r="Y292" s="67"/>
      <c r="Z292" s="259"/>
      <c r="AA292" s="259"/>
      <c r="AB292" s="260"/>
      <c r="AC292" s="259"/>
      <c r="AD292" s="260"/>
      <c r="AE292" s="69"/>
      <c r="AF292" s="69"/>
      <c r="AG292" s="69"/>
      <c r="AH292" s="259"/>
      <c r="AI292" s="259"/>
      <c r="AJ292" s="260"/>
      <c r="AK292" s="259"/>
      <c r="AL292" s="260"/>
      <c r="AM292" s="69"/>
      <c r="AN292" s="69"/>
      <c r="AO292" s="69"/>
      <c r="AP292" s="259"/>
      <c r="AQ292" s="259"/>
      <c r="AR292" s="260"/>
      <c r="AS292" s="259"/>
      <c r="AT292" s="260"/>
      <c r="AU292" s="260"/>
      <c r="AV292" s="260"/>
      <c r="AW292" s="78"/>
      <c r="AX292" s="58"/>
      <c r="AY292" s="59"/>
      <c r="AZ292" s="59"/>
      <c r="BA292" s="259"/>
      <c r="BB292" s="259"/>
      <c r="BC292" s="259"/>
      <c r="BD292" s="259"/>
      <c r="BE292" s="259"/>
      <c r="BF292" s="259"/>
      <c r="BG292" s="259"/>
      <c r="BH292" s="259"/>
      <c r="BI292" s="259"/>
      <c r="BJ292" s="259"/>
      <c r="BK292" s="259"/>
      <c r="BL292" s="259"/>
      <c r="BM292" s="260"/>
      <c r="BN292" s="260"/>
    </row>
    <row r="293" spans="1:66" ht="15.75" customHeight="1" x14ac:dyDescent="0.25">
      <c r="A293" s="57"/>
      <c r="B293" s="291"/>
      <c r="C293" s="259"/>
      <c r="D293" s="259"/>
      <c r="E293" s="259"/>
      <c r="F293" s="75"/>
      <c r="G293" s="259"/>
      <c r="H293" s="259"/>
      <c r="I293" s="259"/>
      <c r="J293" s="259"/>
      <c r="K293" s="259"/>
      <c r="L293" s="259"/>
      <c r="M293" s="259"/>
      <c r="N293" s="259"/>
      <c r="O293" s="259"/>
      <c r="P293" s="259"/>
      <c r="Q293" s="259"/>
      <c r="R293" s="259"/>
      <c r="S293" s="259"/>
      <c r="T293" s="259"/>
      <c r="U293" s="259"/>
      <c r="V293" s="259"/>
      <c r="W293" s="67"/>
      <c r="X293" s="67"/>
      <c r="Y293" s="67"/>
      <c r="Z293" s="259"/>
      <c r="AA293" s="259"/>
      <c r="AB293" s="260"/>
      <c r="AC293" s="259"/>
      <c r="AD293" s="260"/>
      <c r="AE293" s="69"/>
      <c r="AF293" s="69"/>
      <c r="AG293" s="69"/>
      <c r="AH293" s="259"/>
      <c r="AI293" s="259"/>
      <c r="AJ293" s="260"/>
      <c r="AK293" s="259"/>
      <c r="AL293" s="260"/>
      <c r="AM293" s="69"/>
      <c r="AN293" s="69"/>
      <c r="AO293" s="69"/>
      <c r="AP293" s="259"/>
      <c r="AQ293" s="259"/>
      <c r="AR293" s="260"/>
      <c r="AS293" s="259"/>
      <c r="AT293" s="260"/>
      <c r="AU293" s="260"/>
      <c r="AV293" s="260"/>
      <c r="AW293" s="78"/>
      <c r="AX293" s="58"/>
      <c r="AY293" s="59"/>
      <c r="AZ293" s="59"/>
      <c r="BA293" s="259"/>
      <c r="BB293" s="259"/>
      <c r="BC293" s="259"/>
      <c r="BD293" s="259"/>
      <c r="BE293" s="259"/>
      <c r="BF293" s="259"/>
      <c r="BG293" s="259"/>
      <c r="BH293" s="259"/>
      <c r="BI293" s="259"/>
      <c r="BJ293" s="259"/>
      <c r="BK293" s="259"/>
      <c r="BL293" s="259"/>
      <c r="BM293" s="260"/>
      <c r="BN293" s="260"/>
    </row>
    <row r="294" spans="1:66" ht="15.75" customHeight="1" x14ac:dyDescent="0.25">
      <c r="A294" s="57"/>
      <c r="B294" s="291"/>
      <c r="C294" s="259"/>
      <c r="D294" s="259"/>
      <c r="E294" s="259"/>
      <c r="F294" s="75"/>
      <c r="G294" s="259"/>
      <c r="H294" s="259"/>
      <c r="I294" s="259"/>
      <c r="J294" s="259"/>
      <c r="K294" s="259"/>
      <c r="L294" s="259"/>
      <c r="M294" s="259"/>
      <c r="N294" s="259"/>
      <c r="O294" s="259"/>
      <c r="P294" s="259"/>
      <c r="Q294" s="259"/>
      <c r="R294" s="259"/>
      <c r="S294" s="259"/>
      <c r="T294" s="259"/>
      <c r="U294" s="259"/>
      <c r="V294" s="259"/>
      <c r="W294" s="67"/>
      <c r="X294" s="67"/>
      <c r="Y294" s="67"/>
      <c r="Z294" s="259"/>
      <c r="AA294" s="259"/>
      <c r="AB294" s="260"/>
      <c r="AC294" s="259"/>
      <c r="AD294" s="260"/>
      <c r="AE294" s="69"/>
      <c r="AF294" s="69"/>
      <c r="AG294" s="69"/>
      <c r="AH294" s="259"/>
      <c r="AI294" s="259"/>
      <c r="AJ294" s="260"/>
      <c r="AK294" s="259"/>
      <c r="AL294" s="260"/>
      <c r="AM294" s="69"/>
      <c r="AN294" s="69"/>
      <c r="AO294" s="69"/>
      <c r="AP294" s="259"/>
      <c r="AQ294" s="259"/>
      <c r="AR294" s="260"/>
      <c r="AS294" s="259"/>
      <c r="AT294" s="260"/>
      <c r="AU294" s="260"/>
      <c r="AV294" s="260"/>
      <c r="AW294" s="78"/>
      <c r="AX294" s="58"/>
      <c r="AY294" s="59"/>
      <c r="AZ294" s="59"/>
      <c r="BA294" s="259"/>
      <c r="BB294" s="259"/>
      <c r="BC294" s="259"/>
      <c r="BD294" s="259"/>
      <c r="BE294" s="259"/>
      <c r="BF294" s="259"/>
      <c r="BG294" s="259"/>
      <c r="BH294" s="259"/>
      <c r="BI294" s="259"/>
      <c r="BJ294" s="259"/>
      <c r="BK294" s="259"/>
      <c r="BL294" s="259"/>
      <c r="BM294" s="260"/>
      <c r="BN294" s="260"/>
    </row>
    <row r="295" spans="1:66" ht="15.75" customHeight="1" x14ac:dyDescent="0.25">
      <c r="A295" s="57"/>
      <c r="B295" s="291"/>
      <c r="C295" s="259"/>
      <c r="D295" s="259"/>
      <c r="E295" s="259"/>
      <c r="F295" s="75"/>
      <c r="G295" s="259"/>
      <c r="H295" s="259"/>
      <c r="I295" s="259"/>
      <c r="J295" s="259"/>
      <c r="K295" s="259"/>
      <c r="L295" s="259"/>
      <c r="M295" s="259"/>
      <c r="N295" s="259"/>
      <c r="O295" s="259"/>
      <c r="P295" s="259"/>
      <c r="Q295" s="259"/>
      <c r="R295" s="259"/>
      <c r="S295" s="259"/>
      <c r="T295" s="259"/>
      <c r="U295" s="259"/>
      <c r="V295" s="259"/>
      <c r="W295" s="67"/>
      <c r="X295" s="67"/>
      <c r="Y295" s="67"/>
      <c r="Z295" s="259"/>
      <c r="AA295" s="259"/>
      <c r="AB295" s="260"/>
      <c r="AC295" s="259"/>
      <c r="AD295" s="260"/>
      <c r="AE295" s="69"/>
      <c r="AF295" s="69"/>
      <c r="AG295" s="69"/>
      <c r="AH295" s="259"/>
      <c r="AI295" s="259"/>
      <c r="AJ295" s="260"/>
      <c r="AK295" s="259"/>
      <c r="AL295" s="260"/>
      <c r="AM295" s="69"/>
      <c r="AN295" s="69"/>
      <c r="AO295" s="69"/>
      <c r="AP295" s="259"/>
      <c r="AQ295" s="259"/>
      <c r="AR295" s="260"/>
      <c r="AS295" s="259"/>
      <c r="AT295" s="260"/>
      <c r="AU295" s="260"/>
      <c r="AV295" s="260"/>
      <c r="AW295" s="78"/>
      <c r="AX295" s="58"/>
      <c r="AY295" s="59"/>
      <c r="AZ295" s="59"/>
      <c r="BA295" s="259"/>
      <c r="BB295" s="259"/>
      <c r="BC295" s="259"/>
      <c r="BD295" s="259"/>
      <c r="BE295" s="259"/>
      <c r="BF295" s="259"/>
      <c r="BG295" s="259"/>
      <c r="BH295" s="259"/>
      <c r="BI295" s="259"/>
      <c r="BJ295" s="259"/>
      <c r="BK295" s="259"/>
      <c r="BL295" s="259"/>
      <c r="BM295" s="260"/>
      <c r="BN295" s="260"/>
    </row>
    <row r="296" spans="1:66" ht="15.75" customHeight="1" x14ac:dyDescent="0.25">
      <c r="A296" s="57"/>
      <c r="B296" s="291"/>
      <c r="C296" s="259"/>
      <c r="D296" s="259"/>
      <c r="E296" s="259"/>
      <c r="F296" s="75"/>
      <c r="G296" s="259"/>
      <c r="H296" s="259"/>
      <c r="I296" s="259"/>
      <c r="J296" s="259"/>
      <c r="K296" s="259"/>
      <c r="L296" s="259"/>
      <c r="M296" s="259"/>
      <c r="N296" s="259"/>
      <c r="O296" s="259"/>
      <c r="P296" s="259"/>
      <c r="Q296" s="259"/>
      <c r="R296" s="259"/>
      <c r="S296" s="259"/>
      <c r="T296" s="259"/>
      <c r="U296" s="259"/>
      <c r="V296" s="259"/>
      <c r="W296" s="67"/>
      <c r="X296" s="67"/>
      <c r="Y296" s="67"/>
      <c r="Z296" s="259"/>
      <c r="AA296" s="259"/>
      <c r="AB296" s="260"/>
      <c r="AC296" s="259"/>
      <c r="AD296" s="260"/>
      <c r="AE296" s="69"/>
      <c r="AF296" s="69"/>
      <c r="AG296" s="69"/>
      <c r="AH296" s="259"/>
      <c r="AI296" s="259"/>
      <c r="AJ296" s="260"/>
      <c r="AK296" s="259"/>
      <c r="AL296" s="260"/>
      <c r="AM296" s="69"/>
      <c r="AN296" s="69"/>
      <c r="AO296" s="69"/>
      <c r="AP296" s="259"/>
      <c r="AQ296" s="259"/>
      <c r="AR296" s="260"/>
      <c r="AS296" s="259"/>
      <c r="AT296" s="260"/>
      <c r="AU296" s="260"/>
      <c r="AV296" s="260"/>
      <c r="AW296" s="78"/>
      <c r="AX296" s="58"/>
      <c r="AY296" s="59"/>
      <c r="AZ296" s="59"/>
      <c r="BA296" s="259"/>
      <c r="BB296" s="259"/>
      <c r="BC296" s="259"/>
      <c r="BD296" s="259"/>
      <c r="BE296" s="259"/>
      <c r="BF296" s="259"/>
      <c r="BG296" s="259"/>
      <c r="BH296" s="259"/>
      <c r="BI296" s="259"/>
      <c r="BJ296" s="259"/>
      <c r="BK296" s="259"/>
      <c r="BL296" s="259"/>
      <c r="BM296" s="260"/>
      <c r="BN296" s="260"/>
    </row>
    <row r="297" spans="1:66" ht="15.75" customHeight="1" x14ac:dyDescent="0.25">
      <c r="A297" s="57"/>
      <c r="B297" s="291"/>
      <c r="C297" s="259"/>
      <c r="D297" s="259"/>
      <c r="E297" s="259"/>
      <c r="F297" s="75"/>
      <c r="G297" s="259"/>
      <c r="H297" s="259"/>
      <c r="I297" s="259"/>
      <c r="J297" s="259"/>
      <c r="K297" s="259"/>
      <c r="L297" s="259"/>
      <c r="M297" s="259"/>
      <c r="N297" s="259"/>
      <c r="O297" s="259"/>
      <c r="P297" s="259"/>
      <c r="Q297" s="259"/>
      <c r="R297" s="259"/>
      <c r="S297" s="259"/>
      <c r="T297" s="259"/>
      <c r="U297" s="259"/>
      <c r="V297" s="259"/>
      <c r="W297" s="67"/>
      <c r="X297" s="67"/>
      <c r="Y297" s="67"/>
      <c r="Z297" s="259"/>
      <c r="AA297" s="259"/>
      <c r="AB297" s="260"/>
      <c r="AC297" s="259"/>
      <c r="AD297" s="260"/>
      <c r="AE297" s="69"/>
      <c r="AF297" s="69"/>
      <c r="AG297" s="69"/>
      <c r="AH297" s="259"/>
      <c r="AI297" s="259"/>
      <c r="AJ297" s="260"/>
      <c r="AK297" s="259"/>
      <c r="AL297" s="260"/>
      <c r="AM297" s="69"/>
      <c r="AN297" s="69"/>
      <c r="AO297" s="69"/>
      <c r="AP297" s="259"/>
      <c r="AQ297" s="259"/>
      <c r="AR297" s="260"/>
      <c r="AS297" s="259"/>
      <c r="AT297" s="260"/>
      <c r="AU297" s="260"/>
      <c r="AV297" s="260"/>
      <c r="AW297" s="78"/>
      <c r="AX297" s="58"/>
      <c r="AY297" s="59"/>
      <c r="AZ297" s="59"/>
      <c r="BA297" s="259"/>
      <c r="BB297" s="259"/>
      <c r="BC297" s="259"/>
      <c r="BD297" s="259"/>
      <c r="BE297" s="259"/>
      <c r="BF297" s="259"/>
      <c r="BG297" s="259"/>
      <c r="BH297" s="259"/>
      <c r="BI297" s="259"/>
      <c r="BJ297" s="259"/>
      <c r="BK297" s="259"/>
      <c r="BL297" s="259"/>
      <c r="BM297" s="260"/>
      <c r="BN297" s="260"/>
    </row>
    <row r="298" spans="1:66" ht="15.75" customHeight="1" x14ac:dyDescent="0.25">
      <c r="A298" s="57"/>
      <c r="B298" s="291"/>
      <c r="C298" s="259"/>
      <c r="D298" s="259"/>
      <c r="E298" s="259"/>
      <c r="F298" s="75"/>
      <c r="G298" s="259"/>
      <c r="H298" s="259"/>
      <c r="I298" s="259"/>
      <c r="J298" s="259"/>
      <c r="K298" s="259"/>
      <c r="L298" s="259"/>
      <c r="M298" s="259"/>
      <c r="N298" s="259"/>
      <c r="O298" s="259"/>
      <c r="P298" s="259"/>
      <c r="Q298" s="259"/>
      <c r="R298" s="259"/>
      <c r="S298" s="259"/>
      <c r="T298" s="259"/>
      <c r="U298" s="259"/>
      <c r="V298" s="259"/>
      <c r="W298" s="67"/>
      <c r="X298" s="67"/>
      <c r="Y298" s="67"/>
      <c r="Z298" s="259"/>
      <c r="AA298" s="259"/>
      <c r="AB298" s="260"/>
      <c r="AC298" s="259"/>
      <c r="AD298" s="260"/>
      <c r="AE298" s="69"/>
      <c r="AF298" s="69"/>
      <c r="AG298" s="69"/>
      <c r="AH298" s="259"/>
      <c r="AI298" s="259"/>
      <c r="AJ298" s="260"/>
      <c r="AK298" s="259"/>
      <c r="AL298" s="260"/>
      <c r="AM298" s="69"/>
      <c r="AN298" s="69"/>
      <c r="AO298" s="69"/>
      <c r="AP298" s="259"/>
      <c r="AQ298" s="259"/>
      <c r="AR298" s="260"/>
      <c r="AS298" s="259"/>
      <c r="AT298" s="260"/>
      <c r="AU298" s="260"/>
      <c r="AV298" s="260"/>
      <c r="AW298" s="78"/>
      <c r="AX298" s="58"/>
      <c r="AY298" s="59"/>
      <c r="AZ298" s="59"/>
      <c r="BA298" s="259"/>
      <c r="BB298" s="259"/>
      <c r="BC298" s="259"/>
      <c r="BD298" s="259"/>
      <c r="BE298" s="259"/>
      <c r="BF298" s="259"/>
      <c r="BG298" s="259"/>
      <c r="BH298" s="259"/>
      <c r="BI298" s="259"/>
      <c r="BJ298" s="259"/>
      <c r="BK298" s="259"/>
      <c r="BL298" s="259"/>
      <c r="BM298" s="260"/>
      <c r="BN298" s="260"/>
    </row>
    <row r="299" spans="1:66" ht="15.75" customHeight="1" x14ac:dyDescent="0.25">
      <c r="A299" s="57"/>
      <c r="B299" s="291"/>
      <c r="C299" s="259"/>
      <c r="D299" s="259"/>
      <c r="E299" s="259"/>
      <c r="F299" s="75"/>
      <c r="G299" s="259"/>
      <c r="H299" s="259"/>
      <c r="I299" s="259"/>
      <c r="J299" s="259"/>
      <c r="K299" s="259"/>
      <c r="L299" s="259"/>
      <c r="M299" s="259"/>
      <c r="N299" s="259"/>
      <c r="O299" s="259"/>
      <c r="P299" s="259"/>
      <c r="Q299" s="259"/>
      <c r="R299" s="259"/>
      <c r="S299" s="259"/>
      <c r="T299" s="259"/>
      <c r="U299" s="259"/>
      <c r="V299" s="259"/>
      <c r="W299" s="67"/>
      <c r="X299" s="67"/>
      <c r="Y299" s="67"/>
      <c r="Z299" s="259"/>
      <c r="AA299" s="259"/>
      <c r="AB299" s="260"/>
      <c r="AC299" s="259"/>
      <c r="AD299" s="260"/>
      <c r="AE299" s="69"/>
      <c r="AF299" s="69"/>
      <c r="AG299" s="69"/>
      <c r="AH299" s="259"/>
      <c r="AI299" s="259"/>
      <c r="AJ299" s="260"/>
      <c r="AK299" s="259"/>
      <c r="AL299" s="260"/>
      <c r="AM299" s="69"/>
      <c r="AN299" s="69"/>
      <c r="AO299" s="69"/>
      <c r="AP299" s="259"/>
      <c r="AQ299" s="259"/>
      <c r="AR299" s="260"/>
      <c r="AS299" s="259"/>
      <c r="AT299" s="260"/>
      <c r="AU299" s="260"/>
      <c r="AV299" s="260"/>
      <c r="AW299" s="78"/>
      <c r="AX299" s="58"/>
      <c r="AY299" s="59"/>
      <c r="AZ299" s="59"/>
      <c r="BA299" s="259"/>
      <c r="BB299" s="259"/>
      <c r="BC299" s="259"/>
      <c r="BD299" s="259"/>
      <c r="BE299" s="259"/>
      <c r="BF299" s="259"/>
      <c r="BG299" s="259"/>
      <c r="BH299" s="259"/>
      <c r="BI299" s="259"/>
      <c r="BJ299" s="259"/>
      <c r="BK299" s="259"/>
      <c r="BL299" s="259"/>
      <c r="BM299" s="260"/>
      <c r="BN299" s="260"/>
    </row>
    <row r="300" spans="1:66" ht="15.75" customHeight="1" x14ac:dyDescent="0.25">
      <c r="A300" s="57"/>
      <c r="B300" s="291"/>
      <c r="C300" s="259"/>
      <c r="D300" s="259"/>
      <c r="E300" s="259"/>
      <c r="F300" s="75"/>
      <c r="G300" s="259"/>
      <c r="H300" s="259"/>
      <c r="I300" s="259"/>
      <c r="J300" s="259"/>
      <c r="K300" s="259"/>
      <c r="L300" s="259"/>
      <c r="M300" s="259"/>
      <c r="N300" s="259"/>
      <c r="O300" s="259"/>
      <c r="P300" s="259"/>
      <c r="Q300" s="259"/>
      <c r="R300" s="259"/>
      <c r="S300" s="259"/>
      <c r="T300" s="259"/>
      <c r="U300" s="259"/>
      <c r="V300" s="259"/>
      <c r="W300" s="67"/>
      <c r="X300" s="67"/>
      <c r="Y300" s="67"/>
      <c r="Z300" s="259"/>
      <c r="AA300" s="259"/>
      <c r="AB300" s="260"/>
      <c r="AC300" s="259"/>
      <c r="AD300" s="260"/>
      <c r="AE300" s="69"/>
      <c r="AF300" s="69"/>
      <c r="AG300" s="69"/>
      <c r="AH300" s="259"/>
      <c r="AI300" s="259"/>
      <c r="AJ300" s="260"/>
      <c r="AK300" s="259"/>
      <c r="AL300" s="260"/>
      <c r="AM300" s="69"/>
      <c r="AN300" s="69"/>
      <c r="AO300" s="69"/>
      <c r="AP300" s="259"/>
      <c r="AQ300" s="259"/>
      <c r="AR300" s="260"/>
      <c r="AS300" s="259"/>
      <c r="AT300" s="260"/>
      <c r="AU300" s="260"/>
      <c r="AV300" s="260"/>
      <c r="AW300" s="78"/>
      <c r="AX300" s="58"/>
      <c r="AY300" s="59"/>
      <c r="AZ300" s="59"/>
      <c r="BA300" s="259"/>
      <c r="BB300" s="259"/>
      <c r="BC300" s="259"/>
      <c r="BD300" s="259"/>
      <c r="BE300" s="259"/>
      <c r="BF300" s="259"/>
      <c r="BG300" s="259"/>
      <c r="BH300" s="259"/>
      <c r="BI300" s="259"/>
      <c r="BJ300" s="259"/>
      <c r="BK300" s="259"/>
      <c r="BL300" s="259"/>
      <c r="BM300" s="260"/>
      <c r="BN300" s="260"/>
    </row>
    <row r="301" spans="1:66" ht="15.75" customHeight="1" x14ac:dyDescent="0.25">
      <c r="A301" s="57"/>
      <c r="B301" s="291"/>
      <c r="C301" s="259"/>
      <c r="D301" s="259"/>
      <c r="E301" s="259"/>
      <c r="F301" s="75"/>
      <c r="G301" s="259"/>
      <c r="H301" s="259"/>
      <c r="I301" s="259"/>
      <c r="J301" s="259"/>
      <c r="K301" s="259"/>
      <c r="L301" s="259"/>
      <c r="M301" s="259"/>
      <c r="N301" s="259"/>
      <c r="O301" s="259"/>
      <c r="P301" s="259"/>
      <c r="Q301" s="259"/>
      <c r="R301" s="259"/>
      <c r="S301" s="259"/>
      <c r="T301" s="259"/>
      <c r="U301" s="259"/>
      <c r="V301" s="259"/>
      <c r="W301" s="67"/>
      <c r="X301" s="67"/>
      <c r="Y301" s="67"/>
      <c r="Z301" s="259"/>
      <c r="AA301" s="259"/>
      <c r="AB301" s="260"/>
      <c r="AC301" s="259"/>
      <c r="AD301" s="260"/>
      <c r="AE301" s="69"/>
      <c r="AF301" s="69"/>
      <c r="AG301" s="69"/>
      <c r="AH301" s="259"/>
      <c r="AI301" s="259"/>
      <c r="AJ301" s="260"/>
      <c r="AK301" s="259"/>
      <c r="AL301" s="260"/>
      <c r="AM301" s="69"/>
      <c r="AN301" s="69"/>
      <c r="AO301" s="69"/>
      <c r="AP301" s="259"/>
      <c r="AQ301" s="259"/>
      <c r="AR301" s="260"/>
      <c r="AS301" s="259"/>
      <c r="AT301" s="260"/>
      <c r="AU301" s="260"/>
      <c r="AV301" s="260"/>
      <c r="AW301" s="78"/>
      <c r="AX301" s="58"/>
      <c r="AY301" s="59"/>
      <c r="AZ301" s="59"/>
      <c r="BA301" s="259"/>
      <c r="BB301" s="259"/>
      <c r="BC301" s="259"/>
      <c r="BD301" s="259"/>
      <c r="BE301" s="259"/>
      <c r="BF301" s="259"/>
      <c r="BG301" s="259"/>
      <c r="BH301" s="259"/>
      <c r="BI301" s="259"/>
      <c r="BJ301" s="259"/>
      <c r="BK301" s="259"/>
      <c r="BL301" s="259"/>
      <c r="BM301" s="260"/>
      <c r="BN301" s="260"/>
    </row>
    <row r="302" spans="1:66" ht="15.75" customHeight="1" x14ac:dyDescent="0.25">
      <c r="A302" s="57"/>
      <c r="B302" s="291"/>
      <c r="C302" s="259"/>
      <c r="D302" s="259"/>
      <c r="E302" s="259"/>
      <c r="F302" s="75"/>
      <c r="G302" s="259"/>
      <c r="H302" s="259"/>
      <c r="I302" s="259"/>
      <c r="J302" s="259"/>
      <c r="K302" s="259"/>
      <c r="L302" s="259"/>
      <c r="M302" s="259"/>
      <c r="N302" s="259"/>
      <c r="O302" s="259"/>
      <c r="P302" s="259"/>
      <c r="Q302" s="259"/>
      <c r="R302" s="259"/>
      <c r="S302" s="259"/>
      <c r="T302" s="259"/>
      <c r="U302" s="259"/>
      <c r="V302" s="259"/>
      <c r="W302" s="67"/>
      <c r="X302" s="67"/>
      <c r="Y302" s="67"/>
      <c r="Z302" s="259"/>
      <c r="AA302" s="259"/>
      <c r="AB302" s="260"/>
      <c r="AC302" s="259"/>
      <c r="AD302" s="260"/>
      <c r="AE302" s="69"/>
      <c r="AF302" s="69"/>
      <c r="AG302" s="69"/>
      <c r="AH302" s="259"/>
      <c r="AI302" s="259"/>
      <c r="AJ302" s="260"/>
      <c r="AK302" s="259"/>
      <c r="AL302" s="260"/>
      <c r="AM302" s="69"/>
      <c r="AN302" s="69"/>
      <c r="AO302" s="69"/>
      <c r="AP302" s="259"/>
      <c r="AQ302" s="259"/>
      <c r="AR302" s="260"/>
      <c r="AS302" s="259"/>
      <c r="AT302" s="260"/>
      <c r="AU302" s="260"/>
      <c r="AV302" s="260"/>
      <c r="AW302" s="78"/>
      <c r="AX302" s="58"/>
      <c r="AY302" s="59"/>
      <c r="AZ302" s="59"/>
      <c r="BA302" s="259"/>
      <c r="BB302" s="259"/>
      <c r="BC302" s="259"/>
      <c r="BD302" s="259"/>
      <c r="BE302" s="259"/>
      <c r="BF302" s="259"/>
      <c r="BG302" s="259"/>
      <c r="BH302" s="259"/>
      <c r="BI302" s="259"/>
      <c r="BJ302" s="259"/>
      <c r="BK302" s="259"/>
      <c r="BL302" s="259"/>
      <c r="BM302" s="260"/>
      <c r="BN302" s="260"/>
    </row>
    <row r="303" spans="1:66" ht="15.75" customHeight="1" x14ac:dyDescent="0.25">
      <c r="A303" s="57"/>
      <c r="B303" s="291"/>
      <c r="C303" s="259"/>
      <c r="D303" s="259"/>
      <c r="E303" s="259"/>
      <c r="F303" s="75"/>
      <c r="G303" s="259"/>
      <c r="H303" s="259"/>
      <c r="I303" s="259"/>
      <c r="J303" s="259"/>
      <c r="K303" s="259"/>
      <c r="L303" s="259"/>
      <c r="M303" s="259"/>
      <c r="N303" s="259"/>
      <c r="O303" s="259"/>
      <c r="P303" s="259"/>
      <c r="Q303" s="259"/>
      <c r="R303" s="259"/>
      <c r="S303" s="259"/>
      <c r="T303" s="259"/>
      <c r="U303" s="259"/>
      <c r="V303" s="259"/>
      <c r="W303" s="67"/>
      <c r="X303" s="67"/>
      <c r="Y303" s="67"/>
      <c r="Z303" s="259"/>
      <c r="AA303" s="259"/>
      <c r="AB303" s="260"/>
      <c r="AC303" s="259"/>
      <c r="AD303" s="260"/>
      <c r="AE303" s="69"/>
      <c r="AF303" s="69"/>
      <c r="AG303" s="69"/>
      <c r="AH303" s="259"/>
      <c r="AI303" s="259"/>
      <c r="AJ303" s="260"/>
      <c r="AK303" s="259"/>
      <c r="AL303" s="260"/>
      <c r="AM303" s="69"/>
      <c r="AN303" s="69"/>
      <c r="AO303" s="69"/>
      <c r="AP303" s="259"/>
      <c r="AQ303" s="259"/>
      <c r="AR303" s="260"/>
      <c r="AS303" s="259"/>
      <c r="AT303" s="260"/>
      <c r="AU303" s="260"/>
      <c r="AV303" s="260"/>
      <c r="AW303" s="78"/>
      <c r="AX303" s="58"/>
      <c r="AY303" s="59"/>
      <c r="AZ303" s="59"/>
      <c r="BA303" s="259"/>
      <c r="BB303" s="259"/>
      <c r="BC303" s="259"/>
      <c r="BD303" s="259"/>
      <c r="BE303" s="259"/>
      <c r="BF303" s="259"/>
      <c r="BG303" s="259"/>
      <c r="BH303" s="259"/>
      <c r="BI303" s="259"/>
      <c r="BJ303" s="259"/>
      <c r="BK303" s="259"/>
      <c r="BL303" s="259"/>
      <c r="BM303" s="260"/>
      <c r="BN303" s="260"/>
    </row>
    <row r="304" spans="1:66" ht="15.75" customHeight="1" x14ac:dyDescent="0.25">
      <c r="A304" s="57"/>
      <c r="B304" s="291"/>
      <c r="C304" s="259"/>
      <c r="D304" s="259"/>
      <c r="E304" s="259"/>
      <c r="F304" s="75"/>
      <c r="G304" s="259"/>
      <c r="H304" s="259"/>
      <c r="I304" s="259"/>
      <c r="J304" s="259"/>
      <c r="K304" s="259"/>
      <c r="L304" s="259"/>
      <c r="M304" s="259"/>
      <c r="N304" s="259"/>
      <c r="O304" s="259"/>
      <c r="P304" s="259"/>
      <c r="Q304" s="259"/>
      <c r="R304" s="259"/>
      <c r="S304" s="259"/>
      <c r="T304" s="259"/>
      <c r="U304" s="259"/>
      <c r="V304" s="259"/>
      <c r="W304" s="67"/>
      <c r="X304" s="67"/>
      <c r="Y304" s="67"/>
      <c r="Z304" s="259"/>
      <c r="AA304" s="259"/>
      <c r="AB304" s="260"/>
      <c r="AC304" s="259"/>
      <c r="AD304" s="260"/>
      <c r="AE304" s="69"/>
      <c r="AF304" s="69"/>
      <c r="AG304" s="69"/>
      <c r="AH304" s="259"/>
      <c r="AI304" s="259"/>
      <c r="AJ304" s="260"/>
      <c r="AK304" s="259"/>
      <c r="AL304" s="260"/>
      <c r="AM304" s="69"/>
      <c r="AN304" s="69"/>
      <c r="AO304" s="69"/>
      <c r="AP304" s="259"/>
      <c r="AQ304" s="259"/>
      <c r="AR304" s="260"/>
      <c r="AS304" s="259"/>
      <c r="AT304" s="260"/>
      <c r="AU304" s="260"/>
      <c r="AV304" s="260"/>
      <c r="AW304" s="78"/>
      <c r="AX304" s="58"/>
      <c r="AY304" s="59"/>
      <c r="AZ304" s="59"/>
      <c r="BA304" s="259"/>
      <c r="BB304" s="259"/>
      <c r="BC304" s="259"/>
      <c r="BD304" s="259"/>
      <c r="BE304" s="259"/>
      <c r="BF304" s="259"/>
      <c r="BG304" s="259"/>
      <c r="BH304" s="259"/>
      <c r="BI304" s="259"/>
      <c r="BJ304" s="259"/>
      <c r="BK304" s="259"/>
      <c r="BL304" s="259"/>
      <c r="BM304" s="260"/>
      <c r="BN304" s="260"/>
    </row>
    <row r="305" spans="1:66" ht="15.75" customHeight="1" x14ac:dyDescent="0.25">
      <c r="A305" s="57"/>
      <c r="B305" s="291"/>
      <c r="C305" s="259"/>
      <c r="D305" s="259"/>
      <c r="E305" s="259"/>
      <c r="F305" s="75"/>
      <c r="G305" s="259"/>
      <c r="H305" s="259"/>
      <c r="I305" s="259"/>
      <c r="J305" s="259"/>
      <c r="K305" s="259"/>
      <c r="L305" s="259"/>
      <c r="M305" s="259"/>
      <c r="N305" s="259"/>
      <c r="O305" s="259"/>
      <c r="P305" s="259"/>
      <c r="Q305" s="259"/>
      <c r="R305" s="259"/>
      <c r="S305" s="259"/>
      <c r="T305" s="259"/>
      <c r="U305" s="259"/>
      <c r="V305" s="259"/>
      <c r="W305" s="67"/>
      <c r="X305" s="67"/>
      <c r="Y305" s="67"/>
      <c r="Z305" s="259"/>
      <c r="AA305" s="259"/>
      <c r="AB305" s="260"/>
      <c r="AC305" s="259"/>
      <c r="AD305" s="260"/>
      <c r="AE305" s="69"/>
      <c r="AF305" s="69"/>
      <c r="AG305" s="69"/>
      <c r="AH305" s="259"/>
      <c r="AI305" s="259"/>
      <c r="AJ305" s="260"/>
      <c r="AK305" s="259"/>
      <c r="AL305" s="260"/>
      <c r="AM305" s="69"/>
      <c r="AN305" s="69"/>
      <c r="AO305" s="69"/>
      <c r="AP305" s="259"/>
      <c r="AQ305" s="259"/>
      <c r="AR305" s="260"/>
      <c r="AS305" s="259"/>
      <c r="AT305" s="260"/>
      <c r="AU305" s="260"/>
      <c r="AV305" s="260"/>
      <c r="AW305" s="78"/>
      <c r="AX305" s="58"/>
      <c r="AY305" s="59"/>
      <c r="AZ305" s="59"/>
      <c r="BA305" s="259"/>
      <c r="BB305" s="259"/>
      <c r="BC305" s="259"/>
      <c r="BD305" s="259"/>
      <c r="BE305" s="259"/>
      <c r="BF305" s="259"/>
      <c r="BG305" s="259"/>
      <c r="BH305" s="259"/>
      <c r="BI305" s="259"/>
      <c r="BJ305" s="259"/>
      <c r="BK305" s="259"/>
      <c r="BL305" s="259"/>
      <c r="BM305" s="260"/>
      <c r="BN305" s="260"/>
    </row>
    <row r="306" spans="1:66" ht="15.75" customHeight="1" x14ac:dyDescent="0.25">
      <c r="A306" s="57"/>
      <c r="B306" s="291"/>
      <c r="C306" s="259"/>
      <c r="D306" s="259"/>
      <c r="E306" s="259"/>
      <c r="F306" s="75"/>
      <c r="G306" s="259"/>
      <c r="H306" s="259"/>
      <c r="I306" s="259"/>
      <c r="J306" s="259"/>
      <c r="K306" s="259"/>
      <c r="L306" s="259"/>
      <c r="M306" s="259"/>
      <c r="N306" s="259"/>
      <c r="O306" s="259"/>
      <c r="P306" s="259"/>
      <c r="Q306" s="259"/>
      <c r="R306" s="259"/>
      <c r="S306" s="259"/>
      <c r="T306" s="259"/>
      <c r="U306" s="259"/>
      <c r="V306" s="259"/>
      <c r="W306" s="67"/>
      <c r="X306" s="67"/>
      <c r="Y306" s="67"/>
      <c r="Z306" s="259"/>
      <c r="AA306" s="259"/>
      <c r="AB306" s="260"/>
      <c r="AC306" s="259"/>
      <c r="AD306" s="260"/>
      <c r="AE306" s="69"/>
      <c r="AF306" s="69"/>
      <c r="AG306" s="69"/>
      <c r="AH306" s="259"/>
      <c r="AI306" s="259"/>
      <c r="AJ306" s="260"/>
      <c r="AK306" s="259"/>
      <c r="AL306" s="260"/>
      <c r="AM306" s="69"/>
      <c r="AN306" s="69"/>
      <c r="AO306" s="69"/>
      <c r="AP306" s="259"/>
      <c r="AQ306" s="259"/>
      <c r="AR306" s="260"/>
      <c r="AS306" s="259"/>
      <c r="AT306" s="260"/>
      <c r="AU306" s="260"/>
      <c r="AV306" s="260"/>
      <c r="AW306" s="78"/>
      <c r="AX306" s="58"/>
      <c r="AY306" s="59"/>
      <c r="AZ306" s="59"/>
      <c r="BA306" s="259"/>
      <c r="BB306" s="259"/>
      <c r="BC306" s="259"/>
      <c r="BD306" s="259"/>
      <c r="BE306" s="259"/>
      <c r="BF306" s="259"/>
      <c r="BG306" s="259"/>
      <c r="BH306" s="259"/>
      <c r="BI306" s="259"/>
      <c r="BJ306" s="259"/>
      <c r="BK306" s="259"/>
      <c r="BL306" s="259"/>
      <c r="BM306" s="260"/>
      <c r="BN306" s="260"/>
    </row>
    <row r="307" spans="1:66" ht="15.75" customHeight="1" x14ac:dyDescent="0.25">
      <c r="A307" s="57"/>
      <c r="B307" s="291"/>
      <c r="C307" s="259"/>
      <c r="D307" s="259"/>
      <c r="E307" s="259"/>
      <c r="F307" s="75"/>
      <c r="G307" s="259"/>
      <c r="H307" s="259"/>
      <c r="I307" s="259"/>
      <c r="J307" s="259"/>
      <c r="K307" s="259"/>
      <c r="L307" s="259"/>
      <c r="M307" s="259"/>
      <c r="N307" s="259"/>
      <c r="O307" s="259"/>
      <c r="P307" s="259"/>
      <c r="Q307" s="259"/>
      <c r="R307" s="259"/>
      <c r="S307" s="259"/>
      <c r="T307" s="259"/>
      <c r="U307" s="259"/>
      <c r="V307" s="259"/>
      <c r="W307" s="67"/>
      <c r="X307" s="67"/>
      <c r="Y307" s="67"/>
      <c r="Z307" s="259"/>
      <c r="AA307" s="259"/>
      <c r="AB307" s="260"/>
      <c r="AC307" s="259"/>
      <c r="AD307" s="260"/>
      <c r="AE307" s="69"/>
      <c r="AF307" s="69"/>
      <c r="AG307" s="69"/>
      <c r="AH307" s="259"/>
      <c r="AI307" s="259"/>
      <c r="AJ307" s="260"/>
      <c r="AK307" s="259"/>
      <c r="AL307" s="260"/>
      <c r="AM307" s="69"/>
      <c r="AN307" s="69"/>
      <c r="AO307" s="69"/>
      <c r="AP307" s="259"/>
      <c r="AQ307" s="259"/>
      <c r="AR307" s="260"/>
      <c r="AS307" s="259"/>
      <c r="AT307" s="260"/>
      <c r="AU307" s="260"/>
      <c r="AV307" s="260"/>
      <c r="AW307" s="78"/>
      <c r="AX307" s="58"/>
      <c r="AY307" s="59"/>
      <c r="AZ307" s="59"/>
      <c r="BA307" s="259"/>
      <c r="BB307" s="259"/>
      <c r="BC307" s="259"/>
      <c r="BD307" s="259"/>
      <c r="BE307" s="259"/>
      <c r="BF307" s="259"/>
      <c r="BG307" s="259"/>
      <c r="BH307" s="259"/>
      <c r="BI307" s="259"/>
      <c r="BJ307" s="259"/>
      <c r="BK307" s="259"/>
      <c r="BL307" s="259"/>
      <c r="BM307" s="260"/>
      <c r="BN307" s="260"/>
    </row>
    <row r="308" spans="1:66" ht="15.75" customHeight="1" x14ac:dyDescent="0.25">
      <c r="A308" s="57"/>
      <c r="B308" s="291"/>
      <c r="C308" s="259"/>
      <c r="D308" s="259"/>
      <c r="E308" s="259"/>
      <c r="F308" s="75"/>
      <c r="G308" s="259"/>
      <c r="H308" s="259"/>
      <c r="I308" s="259"/>
      <c r="J308" s="259"/>
      <c r="K308" s="259"/>
      <c r="L308" s="259"/>
      <c r="M308" s="259"/>
      <c r="N308" s="259"/>
      <c r="O308" s="259"/>
      <c r="P308" s="259"/>
      <c r="Q308" s="259"/>
      <c r="R308" s="259"/>
      <c r="S308" s="259"/>
      <c r="T308" s="259"/>
      <c r="U308" s="259"/>
      <c r="V308" s="259"/>
      <c r="W308" s="67"/>
      <c r="X308" s="67"/>
      <c r="Y308" s="67"/>
      <c r="Z308" s="259"/>
      <c r="AA308" s="259"/>
      <c r="AB308" s="260"/>
      <c r="AC308" s="259"/>
      <c r="AD308" s="260"/>
      <c r="AE308" s="69"/>
      <c r="AF308" s="69"/>
      <c r="AG308" s="69"/>
      <c r="AH308" s="259"/>
      <c r="AI308" s="259"/>
      <c r="AJ308" s="260"/>
      <c r="AK308" s="259"/>
      <c r="AL308" s="260"/>
      <c r="AM308" s="69"/>
      <c r="AN308" s="69"/>
      <c r="AO308" s="69"/>
      <c r="AP308" s="259"/>
      <c r="AQ308" s="259"/>
      <c r="AR308" s="260"/>
      <c r="AS308" s="259"/>
      <c r="AT308" s="260"/>
      <c r="AU308" s="260"/>
      <c r="AV308" s="260"/>
      <c r="AW308" s="78"/>
      <c r="AX308" s="58"/>
      <c r="AY308" s="59"/>
      <c r="AZ308" s="59"/>
      <c r="BA308" s="259"/>
      <c r="BB308" s="259"/>
      <c r="BC308" s="259"/>
      <c r="BD308" s="259"/>
      <c r="BE308" s="259"/>
      <c r="BF308" s="259"/>
      <c r="BG308" s="259"/>
      <c r="BH308" s="259"/>
      <c r="BI308" s="259"/>
      <c r="BJ308" s="259"/>
      <c r="BK308" s="259"/>
      <c r="BL308" s="259"/>
      <c r="BM308" s="260"/>
      <c r="BN308" s="260"/>
    </row>
    <row r="309" spans="1:66" ht="15.75" customHeight="1" x14ac:dyDescent="0.25">
      <c r="A309" s="57"/>
      <c r="B309" s="291"/>
      <c r="C309" s="259"/>
      <c r="D309" s="259"/>
      <c r="E309" s="259"/>
      <c r="F309" s="75"/>
      <c r="G309" s="259"/>
      <c r="H309" s="259"/>
      <c r="I309" s="259"/>
      <c r="J309" s="259"/>
      <c r="K309" s="259"/>
      <c r="L309" s="259"/>
      <c r="M309" s="259"/>
      <c r="N309" s="259"/>
      <c r="O309" s="259"/>
      <c r="P309" s="259"/>
      <c r="Q309" s="259"/>
      <c r="R309" s="259"/>
      <c r="S309" s="259"/>
      <c r="T309" s="259"/>
      <c r="U309" s="259"/>
      <c r="V309" s="259"/>
      <c r="W309" s="67"/>
      <c r="X309" s="67"/>
      <c r="Y309" s="67"/>
      <c r="Z309" s="259"/>
      <c r="AA309" s="259"/>
      <c r="AB309" s="260"/>
      <c r="AC309" s="259"/>
      <c r="AD309" s="260"/>
      <c r="AE309" s="69"/>
      <c r="AF309" s="69"/>
      <c r="AG309" s="69"/>
      <c r="AH309" s="259"/>
      <c r="AI309" s="259"/>
      <c r="AJ309" s="260"/>
      <c r="AK309" s="259"/>
      <c r="AL309" s="260"/>
      <c r="AM309" s="69"/>
      <c r="AN309" s="69"/>
      <c r="AO309" s="69"/>
      <c r="AP309" s="259"/>
      <c r="AQ309" s="259"/>
      <c r="AR309" s="260"/>
      <c r="AS309" s="259"/>
      <c r="AT309" s="260"/>
      <c r="AU309" s="260"/>
      <c r="AV309" s="260"/>
      <c r="AW309" s="78"/>
      <c r="AX309" s="58"/>
      <c r="AY309" s="59"/>
      <c r="AZ309" s="59"/>
      <c r="BA309" s="259"/>
      <c r="BB309" s="259"/>
      <c r="BC309" s="259"/>
      <c r="BD309" s="259"/>
      <c r="BE309" s="259"/>
      <c r="BF309" s="259"/>
      <c r="BG309" s="259"/>
      <c r="BH309" s="259"/>
      <c r="BI309" s="259"/>
      <c r="BJ309" s="259"/>
      <c r="BK309" s="259"/>
      <c r="BL309" s="259"/>
      <c r="BM309" s="260"/>
      <c r="BN309" s="260"/>
    </row>
    <row r="310" spans="1:66" ht="15.75" customHeight="1" x14ac:dyDescent="0.25">
      <c r="A310" s="57"/>
      <c r="B310" s="291"/>
      <c r="C310" s="259"/>
      <c r="D310" s="259"/>
      <c r="E310" s="259"/>
      <c r="F310" s="75"/>
      <c r="G310" s="259"/>
      <c r="H310" s="259"/>
      <c r="I310" s="259"/>
      <c r="J310" s="259"/>
      <c r="K310" s="259"/>
      <c r="L310" s="259"/>
      <c r="M310" s="259"/>
      <c r="N310" s="259"/>
      <c r="O310" s="259"/>
      <c r="P310" s="259"/>
      <c r="Q310" s="259"/>
      <c r="R310" s="259"/>
      <c r="S310" s="259"/>
      <c r="T310" s="259"/>
      <c r="U310" s="259"/>
      <c r="V310" s="259"/>
      <c r="W310" s="67"/>
      <c r="X310" s="67"/>
      <c r="Y310" s="67"/>
      <c r="Z310" s="259"/>
      <c r="AA310" s="259"/>
      <c r="AB310" s="260"/>
      <c r="AC310" s="259"/>
      <c r="AD310" s="260"/>
      <c r="AE310" s="69"/>
      <c r="AF310" s="69"/>
      <c r="AG310" s="69"/>
      <c r="AH310" s="259"/>
      <c r="AI310" s="259"/>
      <c r="AJ310" s="260"/>
      <c r="AK310" s="259"/>
      <c r="AL310" s="260"/>
      <c r="AM310" s="69"/>
      <c r="AN310" s="69"/>
      <c r="AO310" s="69"/>
      <c r="AP310" s="259"/>
      <c r="AQ310" s="259"/>
      <c r="AR310" s="260"/>
      <c r="AS310" s="259"/>
      <c r="AT310" s="260"/>
      <c r="AU310" s="260"/>
      <c r="AV310" s="260"/>
      <c r="AW310" s="78"/>
      <c r="AX310" s="58"/>
      <c r="AY310" s="59"/>
      <c r="AZ310" s="59"/>
      <c r="BA310" s="259"/>
      <c r="BB310" s="259"/>
      <c r="BC310" s="259"/>
      <c r="BD310" s="259"/>
      <c r="BE310" s="259"/>
      <c r="BF310" s="259"/>
      <c r="BG310" s="259"/>
      <c r="BH310" s="259"/>
      <c r="BI310" s="259"/>
      <c r="BJ310" s="259"/>
      <c r="BK310" s="259"/>
      <c r="BL310" s="259"/>
      <c r="BM310" s="260"/>
      <c r="BN310" s="260"/>
    </row>
    <row r="311" spans="1:66" ht="15.75" customHeight="1" x14ac:dyDescent="0.25">
      <c r="A311" s="57"/>
      <c r="B311" s="291"/>
      <c r="C311" s="259"/>
      <c r="D311" s="259"/>
      <c r="E311" s="259"/>
      <c r="F311" s="75"/>
      <c r="G311" s="259"/>
      <c r="H311" s="259"/>
      <c r="I311" s="259"/>
      <c r="J311" s="259"/>
      <c r="K311" s="259"/>
      <c r="L311" s="259"/>
      <c r="M311" s="259"/>
      <c r="N311" s="259"/>
      <c r="O311" s="259"/>
      <c r="P311" s="259"/>
      <c r="Q311" s="259"/>
      <c r="R311" s="259"/>
      <c r="S311" s="259"/>
      <c r="T311" s="259"/>
      <c r="U311" s="259"/>
      <c r="V311" s="259"/>
      <c r="W311" s="67"/>
      <c r="X311" s="67"/>
      <c r="Y311" s="67"/>
      <c r="Z311" s="259"/>
      <c r="AA311" s="259"/>
      <c r="AB311" s="260"/>
      <c r="AC311" s="259"/>
      <c r="AD311" s="260"/>
      <c r="AE311" s="69"/>
      <c r="AF311" s="69"/>
      <c r="AG311" s="69"/>
      <c r="AH311" s="259"/>
      <c r="AI311" s="259"/>
      <c r="AJ311" s="260"/>
      <c r="AK311" s="259"/>
      <c r="AL311" s="260"/>
      <c r="AM311" s="69"/>
      <c r="AN311" s="69"/>
      <c r="AO311" s="69"/>
      <c r="AP311" s="259"/>
      <c r="AQ311" s="259"/>
      <c r="AR311" s="260"/>
      <c r="AS311" s="259"/>
      <c r="AT311" s="260"/>
      <c r="AU311" s="260"/>
      <c r="AV311" s="260"/>
      <c r="AW311" s="78"/>
      <c r="AX311" s="58"/>
      <c r="AY311" s="59"/>
      <c r="AZ311" s="59"/>
      <c r="BA311" s="259"/>
      <c r="BB311" s="259"/>
      <c r="BC311" s="259"/>
      <c r="BD311" s="259"/>
      <c r="BE311" s="259"/>
      <c r="BF311" s="259"/>
      <c r="BG311" s="259"/>
      <c r="BH311" s="259"/>
      <c r="BI311" s="259"/>
      <c r="BJ311" s="259"/>
      <c r="BK311" s="259"/>
      <c r="BL311" s="259"/>
      <c r="BM311" s="260"/>
      <c r="BN311" s="260"/>
    </row>
    <row r="312" spans="1:66" ht="15.75" customHeight="1" x14ac:dyDescent="0.25">
      <c r="A312" s="57"/>
      <c r="B312" s="291"/>
      <c r="C312" s="259"/>
      <c r="D312" s="259"/>
      <c r="E312" s="259"/>
      <c r="F312" s="75"/>
      <c r="G312" s="259"/>
      <c r="H312" s="259"/>
      <c r="I312" s="259"/>
      <c r="J312" s="259"/>
      <c r="K312" s="259"/>
      <c r="L312" s="259"/>
      <c r="M312" s="259"/>
      <c r="N312" s="259"/>
      <c r="O312" s="259"/>
      <c r="P312" s="259"/>
      <c r="Q312" s="259"/>
      <c r="R312" s="259"/>
      <c r="S312" s="259"/>
      <c r="T312" s="259"/>
      <c r="U312" s="259"/>
      <c r="V312" s="259"/>
      <c r="W312" s="67"/>
      <c r="X312" s="67"/>
      <c r="Y312" s="67"/>
      <c r="Z312" s="259"/>
      <c r="AA312" s="259"/>
      <c r="AB312" s="260"/>
      <c r="AC312" s="259"/>
      <c r="AD312" s="260"/>
      <c r="AE312" s="69"/>
      <c r="AF312" s="69"/>
      <c r="AG312" s="69"/>
      <c r="AH312" s="259"/>
      <c r="AI312" s="259"/>
      <c r="AJ312" s="260"/>
      <c r="AK312" s="259"/>
      <c r="AL312" s="260"/>
      <c r="AM312" s="69"/>
      <c r="AN312" s="69"/>
      <c r="AO312" s="69"/>
      <c r="AP312" s="259"/>
      <c r="AQ312" s="259"/>
      <c r="AR312" s="260"/>
      <c r="AS312" s="259"/>
      <c r="AT312" s="260"/>
      <c r="AU312" s="260"/>
      <c r="AV312" s="260"/>
      <c r="AW312" s="78"/>
      <c r="AX312" s="58"/>
      <c r="AY312" s="59"/>
      <c r="AZ312" s="59"/>
      <c r="BA312" s="259"/>
      <c r="BB312" s="259"/>
      <c r="BC312" s="259"/>
      <c r="BD312" s="259"/>
      <c r="BE312" s="259"/>
      <c r="BF312" s="259"/>
      <c r="BG312" s="259"/>
      <c r="BH312" s="259"/>
      <c r="BI312" s="259"/>
      <c r="BJ312" s="259"/>
      <c r="BK312" s="259"/>
      <c r="BL312" s="259"/>
      <c r="BM312" s="260"/>
      <c r="BN312" s="260"/>
    </row>
    <row r="313" spans="1:66" ht="15.75" customHeight="1" x14ac:dyDescent="0.25">
      <c r="A313" s="57"/>
      <c r="B313" s="291"/>
      <c r="C313" s="259"/>
      <c r="D313" s="259"/>
      <c r="E313" s="259"/>
      <c r="F313" s="75"/>
      <c r="G313" s="259"/>
      <c r="H313" s="259"/>
      <c r="I313" s="259"/>
      <c r="J313" s="259"/>
      <c r="K313" s="259"/>
      <c r="L313" s="259"/>
      <c r="M313" s="259"/>
      <c r="N313" s="259"/>
      <c r="O313" s="259"/>
      <c r="P313" s="259"/>
      <c r="Q313" s="259"/>
      <c r="R313" s="259"/>
      <c r="S313" s="259"/>
      <c r="T313" s="259"/>
      <c r="U313" s="259"/>
      <c r="V313" s="259"/>
      <c r="W313" s="67"/>
      <c r="X313" s="67"/>
      <c r="Y313" s="67"/>
      <c r="Z313" s="259"/>
      <c r="AA313" s="259"/>
      <c r="AB313" s="260"/>
      <c r="AC313" s="259"/>
      <c r="AD313" s="260"/>
      <c r="AE313" s="69"/>
      <c r="AF313" s="69"/>
      <c r="AG313" s="69"/>
      <c r="AH313" s="259"/>
      <c r="AI313" s="259"/>
      <c r="AJ313" s="260"/>
      <c r="AK313" s="259"/>
      <c r="AL313" s="260"/>
      <c r="AM313" s="69"/>
      <c r="AN313" s="69"/>
      <c r="AO313" s="69"/>
      <c r="AP313" s="259"/>
      <c r="AQ313" s="259"/>
      <c r="AR313" s="260"/>
      <c r="AS313" s="259"/>
      <c r="AT313" s="260"/>
      <c r="AU313" s="260"/>
      <c r="AV313" s="260"/>
      <c r="AW313" s="78"/>
      <c r="AX313" s="58"/>
      <c r="AY313" s="59"/>
      <c r="AZ313" s="59"/>
      <c r="BA313" s="259"/>
      <c r="BB313" s="259"/>
      <c r="BC313" s="259"/>
      <c r="BD313" s="259"/>
      <c r="BE313" s="259"/>
      <c r="BF313" s="259"/>
      <c r="BG313" s="259"/>
      <c r="BH313" s="259"/>
      <c r="BI313" s="259"/>
      <c r="BJ313" s="259"/>
      <c r="BK313" s="259"/>
      <c r="BL313" s="259"/>
      <c r="BM313" s="260"/>
      <c r="BN313" s="260"/>
    </row>
    <row r="314" spans="1:66" ht="15.75" customHeight="1" x14ac:dyDescent="0.25">
      <c r="A314" s="57"/>
      <c r="B314" s="291"/>
      <c r="C314" s="259"/>
      <c r="D314" s="259"/>
      <c r="E314" s="259"/>
      <c r="F314" s="75"/>
      <c r="G314" s="259"/>
      <c r="H314" s="259"/>
      <c r="I314" s="259"/>
      <c r="J314" s="259"/>
      <c r="K314" s="259"/>
      <c r="L314" s="259"/>
      <c r="M314" s="259"/>
      <c r="N314" s="259"/>
      <c r="O314" s="259"/>
      <c r="P314" s="259"/>
      <c r="Q314" s="259"/>
      <c r="R314" s="259"/>
      <c r="S314" s="259"/>
      <c r="T314" s="259"/>
      <c r="U314" s="259"/>
      <c r="V314" s="259"/>
      <c r="W314" s="67"/>
      <c r="X314" s="67"/>
      <c r="Y314" s="67"/>
      <c r="Z314" s="259"/>
      <c r="AA314" s="259"/>
      <c r="AB314" s="260"/>
      <c r="AC314" s="259"/>
      <c r="AD314" s="260"/>
      <c r="AE314" s="69"/>
      <c r="AF314" s="69"/>
      <c r="AG314" s="69"/>
      <c r="AH314" s="259"/>
      <c r="AI314" s="259"/>
      <c r="AJ314" s="260"/>
      <c r="AK314" s="259"/>
      <c r="AL314" s="260"/>
      <c r="AM314" s="69"/>
      <c r="AN314" s="69"/>
      <c r="AO314" s="69"/>
      <c r="AP314" s="259"/>
      <c r="AQ314" s="259"/>
      <c r="AR314" s="260"/>
      <c r="AS314" s="259"/>
      <c r="AT314" s="260"/>
      <c r="AU314" s="260"/>
      <c r="AV314" s="260"/>
      <c r="AW314" s="78"/>
      <c r="AX314" s="58"/>
      <c r="AY314" s="59"/>
      <c r="AZ314" s="59"/>
      <c r="BA314" s="259"/>
      <c r="BB314" s="259"/>
      <c r="BC314" s="259"/>
      <c r="BD314" s="259"/>
      <c r="BE314" s="259"/>
      <c r="BF314" s="259"/>
      <c r="BG314" s="259"/>
      <c r="BH314" s="259"/>
      <c r="BI314" s="259"/>
      <c r="BJ314" s="259"/>
      <c r="BK314" s="259"/>
      <c r="BL314" s="259"/>
      <c r="BM314" s="260"/>
      <c r="BN314" s="260"/>
    </row>
    <row r="315" spans="1:66" ht="15.75" customHeight="1" x14ac:dyDescent="0.25">
      <c r="A315" s="57"/>
      <c r="B315" s="291"/>
      <c r="C315" s="259"/>
      <c r="D315" s="259"/>
      <c r="E315" s="259"/>
      <c r="F315" s="75"/>
      <c r="G315" s="259"/>
      <c r="H315" s="259"/>
      <c r="I315" s="259"/>
      <c r="J315" s="259"/>
      <c r="K315" s="259"/>
      <c r="L315" s="259"/>
      <c r="M315" s="259"/>
      <c r="N315" s="259"/>
      <c r="O315" s="259"/>
      <c r="P315" s="259"/>
      <c r="Q315" s="259"/>
      <c r="R315" s="259"/>
      <c r="S315" s="259"/>
      <c r="T315" s="259"/>
      <c r="U315" s="259"/>
      <c r="V315" s="259"/>
      <c r="W315" s="67"/>
      <c r="X315" s="67"/>
      <c r="Y315" s="67"/>
      <c r="Z315" s="259"/>
      <c r="AA315" s="259"/>
      <c r="AB315" s="260"/>
      <c r="AC315" s="259"/>
      <c r="AD315" s="260"/>
      <c r="AE315" s="69"/>
      <c r="AF315" s="69"/>
      <c r="AG315" s="69"/>
      <c r="AH315" s="259"/>
      <c r="AI315" s="259"/>
      <c r="AJ315" s="260"/>
      <c r="AK315" s="259"/>
      <c r="AL315" s="260"/>
      <c r="AM315" s="69"/>
      <c r="AN315" s="69"/>
      <c r="AO315" s="69"/>
      <c r="AP315" s="259"/>
      <c r="AQ315" s="259"/>
      <c r="AR315" s="260"/>
      <c r="AS315" s="259"/>
      <c r="AT315" s="260"/>
      <c r="AU315" s="260"/>
      <c r="AV315" s="260"/>
      <c r="AW315" s="78"/>
      <c r="AX315" s="58"/>
      <c r="AY315" s="59"/>
      <c r="AZ315" s="59"/>
      <c r="BA315" s="259"/>
      <c r="BB315" s="259"/>
      <c r="BC315" s="259"/>
      <c r="BD315" s="259"/>
      <c r="BE315" s="259"/>
      <c r="BF315" s="259"/>
      <c r="BG315" s="259"/>
      <c r="BH315" s="259"/>
      <c r="BI315" s="259"/>
      <c r="BJ315" s="259"/>
      <c r="BK315" s="259"/>
      <c r="BL315" s="259"/>
      <c r="BM315" s="260"/>
      <c r="BN315" s="260"/>
    </row>
    <row r="316" spans="1:66" ht="15.75" customHeight="1" x14ac:dyDescent="0.25">
      <c r="A316" s="57"/>
      <c r="B316" s="291"/>
      <c r="C316" s="259"/>
      <c r="D316" s="259"/>
      <c r="E316" s="259"/>
      <c r="F316" s="75"/>
      <c r="G316" s="259"/>
      <c r="H316" s="259"/>
      <c r="I316" s="259"/>
      <c r="J316" s="259"/>
      <c r="K316" s="259"/>
      <c r="L316" s="259"/>
      <c r="M316" s="259"/>
      <c r="N316" s="259"/>
      <c r="O316" s="259"/>
      <c r="P316" s="259"/>
      <c r="Q316" s="259"/>
      <c r="R316" s="259"/>
      <c r="S316" s="259"/>
      <c r="T316" s="259"/>
      <c r="U316" s="259"/>
      <c r="V316" s="259"/>
      <c r="W316" s="67"/>
      <c r="X316" s="67"/>
      <c r="Y316" s="67"/>
      <c r="Z316" s="259"/>
      <c r="AA316" s="259"/>
      <c r="AB316" s="260"/>
      <c r="AC316" s="259"/>
      <c r="AD316" s="260"/>
      <c r="AE316" s="69"/>
      <c r="AF316" s="69"/>
      <c r="AG316" s="69"/>
      <c r="AH316" s="259"/>
      <c r="AI316" s="259"/>
      <c r="AJ316" s="260"/>
      <c r="AK316" s="259"/>
      <c r="AL316" s="260"/>
      <c r="AM316" s="69"/>
      <c r="AN316" s="69"/>
      <c r="AO316" s="69"/>
      <c r="AP316" s="259"/>
      <c r="AQ316" s="259"/>
      <c r="AR316" s="260"/>
      <c r="AS316" s="259"/>
      <c r="AT316" s="260"/>
      <c r="AU316" s="260"/>
      <c r="AV316" s="260"/>
      <c r="AW316" s="78"/>
      <c r="AX316" s="58"/>
      <c r="AY316" s="59"/>
      <c r="AZ316" s="59"/>
      <c r="BA316" s="259"/>
      <c r="BB316" s="259"/>
      <c r="BC316" s="259"/>
      <c r="BD316" s="259"/>
      <c r="BE316" s="259"/>
      <c r="BF316" s="259"/>
      <c r="BG316" s="259"/>
      <c r="BH316" s="259"/>
      <c r="BI316" s="259"/>
      <c r="BJ316" s="259"/>
      <c r="BK316" s="259"/>
      <c r="BL316" s="259"/>
      <c r="BM316" s="260"/>
      <c r="BN316" s="260"/>
    </row>
    <row r="317" spans="1:66" ht="15.75" customHeight="1" x14ac:dyDescent="0.25">
      <c r="A317" s="57"/>
      <c r="B317" s="291"/>
      <c r="C317" s="259"/>
      <c r="D317" s="259"/>
      <c r="E317" s="259"/>
      <c r="F317" s="75"/>
      <c r="G317" s="259"/>
      <c r="H317" s="259"/>
      <c r="I317" s="259"/>
      <c r="J317" s="259"/>
      <c r="K317" s="259"/>
      <c r="L317" s="259"/>
      <c r="M317" s="259"/>
      <c r="N317" s="259"/>
      <c r="O317" s="259"/>
      <c r="P317" s="259"/>
      <c r="Q317" s="259"/>
      <c r="R317" s="259"/>
      <c r="S317" s="259"/>
      <c r="T317" s="259"/>
      <c r="U317" s="259"/>
      <c r="V317" s="259"/>
      <c r="W317" s="67"/>
      <c r="X317" s="67"/>
      <c r="Y317" s="67"/>
      <c r="Z317" s="259"/>
      <c r="AA317" s="259"/>
      <c r="AB317" s="260"/>
      <c r="AC317" s="259"/>
      <c r="AD317" s="260"/>
      <c r="AE317" s="69"/>
      <c r="AF317" s="69"/>
      <c r="AG317" s="69"/>
      <c r="AH317" s="259"/>
      <c r="AI317" s="259"/>
      <c r="AJ317" s="260"/>
      <c r="AK317" s="259"/>
      <c r="AL317" s="260"/>
      <c r="AM317" s="69"/>
      <c r="AN317" s="69"/>
      <c r="AO317" s="69"/>
      <c r="AP317" s="259"/>
      <c r="AQ317" s="259"/>
      <c r="AR317" s="260"/>
      <c r="AS317" s="259"/>
      <c r="AT317" s="260"/>
      <c r="AU317" s="260"/>
      <c r="AV317" s="260"/>
      <c r="AW317" s="78"/>
      <c r="AX317" s="58"/>
      <c r="AY317" s="59"/>
      <c r="AZ317" s="59"/>
      <c r="BA317" s="259"/>
      <c r="BB317" s="259"/>
      <c r="BC317" s="259"/>
      <c r="BD317" s="259"/>
      <c r="BE317" s="259"/>
      <c r="BF317" s="259"/>
      <c r="BG317" s="259"/>
      <c r="BH317" s="259"/>
      <c r="BI317" s="259"/>
      <c r="BJ317" s="259"/>
      <c r="BK317" s="259"/>
      <c r="BL317" s="259"/>
      <c r="BM317" s="260"/>
      <c r="BN317" s="260"/>
    </row>
    <row r="318" spans="1:66" ht="15.75" customHeight="1" x14ac:dyDescent="0.25">
      <c r="A318" s="57"/>
      <c r="B318" s="291"/>
      <c r="C318" s="259"/>
      <c r="D318" s="259"/>
      <c r="E318" s="259"/>
      <c r="F318" s="75"/>
      <c r="G318" s="259"/>
      <c r="H318" s="259"/>
      <c r="I318" s="259"/>
      <c r="J318" s="259"/>
      <c r="K318" s="259"/>
      <c r="L318" s="259"/>
      <c r="M318" s="259"/>
      <c r="N318" s="259"/>
      <c r="O318" s="259"/>
      <c r="P318" s="259"/>
      <c r="Q318" s="259"/>
      <c r="R318" s="259"/>
      <c r="S318" s="259"/>
      <c r="T318" s="259"/>
      <c r="U318" s="259"/>
      <c r="V318" s="259"/>
      <c r="W318" s="67"/>
      <c r="X318" s="67"/>
      <c r="Y318" s="67"/>
      <c r="Z318" s="259"/>
      <c r="AA318" s="259"/>
      <c r="AB318" s="260"/>
      <c r="AC318" s="259"/>
      <c r="AD318" s="260"/>
      <c r="AE318" s="69"/>
      <c r="AF318" s="69"/>
      <c r="AG318" s="69"/>
      <c r="AH318" s="259"/>
      <c r="AI318" s="259"/>
      <c r="AJ318" s="260"/>
      <c r="AK318" s="259"/>
      <c r="AL318" s="260"/>
      <c r="AM318" s="69"/>
      <c r="AN318" s="69"/>
      <c r="AO318" s="69"/>
      <c r="AP318" s="259"/>
      <c r="AQ318" s="259"/>
      <c r="AR318" s="260"/>
      <c r="AS318" s="259"/>
      <c r="AT318" s="260"/>
      <c r="AU318" s="260"/>
      <c r="AV318" s="260"/>
      <c r="AW318" s="78"/>
      <c r="AX318" s="58"/>
      <c r="AY318" s="59"/>
      <c r="AZ318" s="59"/>
      <c r="BA318" s="259"/>
      <c r="BB318" s="259"/>
      <c r="BC318" s="259"/>
      <c r="BD318" s="259"/>
      <c r="BE318" s="259"/>
      <c r="BF318" s="259"/>
      <c r="BG318" s="259"/>
      <c r="BH318" s="259"/>
      <c r="BI318" s="259"/>
      <c r="BJ318" s="259"/>
      <c r="BK318" s="259"/>
      <c r="BL318" s="259"/>
      <c r="BM318" s="260"/>
      <c r="BN318" s="260"/>
    </row>
    <row r="319" spans="1:66" ht="15.75" customHeight="1" x14ac:dyDescent="0.25">
      <c r="A319" s="57"/>
      <c r="B319" s="291"/>
      <c r="C319" s="259"/>
      <c r="D319" s="259"/>
      <c r="E319" s="259"/>
      <c r="F319" s="75"/>
      <c r="G319" s="259"/>
      <c r="H319" s="259"/>
      <c r="I319" s="259"/>
      <c r="J319" s="259"/>
      <c r="K319" s="259"/>
      <c r="L319" s="259"/>
      <c r="M319" s="259"/>
      <c r="N319" s="259"/>
      <c r="O319" s="259"/>
      <c r="P319" s="259"/>
      <c r="Q319" s="259"/>
      <c r="R319" s="259"/>
      <c r="S319" s="259"/>
      <c r="T319" s="259"/>
      <c r="U319" s="259"/>
      <c r="V319" s="259"/>
      <c r="W319" s="67"/>
      <c r="X319" s="67"/>
      <c r="Y319" s="67"/>
      <c r="Z319" s="259"/>
      <c r="AA319" s="259"/>
      <c r="AB319" s="260"/>
      <c r="AC319" s="259"/>
      <c r="AD319" s="260"/>
      <c r="AE319" s="69"/>
      <c r="AF319" s="69"/>
      <c r="AG319" s="69"/>
      <c r="AH319" s="259"/>
      <c r="AI319" s="259"/>
      <c r="AJ319" s="260"/>
      <c r="AK319" s="259"/>
      <c r="AL319" s="260"/>
      <c r="AM319" s="69"/>
      <c r="AN319" s="69"/>
      <c r="AO319" s="69"/>
      <c r="AP319" s="259"/>
      <c r="AQ319" s="259"/>
      <c r="AR319" s="260"/>
      <c r="AS319" s="259"/>
      <c r="AT319" s="260"/>
      <c r="AU319" s="260"/>
      <c r="AV319" s="260"/>
      <c r="AW319" s="78"/>
      <c r="AX319" s="58"/>
      <c r="AY319" s="59"/>
      <c r="AZ319" s="59"/>
      <c r="BA319" s="259"/>
      <c r="BB319" s="259"/>
      <c r="BC319" s="259"/>
      <c r="BD319" s="259"/>
      <c r="BE319" s="259"/>
      <c r="BF319" s="259"/>
      <c r="BG319" s="259"/>
      <c r="BH319" s="259"/>
      <c r="BI319" s="259"/>
      <c r="BJ319" s="259"/>
      <c r="BK319" s="259"/>
      <c r="BL319" s="259"/>
      <c r="BM319" s="260"/>
      <c r="BN319" s="260"/>
    </row>
    <row r="320" spans="1:66" ht="15.75" customHeight="1" x14ac:dyDescent="0.25">
      <c r="A320" s="57"/>
      <c r="B320" s="291"/>
      <c r="C320" s="259"/>
      <c r="D320" s="259"/>
      <c r="E320" s="259"/>
      <c r="F320" s="75"/>
      <c r="G320" s="259"/>
      <c r="H320" s="259"/>
      <c r="I320" s="259"/>
      <c r="J320" s="259"/>
      <c r="K320" s="259"/>
      <c r="L320" s="259"/>
      <c r="M320" s="259"/>
      <c r="N320" s="259"/>
      <c r="O320" s="259"/>
      <c r="P320" s="259"/>
      <c r="Q320" s="259"/>
      <c r="R320" s="259"/>
      <c r="S320" s="259"/>
      <c r="T320" s="259"/>
      <c r="U320" s="259"/>
      <c r="V320" s="259"/>
      <c r="W320" s="67"/>
      <c r="X320" s="67"/>
      <c r="Y320" s="67"/>
      <c r="Z320" s="259"/>
      <c r="AA320" s="259"/>
      <c r="AB320" s="260"/>
      <c r="AC320" s="259"/>
      <c r="AD320" s="260"/>
      <c r="AE320" s="69"/>
      <c r="AF320" s="69"/>
      <c r="AG320" s="69"/>
      <c r="AH320" s="259"/>
      <c r="AI320" s="259"/>
      <c r="AJ320" s="260"/>
      <c r="AK320" s="259"/>
      <c r="AL320" s="260"/>
      <c r="AM320" s="69"/>
      <c r="AN320" s="69"/>
      <c r="AO320" s="69"/>
      <c r="AP320" s="259"/>
      <c r="AQ320" s="259"/>
      <c r="AR320" s="260"/>
      <c r="AS320" s="259"/>
      <c r="AT320" s="260"/>
      <c r="AU320" s="260"/>
      <c r="AV320" s="260"/>
      <c r="AW320" s="78"/>
      <c r="AX320" s="58"/>
      <c r="AY320" s="59"/>
      <c r="AZ320" s="59"/>
      <c r="BA320" s="259"/>
      <c r="BB320" s="259"/>
      <c r="BC320" s="259"/>
      <c r="BD320" s="259"/>
      <c r="BE320" s="259"/>
      <c r="BF320" s="259"/>
      <c r="BG320" s="259"/>
      <c r="BH320" s="259"/>
      <c r="BI320" s="259"/>
      <c r="BJ320" s="259"/>
      <c r="BK320" s="259"/>
      <c r="BL320" s="259"/>
      <c r="BM320" s="260"/>
      <c r="BN320" s="260"/>
    </row>
    <row r="321" spans="1:66" ht="15.75" customHeight="1" x14ac:dyDescent="0.25">
      <c r="A321" s="57"/>
      <c r="B321" s="291"/>
      <c r="C321" s="259"/>
      <c r="D321" s="259"/>
      <c r="E321" s="259"/>
      <c r="F321" s="75"/>
      <c r="G321" s="259"/>
      <c r="H321" s="259"/>
      <c r="I321" s="259"/>
      <c r="J321" s="259"/>
      <c r="K321" s="259"/>
      <c r="L321" s="259"/>
      <c r="M321" s="259"/>
      <c r="N321" s="259"/>
      <c r="O321" s="259"/>
      <c r="P321" s="259"/>
      <c r="Q321" s="259"/>
      <c r="R321" s="259"/>
      <c r="S321" s="259"/>
      <c r="T321" s="259"/>
      <c r="U321" s="259"/>
      <c r="V321" s="259"/>
      <c r="W321" s="67"/>
      <c r="X321" s="67"/>
      <c r="Y321" s="67"/>
      <c r="Z321" s="259"/>
      <c r="AA321" s="259"/>
      <c r="AB321" s="260"/>
      <c r="AC321" s="259"/>
      <c r="AD321" s="260"/>
      <c r="AE321" s="69"/>
      <c r="AF321" s="69"/>
      <c r="AG321" s="69"/>
      <c r="AH321" s="259"/>
      <c r="AI321" s="259"/>
      <c r="AJ321" s="260"/>
      <c r="AK321" s="259"/>
      <c r="AL321" s="260"/>
      <c r="AM321" s="69"/>
      <c r="AN321" s="69"/>
      <c r="AO321" s="69"/>
      <c r="AP321" s="259"/>
      <c r="AQ321" s="259"/>
      <c r="AR321" s="260"/>
      <c r="AS321" s="259"/>
      <c r="AT321" s="260"/>
      <c r="AU321" s="260"/>
      <c r="AV321" s="260"/>
      <c r="AW321" s="78"/>
      <c r="AX321" s="58"/>
      <c r="AY321" s="59"/>
      <c r="AZ321" s="59"/>
      <c r="BA321" s="259"/>
      <c r="BB321" s="259"/>
      <c r="BC321" s="259"/>
      <c r="BD321" s="259"/>
      <c r="BE321" s="259"/>
      <c r="BF321" s="259"/>
      <c r="BG321" s="259"/>
      <c r="BH321" s="259"/>
      <c r="BI321" s="259"/>
      <c r="BJ321" s="259"/>
      <c r="BK321" s="259"/>
      <c r="BL321" s="259"/>
      <c r="BM321" s="260"/>
      <c r="BN321" s="260"/>
    </row>
    <row r="322" spans="1:66" ht="15.75" customHeight="1" x14ac:dyDescent="0.25">
      <c r="A322" s="57"/>
      <c r="B322" s="291"/>
      <c r="C322" s="259"/>
      <c r="D322" s="259"/>
      <c r="E322" s="259"/>
      <c r="F322" s="75"/>
      <c r="G322" s="259"/>
      <c r="H322" s="259"/>
      <c r="I322" s="259"/>
      <c r="J322" s="259"/>
      <c r="K322" s="259"/>
      <c r="L322" s="259"/>
      <c r="M322" s="259"/>
      <c r="N322" s="259"/>
      <c r="O322" s="259"/>
      <c r="P322" s="259"/>
      <c r="Q322" s="259"/>
      <c r="R322" s="259"/>
      <c r="S322" s="259"/>
      <c r="T322" s="259"/>
      <c r="U322" s="259"/>
      <c r="V322" s="259"/>
      <c r="W322" s="67"/>
      <c r="X322" s="67"/>
      <c r="Y322" s="67"/>
      <c r="Z322" s="259"/>
      <c r="AA322" s="259"/>
      <c r="AB322" s="260"/>
      <c r="AC322" s="259"/>
      <c r="AD322" s="260"/>
      <c r="AE322" s="69"/>
      <c r="AF322" s="69"/>
      <c r="AG322" s="69"/>
      <c r="AH322" s="259"/>
      <c r="AI322" s="259"/>
      <c r="AJ322" s="260"/>
      <c r="AK322" s="259"/>
      <c r="AL322" s="260"/>
      <c r="AM322" s="69"/>
      <c r="AN322" s="69"/>
      <c r="AO322" s="69"/>
      <c r="AP322" s="259"/>
      <c r="AQ322" s="259"/>
      <c r="AR322" s="260"/>
      <c r="AS322" s="259"/>
      <c r="AT322" s="260"/>
      <c r="AU322" s="260"/>
      <c r="AV322" s="260"/>
      <c r="AW322" s="78"/>
      <c r="AX322" s="58"/>
      <c r="AY322" s="59"/>
      <c r="AZ322" s="59"/>
      <c r="BA322" s="259"/>
      <c r="BB322" s="259"/>
      <c r="BC322" s="259"/>
      <c r="BD322" s="259"/>
      <c r="BE322" s="259"/>
      <c r="BF322" s="259"/>
      <c r="BG322" s="259"/>
      <c r="BH322" s="259"/>
      <c r="BI322" s="259"/>
      <c r="BJ322" s="259"/>
      <c r="BK322" s="259"/>
      <c r="BL322" s="259"/>
      <c r="BM322" s="260"/>
      <c r="BN322" s="260"/>
    </row>
    <row r="323" spans="1:66" ht="15.75" customHeight="1" x14ac:dyDescent="0.25">
      <c r="A323" s="57"/>
      <c r="B323" s="291"/>
      <c r="C323" s="259"/>
      <c r="D323" s="259"/>
      <c r="E323" s="259"/>
      <c r="F323" s="75"/>
      <c r="G323" s="259"/>
      <c r="H323" s="259"/>
      <c r="I323" s="259"/>
      <c r="J323" s="259"/>
      <c r="K323" s="259"/>
      <c r="L323" s="259"/>
      <c r="M323" s="259"/>
      <c r="N323" s="259"/>
      <c r="O323" s="259"/>
      <c r="P323" s="259"/>
      <c r="Q323" s="259"/>
      <c r="R323" s="259"/>
      <c r="S323" s="259"/>
      <c r="T323" s="259"/>
      <c r="U323" s="259"/>
      <c r="V323" s="259"/>
      <c r="W323" s="67"/>
      <c r="X323" s="67"/>
      <c r="Y323" s="67"/>
      <c r="Z323" s="259"/>
      <c r="AA323" s="259"/>
      <c r="AB323" s="260"/>
      <c r="AC323" s="259"/>
      <c r="AD323" s="260"/>
      <c r="AE323" s="69"/>
      <c r="AF323" s="69"/>
      <c r="AG323" s="69"/>
      <c r="AH323" s="259"/>
      <c r="AI323" s="259"/>
      <c r="AJ323" s="260"/>
      <c r="AK323" s="259"/>
      <c r="AL323" s="260"/>
      <c r="AM323" s="69"/>
      <c r="AN323" s="69"/>
      <c r="AO323" s="69"/>
      <c r="AP323" s="259"/>
      <c r="AQ323" s="259"/>
      <c r="AR323" s="260"/>
      <c r="AS323" s="259"/>
      <c r="AT323" s="260"/>
      <c r="AU323" s="260"/>
      <c r="AV323" s="260"/>
      <c r="AW323" s="78"/>
      <c r="AX323" s="58"/>
      <c r="AY323" s="59"/>
      <c r="AZ323" s="59"/>
      <c r="BA323" s="259"/>
      <c r="BB323" s="259"/>
      <c r="BC323" s="259"/>
      <c r="BD323" s="259"/>
      <c r="BE323" s="259"/>
      <c r="BF323" s="259"/>
      <c r="BG323" s="259"/>
      <c r="BH323" s="259"/>
      <c r="BI323" s="259"/>
      <c r="BJ323" s="259"/>
      <c r="BK323" s="259"/>
      <c r="BL323" s="259"/>
      <c r="BM323" s="260"/>
      <c r="BN323" s="260"/>
    </row>
    <row r="324" spans="1:66" ht="15.75" customHeight="1" x14ac:dyDescent="0.25">
      <c r="A324" s="57"/>
      <c r="B324" s="291"/>
      <c r="C324" s="259"/>
      <c r="D324" s="259"/>
      <c r="E324" s="259"/>
      <c r="F324" s="75"/>
      <c r="G324" s="259"/>
      <c r="H324" s="259"/>
      <c r="I324" s="259"/>
      <c r="J324" s="259"/>
      <c r="K324" s="259"/>
      <c r="L324" s="259"/>
      <c r="M324" s="259"/>
      <c r="N324" s="259"/>
      <c r="O324" s="259"/>
      <c r="P324" s="259"/>
      <c r="Q324" s="259"/>
      <c r="R324" s="259"/>
      <c r="S324" s="259"/>
      <c r="T324" s="259"/>
      <c r="U324" s="259"/>
      <c r="V324" s="259"/>
      <c r="W324" s="67"/>
      <c r="X324" s="67"/>
      <c r="Y324" s="67"/>
      <c r="Z324" s="259"/>
      <c r="AA324" s="259"/>
      <c r="AB324" s="260"/>
      <c r="AC324" s="259"/>
      <c r="AD324" s="260"/>
      <c r="AE324" s="69"/>
      <c r="AF324" s="69"/>
      <c r="AG324" s="69"/>
      <c r="AH324" s="259"/>
      <c r="AI324" s="259"/>
      <c r="AJ324" s="260"/>
      <c r="AK324" s="259"/>
      <c r="AL324" s="260"/>
      <c r="AM324" s="69"/>
      <c r="AN324" s="69"/>
      <c r="AO324" s="69"/>
      <c r="AP324" s="259"/>
      <c r="AQ324" s="259"/>
      <c r="AR324" s="260"/>
      <c r="AS324" s="259"/>
      <c r="AT324" s="260"/>
      <c r="AU324" s="260"/>
      <c r="AV324" s="260"/>
      <c r="AW324" s="78"/>
      <c r="AX324" s="58"/>
      <c r="AY324" s="59"/>
      <c r="AZ324" s="59"/>
      <c r="BA324" s="259"/>
      <c r="BB324" s="259"/>
      <c r="BC324" s="259"/>
      <c r="BD324" s="259"/>
      <c r="BE324" s="259"/>
      <c r="BF324" s="259"/>
      <c r="BG324" s="259"/>
      <c r="BH324" s="259"/>
      <c r="BI324" s="259"/>
      <c r="BJ324" s="259"/>
      <c r="BK324" s="259"/>
      <c r="BL324" s="259"/>
      <c r="BM324" s="260"/>
      <c r="BN324" s="260"/>
    </row>
    <row r="325" spans="1:66" ht="15.75" customHeight="1" x14ac:dyDescent="0.25">
      <c r="A325" s="57"/>
      <c r="B325" s="291"/>
      <c r="C325" s="259"/>
      <c r="D325" s="259"/>
      <c r="E325" s="259"/>
      <c r="F325" s="75"/>
      <c r="G325" s="259"/>
      <c r="H325" s="259"/>
      <c r="I325" s="259"/>
      <c r="J325" s="259"/>
      <c r="K325" s="259"/>
      <c r="L325" s="259"/>
      <c r="M325" s="259"/>
      <c r="N325" s="259"/>
      <c r="O325" s="259"/>
      <c r="P325" s="259"/>
      <c r="Q325" s="259"/>
      <c r="R325" s="259"/>
      <c r="S325" s="259"/>
      <c r="T325" s="259"/>
      <c r="U325" s="259"/>
      <c r="V325" s="259"/>
      <c r="W325" s="67"/>
      <c r="X325" s="67"/>
      <c r="Y325" s="67"/>
      <c r="Z325" s="259"/>
      <c r="AA325" s="259"/>
      <c r="AB325" s="260"/>
      <c r="AC325" s="259"/>
      <c r="AD325" s="260"/>
      <c r="AE325" s="69"/>
      <c r="AF325" s="69"/>
      <c r="AG325" s="69"/>
      <c r="AH325" s="259"/>
      <c r="AI325" s="259"/>
      <c r="AJ325" s="260"/>
      <c r="AK325" s="259"/>
      <c r="AL325" s="260"/>
      <c r="AM325" s="69"/>
      <c r="AN325" s="69"/>
      <c r="AO325" s="69"/>
      <c r="AP325" s="259"/>
      <c r="AQ325" s="259"/>
      <c r="AR325" s="260"/>
      <c r="AS325" s="259"/>
      <c r="AT325" s="260"/>
      <c r="AU325" s="260"/>
      <c r="AV325" s="260"/>
      <c r="AW325" s="78"/>
      <c r="AX325" s="58"/>
      <c r="AY325" s="59"/>
      <c r="AZ325" s="59"/>
      <c r="BA325" s="259"/>
      <c r="BB325" s="259"/>
      <c r="BC325" s="259"/>
      <c r="BD325" s="259"/>
      <c r="BE325" s="259"/>
      <c r="BF325" s="259"/>
      <c r="BG325" s="259"/>
      <c r="BH325" s="259"/>
      <c r="BI325" s="259"/>
      <c r="BJ325" s="259"/>
      <c r="BK325" s="259"/>
      <c r="BL325" s="259"/>
      <c r="BM325" s="260"/>
      <c r="BN325" s="260"/>
    </row>
    <row r="326" spans="1:66" ht="15.75" customHeight="1" x14ac:dyDescent="0.25">
      <c r="A326" s="57"/>
      <c r="B326" s="291"/>
      <c r="C326" s="259"/>
      <c r="D326" s="259"/>
      <c r="E326" s="259"/>
      <c r="F326" s="75"/>
      <c r="G326" s="259"/>
      <c r="H326" s="259"/>
      <c r="I326" s="259"/>
      <c r="J326" s="259"/>
      <c r="K326" s="259"/>
      <c r="L326" s="259"/>
      <c r="M326" s="259"/>
      <c r="N326" s="259"/>
      <c r="O326" s="259"/>
      <c r="P326" s="259"/>
      <c r="Q326" s="259"/>
      <c r="R326" s="259"/>
      <c r="S326" s="259"/>
      <c r="T326" s="259"/>
      <c r="U326" s="259"/>
      <c r="V326" s="259"/>
      <c r="W326" s="67"/>
      <c r="X326" s="67"/>
      <c r="Y326" s="67"/>
      <c r="Z326" s="259"/>
      <c r="AA326" s="259"/>
      <c r="AB326" s="260"/>
      <c r="AC326" s="259"/>
      <c r="AD326" s="260"/>
      <c r="AE326" s="69"/>
      <c r="AF326" s="69"/>
      <c r="AG326" s="69"/>
      <c r="AH326" s="259"/>
      <c r="AI326" s="259"/>
      <c r="AJ326" s="260"/>
      <c r="AK326" s="259"/>
      <c r="AL326" s="260"/>
      <c r="AM326" s="69"/>
      <c r="AN326" s="69"/>
      <c r="AO326" s="69"/>
      <c r="AP326" s="259"/>
      <c r="AQ326" s="259"/>
      <c r="AR326" s="260"/>
      <c r="AS326" s="259"/>
      <c r="AT326" s="260"/>
      <c r="AU326" s="260"/>
      <c r="AV326" s="260"/>
      <c r="AW326" s="78"/>
      <c r="AX326" s="58"/>
      <c r="AY326" s="59"/>
      <c r="AZ326" s="59"/>
      <c r="BA326" s="259"/>
      <c r="BB326" s="259"/>
      <c r="BC326" s="259"/>
      <c r="BD326" s="259"/>
      <c r="BE326" s="259"/>
      <c r="BF326" s="259"/>
      <c r="BG326" s="259"/>
      <c r="BH326" s="259"/>
      <c r="BI326" s="259"/>
      <c r="BJ326" s="259"/>
      <c r="BK326" s="259"/>
      <c r="BL326" s="259"/>
      <c r="BM326" s="260"/>
      <c r="BN326" s="260"/>
    </row>
    <row r="327" spans="1:66" ht="15.75" customHeight="1" x14ac:dyDescent="0.25">
      <c r="A327" s="57"/>
      <c r="B327" s="291"/>
      <c r="C327" s="259"/>
      <c r="D327" s="259"/>
      <c r="E327" s="259"/>
      <c r="F327" s="75"/>
      <c r="G327" s="259"/>
      <c r="H327" s="259"/>
      <c r="I327" s="259"/>
      <c r="J327" s="259"/>
      <c r="K327" s="259"/>
      <c r="L327" s="259"/>
      <c r="M327" s="259"/>
      <c r="N327" s="259"/>
      <c r="O327" s="259"/>
      <c r="P327" s="259"/>
      <c r="Q327" s="259"/>
      <c r="R327" s="259"/>
      <c r="S327" s="259"/>
      <c r="T327" s="259"/>
      <c r="U327" s="259"/>
      <c r="V327" s="259"/>
      <c r="W327" s="67"/>
      <c r="X327" s="67"/>
      <c r="Y327" s="67"/>
      <c r="Z327" s="259"/>
      <c r="AA327" s="259"/>
      <c r="AB327" s="260"/>
      <c r="AC327" s="259"/>
      <c r="AD327" s="260"/>
      <c r="AE327" s="69"/>
      <c r="AF327" s="69"/>
      <c r="AG327" s="69"/>
      <c r="AH327" s="259"/>
      <c r="AI327" s="259"/>
      <c r="AJ327" s="260"/>
      <c r="AK327" s="259"/>
      <c r="AL327" s="260"/>
      <c r="AM327" s="69"/>
      <c r="AN327" s="69"/>
      <c r="AO327" s="69"/>
      <c r="AP327" s="259"/>
      <c r="AQ327" s="259"/>
      <c r="AR327" s="260"/>
      <c r="AS327" s="259"/>
      <c r="AT327" s="260"/>
      <c r="AU327" s="260"/>
      <c r="AV327" s="260"/>
      <c r="AW327" s="78"/>
      <c r="AX327" s="58"/>
      <c r="AY327" s="59"/>
      <c r="AZ327" s="59"/>
      <c r="BA327" s="259"/>
      <c r="BB327" s="259"/>
      <c r="BC327" s="259"/>
      <c r="BD327" s="259"/>
      <c r="BE327" s="259"/>
      <c r="BF327" s="259"/>
      <c r="BG327" s="259"/>
      <c r="BH327" s="259"/>
      <c r="BI327" s="259"/>
      <c r="BJ327" s="259"/>
      <c r="BK327" s="259"/>
      <c r="BL327" s="259"/>
      <c r="BM327" s="260"/>
      <c r="BN327" s="260"/>
    </row>
    <row r="328" spans="1:66" ht="15.75" customHeight="1" x14ac:dyDescent="0.25">
      <c r="A328" s="57"/>
      <c r="B328" s="291"/>
      <c r="C328" s="259"/>
      <c r="D328" s="259"/>
      <c r="E328" s="259"/>
      <c r="F328" s="75"/>
      <c r="G328" s="259"/>
      <c r="H328" s="259"/>
      <c r="I328" s="259"/>
      <c r="J328" s="259"/>
      <c r="K328" s="259"/>
      <c r="L328" s="259"/>
      <c r="M328" s="259"/>
      <c r="N328" s="259"/>
      <c r="O328" s="259"/>
      <c r="P328" s="259"/>
      <c r="Q328" s="259"/>
      <c r="R328" s="259"/>
      <c r="S328" s="259"/>
      <c r="T328" s="259"/>
      <c r="U328" s="259"/>
      <c r="V328" s="259"/>
      <c r="W328" s="67"/>
      <c r="X328" s="67"/>
      <c r="Y328" s="67"/>
      <c r="Z328" s="259"/>
      <c r="AA328" s="259"/>
      <c r="AB328" s="260"/>
      <c r="AC328" s="259"/>
      <c r="AD328" s="260"/>
      <c r="AE328" s="69"/>
      <c r="AF328" s="69"/>
      <c r="AG328" s="69"/>
      <c r="AH328" s="259"/>
      <c r="AI328" s="259"/>
      <c r="AJ328" s="260"/>
      <c r="AK328" s="259"/>
      <c r="AL328" s="260"/>
      <c r="AM328" s="69"/>
      <c r="AN328" s="69"/>
      <c r="AO328" s="69"/>
      <c r="AP328" s="259"/>
      <c r="AQ328" s="259"/>
      <c r="AR328" s="260"/>
      <c r="AS328" s="259"/>
      <c r="AT328" s="260"/>
      <c r="AU328" s="260"/>
      <c r="AV328" s="260"/>
      <c r="AW328" s="78"/>
      <c r="AX328" s="58"/>
      <c r="AY328" s="59"/>
      <c r="AZ328" s="59"/>
      <c r="BA328" s="259"/>
      <c r="BB328" s="259"/>
      <c r="BC328" s="259"/>
      <c r="BD328" s="259"/>
      <c r="BE328" s="259"/>
      <c r="BF328" s="259"/>
      <c r="BG328" s="259"/>
      <c r="BH328" s="259"/>
      <c r="BI328" s="259"/>
      <c r="BJ328" s="259"/>
      <c r="BK328" s="259"/>
      <c r="BL328" s="259"/>
      <c r="BM328" s="260"/>
      <c r="BN328" s="260"/>
    </row>
    <row r="329" spans="1:66" ht="15.75" customHeight="1" x14ac:dyDescent="0.25">
      <c r="A329" s="57"/>
      <c r="B329" s="291"/>
      <c r="C329" s="259"/>
      <c r="D329" s="259"/>
      <c r="E329" s="259"/>
      <c r="F329" s="75"/>
      <c r="G329" s="259"/>
      <c r="H329" s="259"/>
      <c r="I329" s="259"/>
      <c r="J329" s="259"/>
      <c r="K329" s="259"/>
      <c r="L329" s="259"/>
      <c r="M329" s="259"/>
      <c r="N329" s="259"/>
      <c r="O329" s="259"/>
      <c r="P329" s="259"/>
      <c r="Q329" s="259"/>
      <c r="R329" s="259"/>
      <c r="S329" s="259"/>
      <c r="T329" s="259"/>
      <c r="U329" s="259"/>
      <c r="V329" s="259"/>
      <c r="W329" s="67"/>
      <c r="X329" s="67"/>
      <c r="Y329" s="67"/>
      <c r="Z329" s="259"/>
      <c r="AA329" s="259"/>
      <c r="AB329" s="260"/>
      <c r="AC329" s="259"/>
      <c r="AD329" s="260"/>
      <c r="AE329" s="69"/>
      <c r="AF329" s="69"/>
      <c r="AG329" s="69"/>
      <c r="AH329" s="259"/>
      <c r="AI329" s="259"/>
      <c r="AJ329" s="260"/>
      <c r="AK329" s="259"/>
      <c r="AL329" s="260"/>
      <c r="AM329" s="69"/>
      <c r="AN329" s="69"/>
      <c r="AO329" s="69"/>
      <c r="AP329" s="259"/>
      <c r="AQ329" s="259"/>
      <c r="AR329" s="260"/>
      <c r="AS329" s="259"/>
      <c r="AT329" s="260"/>
      <c r="AU329" s="260"/>
      <c r="AV329" s="260"/>
      <c r="AW329" s="78"/>
      <c r="AX329" s="58"/>
      <c r="AY329" s="59"/>
      <c r="AZ329" s="59"/>
      <c r="BA329" s="259"/>
      <c r="BB329" s="259"/>
      <c r="BC329" s="259"/>
      <c r="BD329" s="259"/>
      <c r="BE329" s="259"/>
      <c r="BF329" s="259"/>
      <c r="BG329" s="259"/>
      <c r="BH329" s="259"/>
      <c r="BI329" s="259"/>
      <c r="BJ329" s="259"/>
      <c r="BK329" s="259"/>
      <c r="BL329" s="259"/>
      <c r="BM329" s="260"/>
      <c r="BN329" s="260"/>
    </row>
    <row r="330" spans="1:66" ht="15.75" customHeight="1" x14ac:dyDescent="0.25">
      <c r="A330" s="57"/>
      <c r="B330" s="291"/>
      <c r="C330" s="259"/>
      <c r="D330" s="259"/>
      <c r="E330" s="259"/>
      <c r="F330" s="75"/>
      <c r="G330" s="259"/>
      <c r="H330" s="259"/>
      <c r="I330" s="259"/>
      <c r="J330" s="259"/>
      <c r="K330" s="259"/>
      <c r="L330" s="259"/>
      <c r="M330" s="259"/>
      <c r="N330" s="259"/>
      <c r="O330" s="259"/>
      <c r="P330" s="259"/>
      <c r="Q330" s="259"/>
      <c r="R330" s="259"/>
      <c r="S330" s="259"/>
      <c r="T330" s="259"/>
      <c r="U330" s="259"/>
      <c r="V330" s="259"/>
      <c r="W330" s="67"/>
      <c r="X330" s="67"/>
      <c r="Y330" s="67"/>
      <c r="Z330" s="259"/>
      <c r="AA330" s="259"/>
      <c r="AB330" s="260"/>
      <c r="AC330" s="259"/>
      <c r="AD330" s="260"/>
      <c r="AE330" s="69"/>
      <c r="AF330" s="69"/>
      <c r="AG330" s="69"/>
      <c r="AH330" s="259"/>
      <c r="AI330" s="259"/>
      <c r="AJ330" s="260"/>
      <c r="AK330" s="259"/>
      <c r="AL330" s="260"/>
      <c r="AM330" s="69"/>
      <c r="AN330" s="69"/>
      <c r="AO330" s="69"/>
      <c r="AP330" s="259"/>
      <c r="AQ330" s="259"/>
      <c r="AR330" s="260"/>
      <c r="AS330" s="259"/>
      <c r="AT330" s="260"/>
      <c r="AU330" s="260"/>
      <c r="AV330" s="260"/>
      <c r="AW330" s="78"/>
      <c r="AX330" s="58"/>
      <c r="AY330" s="59"/>
      <c r="AZ330" s="59"/>
      <c r="BA330" s="259"/>
      <c r="BB330" s="259"/>
      <c r="BC330" s="259"/>
      <c r="BD330" s="259"/>
      <c r="BE330" s="259"/>
      <c r="BF330" s="259"/>
      <c r="BG330" s="259"/>
      <c r="BH330" s="259"/>
      <c r="BI330" s="259"/>
      <c r="BJ330" s="259"/>
      <c r="BK330" s="259"/>
      <c r="BL330" s="259"/>
      <c r="BM330" s="260"/>
      <c r="BN330" s="260"/>
    </row>
    <row r="331" spans="1:66" ht="15.75" customHeight="1" x14ac:dyDescent="0.25">
      <c r="A331" s="57"/>
      <c r="B331" s="291"/>
      <c r="C331" s="259"/>
      <c r="D331" s="259"/>
      <c r="E331" s="259"/>
      <c r="F331" s="75"/>
      <c r="G331" s="259"/>
      <c r="H331" s="259"/>
      <c r="I331" s="259"/>
      <c r="J331" s="259"/>
      <c r="K331" s="259"/>
      <c r="L331" s="259"/>
      <c r="M331" s="259"/>
      <c r="N331" s="259"/>
      <c r="O331" s="259"/>
      <c r="P331" s="259"/>
      <c r="Q331" s="259"/>
      <c r="R331" s="259"/>
      <c r="S331" s="259"/>
      <c r="T331" s="259"/>
      <c r="U331" s="259"/>
      <c r="V331" s="259"/>
      <c r="W331" s="67"/>
      <c r="X331" s="67"/>
      <c r="Y331" s="67"/>
      <c r="Z331" s="259"/>
      <c r="AA331" s="259"/>
      <c r="AB331" s="260"/>
      <c r="AC331" s="259"/>
      <c r="AD331" s="260"/>
      <c r="AE331" s="69"/>
      <c r="AF331" s="69"/>
      <c r="AG331" s="69"/>
      <c r="AH331" s="259"/>
      <c r="AI331" s="259"/>
      <c r="AJ331" s="260"/>
      <c r="AK331" s="259"/>
      <c r="AL331" s="260"/>
      <c r="AM331" s="69"/>
      <c r="AN331" s="69"/>
      <c r="AO331" s="69"/>
      <c r="AP331" s="259"/>
      <c r="AQ331" s="259"/>
      <c r="AR331" s="260"/>
      <c r="AS331" s="259"/>
      <c r="AT331" s="260"/>
      <c r="AU331" s="260"/>
      <c r="AV331" s="260"/>
      <c r="AW331" s="78"/>
      <c r="AX331" s="58"/>
      <c r="AY331" s="59"/>
      <c r="AZ331" s="59"/>
      <c r="BA331" s="259"/>
      <c r="BB331" s="259"/>
      <c r="BC331" s="259"/>
      <c r="BD331" s="259"/>
      <c r="BE331" s="259"/>
      <c r="BF331" s="259"/>
      <c r="BG331" s="259"/>
      <c r="BH331" s="259"/>
      <c r="BI331" s="259"/>
      <c r="BJ331" s="259"/>
      <c r="BK331" s="259"/>
      <c r="BL331" s="259"/>
      <c r="BM331" s="260"/>
      <c r="BN331" s="260"/>
    </row>
    <row r="332" spans="1:66" ht="15.75" customHeight="1" x14ac:dyDescent="0.25">
      <c r="A332" s="57"/>
      <c r="B332" s="291"/>
      <c r="C332" s="259"/>
      <c r="D332" s="259"/>
      <c r="E332" s="259"/>
      <c r="F332" s="75"/>
      <c r="G332" s="259"/>
      <c r="H332" s="259"/>
      <c r="I332" s="259"/>
      <c r="J332" s="259"/>
      <c r="K332" s="259"/>
      <c r="L332" s="259"/>
      <c r="M332" s="259"/>
      <c r="N332" s="259"/>
      <c r="O332" s="259"/>
      <c r="P332" s="259"/>
      <c r="Q332" s="259"/>
      <c r="R332" s="259"/>
      <c r="S332" s="259"/>
      <c r="T332" s="259"/>
      <c r="U332" s="259"/>
      <c r="V332" s="259"/>
      <c r="W332" s="67"/>
      <c r="X332" s="67"/>
      <c r="Y332" s="67"/>
      <c r="Z332" s="259"/>
      <c r="AA332" s="259"/>
      <c r="AB332" s="260"/>
      <c r="AC332" s="259"/>
      <c r="AD332" s="260"/>
      <c r="AE332" s="69"/>
      <c r="AF332" s="69"/>
      <c r="AG332" s="69"/>
      <c r="AH332" s="259"/>
      <c r="AI332" s="259"/>
      <c r="AJ332" s="260"/>
      <c r="AK332" s="259"/>
      <c r="AL332" s="260"/>
      <c r="AM332" s="69"/>
      <c r="AN332" s="69"/>
      <c r="AO332" s="69"/>
      <c r="AP332" s="259"/>
      <c r="AQ332" s="259"/>
      <c r="AR332" s="260"/>
      <c r="AS332" s="259"/>
      <c r="AT332" s="260"/>
      <c r="AU332" s="260"/>
      <c r="AV332" s="260"/>
      <c r="AW332" s="78"/>
      <c r="AX332" s="58"/>
      <c r="AY332" s="59"/>
      <c r="AZ332" s="59"/>
      <c r="BA332" s="259"/>
      <c r="BB332" s="259"/>
      <c r="BC332" s="259"/>
      <c r="BD332" s="259"/>
      <c r="BE332" s="259"/>
      <c r="BF332" s="259"/>
      <c r="BG332" s="259"/>
      <c r="BH332" s="259"/>
      <c r="BI332" s="259"/>
      <c r="BJ332" s="259"/>
      <c r="BK332" s="259"/>
      <c r="BL332" s="259"/>
      <c r="BM332" s="260"/>
      <c r="BN332" s="260"/>
    </row>
    <row r="333" spans="1:66" ht="15.75" customHeight="1" x14ac:dyDescent="0.25">
      <c r="A333" s="57"/>
      <c r="B333" s="291"/>
      <c r="C333" s="259"/>
      <c r="D333" s="259"/>
      <c r="E333" s="259"/>
      <c r="F333" s="75"/>
      <c r="G333" s="259"/>
      <c r="H333" s="259"/>
      <c r="I333" s="259"/>
      <c r="J333" s="259"/>
      <c r="K333" s="259"/>
      <c r="L333" s="259"/>
      <c r="M333" s="259"/>
      <c r="N333" s="259"/>
      <c r="O333" s="259"/>
      <c r="P333" s="259"/>
      <c r="Q333" s="259"/>
      <c r="R333" s="259"/>
      <c r="S333" s="259"/>
      <c r="T333" s="259"/>
      <c r="U333" s="259"/>
      <c r="V333" s="259"/>
      <c r="W333" s="67"/>
      <c r="X333" s="67"/>
      <c r="Y333" s="67"/>
      <c r="Z333" s="259"/>
      <c r="AA333" s="259"/>
      <c r="AB333" s="260"/>
      <c r="AC333" s="259"/>
      <c r="AD333" s="260"/>
      <c r="AE333" s="69"/>
      <c r="AF333" s="69"/>
      <c r="AG333" s="69"/>
      <c r="AH333" s="259"/>
      <c r="AI333" s="259"/>
      <c r="AJ333" s="260"/>
      <c r="AK333" s="259"/>
      <c r="AL333" s="260"/>
      <c r="AM333" s="69"/>
      <c r="AN333" s="69"/>
      <c r="AO333" s="69"/>
      <c r="AP333" s="259"/>
      <c r="AQ333" s="259"/>
      <c r="AR333" s="260"/>
      <c r="AS333" s="259"/>
      <c r="AT333" s="260"/>
      <c r="AU333" s="260"/>
      <c r="AV333" s="260"/>
      <c r="AW333" s="78"/>
      <c r="AX333" s="58"/>
      <c r="AY333" s="59"/>
      <c r="AZ333" s="59"/>
      <c r="BA333" s="259"/>
      <c r="BB333" s="259"/>
      <c r="BC333" s="259"/>
      <c r="BD333" s="259"/>
      <c r="BE333" s="259"/>
      <c r="BF333" s="259"/>
      <c r="BG333" s="259"/>
      <c r="BH333" s="259"/>
      <c r="BI333" s="259"/>
      <c r="BJ333" s="259"/>
      <c r="BK333" s="259"/>
      <c r="BL333" s="259"/>
      <c r="BM333" s="260"/>
      <c r="BN333" s="260"/>
    </row>
    <row r="334" spans="1:66" ht="15.75" customHeight="1" x14ac:dyDescent="0.25">
      <c r="A334" s="57"/>
      <c r="B334" s="291"/>
      <c r="C334" s="259"/>
      <c r="D334" s="259"/>
      <c r="E334" s="259"/>
      <c r="F334" s="75"/>
      <c r="G334" s="259"/>
      <c r="H334" s="259"/>
      <c r="I334" s="259"/>
      <c r="J334" s="259"/>
      <c r="K334" s="259"/>
      <c r="L334" s="259"/>
      <c r="M334" s="259"/>
      <c r="N334" s="259"/>
      <c r="O334" s="259"/>
      <c r="P334" s="259"/>
      <c r="Q334" s="259"/>
      <c r="R334" s="259"/>
      <c r="S334" s="259"/>
      <c r="T334" s="259"/>
      <c r="U334" s="259"/>
      <c r="V334" s="259"/>
      <c r="W334" s="67"/>
      <c r="X334" s="67"/>
      <c r="Y334" s="67"/>
      <c r="Z334" s="259"/>
      <c r="AA334" s="259"/>
      <c r="AB334" s="260"/>
      <c r="AC334" s="259"/>
      <c r="AD334" s="260"/>
      <c r="AE334" s="69"/>
      <c r="AF334" s="69"/>
      <c r="AG334" s="69"/>
      <c r="AH334" s="259"/>
      <c r="AI334" s="259"/>
      <c r="AJ334" s="260"/>
      <c r="AK334" s="259"/>
      <c r="AL334" s="260"/>
      <c r="AM334" s="69"/>
      <c r="AN334" s="69"/>
      <c r="AO334" s="69"/>
      <c r="AP334" s="259"/>
      <c r="AQ334" s="259"/>
      <c r="AR334" s="260"/>
      <c r="AS334" s="259"/>
      <c r="AT334" s="260"/>
      <c r="AU334" s="260"/>
      <c r="AV334" s="260"/>
      <c r="AW334" s="78"/>
      <c r="AX334" s="58"/>
      <c r="AY334" s="59"/>
      <c r="AZ334" s="59"/>
      <c r="BA334" s="259"/>
      <c r="BB334" s="259"/>
      <c r="BC334" s="259"/>
      <c r="BD334" s="259"/>
      <c r="BE334" s="259"/>
      <c r="BF334" s="259"/>
      <c r="BG334" s="259"/>
      <c r="BH334" s="259"/>
      <c r="BI334" s="259"/>
      <c r="BJ334" s="259"/>
      <c r="BK334" s="259"/>
      <c r="BL334" s="259"/>
      <c r="BM334" s="260"/>
      <c r="BN334" s="260"/>
    </row>
    <row r="335" spans="1:66" ht="15.75" customHeight="1" x14ac:dyDescent="0.25">
      <c r="A335" s="57"/>
      <c r="B335" s="291"/>
      <c r="C335" s="259"/>
      <c r="D335" s="259"/>
      <c r="E335" s="259"/>
      <c r="F335" s="75"/>
      <c r="G335" s="259"/>
      <c r="H335" s="259"/>
      <c r="I335" s="259"/>
      <c r="J335" s="259"/>
      <c r="K335" s="259"/>
      <c r="L335" s="259"/>
      <c r="M335" s="259"/>
      <c r="N335" s="259"/>
      <c r="O335" s="259"/>
      <c r="P335" s="259"/>
      <c r="Q335" s="259"/>
      <c r="R335" s="259"/>
      <c r="S335" s="259"/>
      <c r="T335" s="259"/>
      <c r="U335" s="259"/>
      <c r="V335" s="259"/>
      <c r="W335" s="67"/>
      <c r="X335" s="67"/>
      <c r="Y335" s="67"/>
      <c r="Z335" s="259"/>
      <c r="AA335" s="259"/>
      <c r="AB335" s="260"/>
      <c r="AC335" s="259"/>
      <c r="AD335" s="260"/>
      <c r="AE335" s="69"/>
      <c r="AF335" s="69"/>
      <c r="AG335" s="69"/>
      <c r="AH335" s="259"/>
      <c r="AI335" s="259"/>
      <c r="AJ335" s="260"/>
      <c r="AK335" s="259"/>
      <c r="AL335" s="260"/>
      <c r="AM335" s="69"/>
      <c r="AN335" s="69"/>
      <c r="AO335" s="69"/>
      <c r="AP335" s="259"/>
      <c r="AQ335" s="259"/>
      <c r="AR335" s="260"/>
      <c r="AS335" s="259"/>
      <c r="AT335" s="260"/>
      <c r="AU335" s="260"/>
      <c r="AV335" s="260"/>
      <c r="AW335" s="78"/>
      <c r="AX335" s="58"/>
      <c r="AY335" s="59"/>
      <c r="AZ335" s="59"/>
      <c r="BA335" s="259"/>
      <c r="BB335" s="259"/>
      <c r="BC335" s="259"/>
      <c r="BD335" s="259"/>
      <c r="BE335" s="259"/>
      <c r="BF335" s="259"/>
      <c r="BG335" s="259"/>
      <c r="BH335" s="259"/>
      <c r="BI335" s="259"/>
      <c r="BJ335" s="259"/>
      <c r="BK335" s="259"/>
      <c r="BL335" s="259"/>
      <c r="BM335" s="260"/>
      <c r="BN335" s="260"/>
    </row>
    <row r="336" spans="1:66" ht="15.75" customHeight="1" x14ac:dyDescent="0.25">
      <c r="A336" s="57"/>
      <c r="B336" s="291"/>
      <c r="C336" s="259"/>
      <c r="D336" s="259"/>
      <c r="E336" s="259"/>
      <c r="F336" s="75"/>
      <c r="G336" s="259"/>
      <c r="H336" s="259"/>
      <c r="I336" s="259"/>
      <c r="J336" s="259"/>
      <c r="K336" s="259"/>
      <c r="L336" s="259"/>
      <c r="M336" s="259"/>
      <c r="N336" s="259"/>
      <c r="O336" s="259"/>
      <c r="P336" s="259"/>
      <c r="Q336" s="259"/>
      <c r="R336" s="259"/>
      <c r="S336" s="259"/>
      <c r="T336" s="259"/>
      <c r="U336" s="259"/>
      <c r="V336" s="259"/>
      <c r="W336" s="67"/>
      <c r="X336" s="67"/>
      <c r="Y336" s="67"/>
      <c r="Z336" s="259"/>
      <c r="AA336" s="259"/>
      <c r="AB336" s="260"/>
      <c r="AC336" s="259"/>
      <c r="AD336" s="260"/>
      <c r="AE336" s="69"/>
      <c r="AF336" s="69"/>
      <c r="AG336" s="69"/>
      <c r="AH336" s="259"/>
      <c r="AI336" s="259"/>
      <c r="AJ336" s="260"/>
      <c r="AK336" s="259"/>
      <c r="AL336" s="260"/>
      <c r="AM336" s="69"/>
      <c r="AN336" s="69"/>
      <c r="AO336" s="69"/>
      <c r="AP336" s="259"/>
      <c r="AQ336" s="259"/>
      <c r="AR336" s="260"/>
      <c r="AS336" s="259"/>
      <c r="AT336" s="260"/>
      <c r="AU336" s="260"/>
      <c r="AV336" s="260"/>
      <c r="AW336" s="78"/>
      <c r="AX336" s="58"/>
      <c r="AY336" s="59"/>
      <c r="AZ336" s="59"/>
      <c r="BA336" s="259"/>
      <c r="BB336" s="259"/>
      <c r="BC336" s="259"/>
      <c r="BD336" s="259"/>
      <c r="BE336" s="259"/>
      <c r="BF336" s="259"/>
      <c r="BG336" s="259"/>
      <c r="BH336" s="259"/>
      <c r="BI336" s="259"/>
      <c r="BJ336" s="259"/>
      <c r="BK336" s="259"/>
      <c r="BL336" s="259"/>
      <c r="BM336" s="260"/>
      <c r="BN336" s="260"/>
    </row>
    <row r="337" spans="1:66" ht="15.75" customHeight="1" x14ac:dyDescent="0.25">
      <c r="A337" s="57"/>
      <c r="B337" s="291"/>
      <c r="C337" s="259"/>
      <c r="D337" s="259"/>
      <c r="E337" s="259"/>
      <c r="F337" s="75"/>
      <c r="G337" s="259"/>
      <c r="H337" s="259"/>
      <c r="I337" s="259"/>
      <c r="J337" s="259"/>
      <c r="K337" s="259"/>
      <c r="L337" s="259"/>
      <c r="M337" s="259"/>
      <c r="N337" s="259"/>
      <c r="O337" s="259"/>
      <c r="P337" s="259"/>
      <c r="Q337" s="259"/>
      <c r="R337" s="259"/>
      <c r="S337" s="259"/>
      <c r="T337" s="259"/>
      <c r="U337" s="259"/>
      <c r="V337" s="259"/>
      <c r="W337" s="67"/>
      <c r="X337" s="67"/>
      <c r="Y337" s="67"/>
      <c r="Z337" s="259"/>
      <c r="AA337" s="259"/>
      <c r="AB337" s="260"/>
      <c r="AC337" s="259"/>
      <c r="AD337" s="260"/>
      <c r="AE337" s="69"/>
      <c r="AF337" s="69"/>
      <c r="AG337" s="69"/>
      <c r="AH337" s="259"/>
      <c r="AI337" s="259"/>
      <c r="AJ337" s="260"/>
      <c r="AK337" s="259"/>
      <c r="AL337" s="260"/>
      <c r="AM337" s="69"/>
      <c r="AN337" s="69"/>
      <c r="AO337" s="69"/>
      <c r="AP337" s="259"/>
      <c r="AQ337" s="259"/>
      <c r="AR337" s="260"/>
      <c r="AS337" s="259"/>
      <c r="AT337" s="260"/>
      <c r="AU337" s="260"/>
      <c r="AV337" s="260"/>
      <c r="AW337" s="78"/>
      <c r="AX337" s="58"/>
      <c r="AY337" s="59"/>
      <c r="AZ337" s="59"/>
      <c r="BA337" s="259"/>
      <c r="BB337" s="259"/>
      <c r="BC337" s="259"/>
      <c r="BD337" s="259"/>
      <c r="BE337" s="259"/>
      <c r="BF337" s="259"/>
      <c r="BG337" s="259"/>
      <c r="BH337" s="259"/>
      <c r="BI337" s="259"/>
      <c r="BJ337" s="259"/>
      <c r="BK337" s="259"/>
      <c r="BL337" s="259"/>
      <c r="BM337" s="260"/>
      <c r="BN337" s="260"/>
    </row>
    <row r="338" spans="1:66" ht="15.75" customHeight="1" x14ac:dyDescent="0.25">
      <c r="A338" s="57"/>
      <c r="B338" s="291"/>
      <c r="C338" s="259"/>
      <c r="D338" s="259"/>
      <c r="E338" s="259"/>
      <c r="F338" s="75"/>
      <c r="G338" s="259"/>
      <c r="H338" s="259"/>
      <c r="I338" s="259"/>
      <c r="J338" s="259"/>
      <c r="K338" s="259"/>
      <c r="L338" s="259"/>
      <c r="M338" s="259"/>
      <c r="N338" s="259"/>
      <c r="O338" s="259"/>
      <c r="P338" s="259"/>
      <c r="Q338" s="259"/>
      <c r="R338" s="259"/>
      <c r="S338" s="259"/>
      <c r="T338" s="259"/>
      <c r="U338" s="259"/>
      <c r="V338" s="259"/>
      <c r="W338" s="67"/>
      <c r="X338" s="67"/>
      <c r="Y338" s="67"/>
      <c r="Z338" s="259"/>
      <c r="AA338" s="259"/>
      <c r="AB338" s="260"/>
      <c r="AC338" s="259"/>
      <c r="AD338" s="260"/>
      <c r="AE338" s="69"/>
      <c r="AF338" s="69"/>
      <c r="AG338" s="69"/>
      <c r="AH338" s="259"/>
      <c r="AI338" s="259"/>
      <c r="AJ338" s="260"/>
      <c r="AK338" s="259"/>
      <c r="AL338" s="260"/>
      <c r="AM338" s="69"/>
      <c r="AN338" s="69"/>
      <c r="AO338" s="69"/>
      <c r="AP338" s="259"/>
      <c r="AQ338" s="259"/>
      <c r="AR338" s="260"/>
      <c r="AS338" s="259"/>
      <c r="AT338" s="260"/>
      <c r="AU338" s="260"/>
      <c r="AV338" s="260"/>
      <c r="AW338" s="78"/>
      <c r="AX338" s="58"/>
      <c r="AY338" s="59"/>
      <c r="AZ338" s="59"/>
      <c r="BA338" s="259"/>
      <c r="BB338" s="259"/>
      <c r="BC338" s="259"/>
      <c r="BD338" s="259"/>
      <c r="BE338" s="259"/>
      <c r="BF338" s="259"/>
      <c r="BG338" s="259"/>
      <c r="BH338" s="259"/>
      <c r="BI338" s="259"/>
      <c r="BJ338" s="259"/>
      <c r="BK338" s="259"/>
      <c r="BL338" s="259"/>
      <c r="BM338" s="260"/>
      <c r="BN338" s="260"/>
    </row>
    <row r="339" spans="1:66" ht="15.75" customHeight="1" x14ac:dyDescent="0.25">
      <c r="A339" s="57"/>
      <c r="B339" s="291"/>
      <c r="C339" s="259"/>
      <c r="D339" s="259"/>
      <c r="E339" s="259"/>
      <c r="F339" s="75"/>
      <c r="G339" s="259"/>
      <c r="H339" s="259"/>
      <c r="I339" s="259"/>
      <c r="J339" s="259"/>
      <c r="K339" s="259"/>
      <c r="L339" s="259"/>
      <c r="M339" s="259"/>
      <c r="N339" s="259"/>
      <c r="O339" s="259"/>
      <c r="P339" s="259"/>
      <c r="Q339" s="259"/>
      <c r="R339" s="259"/>
      <c r="S339" s="259"/>
      <c r="T339" s="259"/>
      <c r="U339" s="259"/>
      <c r="V339" s="259"/>
      <c r="W339" s="67"/>
      <c r="X339" s="67"/>
      <c r="Y339" s="67"/>
      <c r="Z339" s="259"/>
      <c r="AA339" s="259"/>
      <c r="AB339" s="260"/>
      <c r="AC339" s="259"/>
      <c r="AD339" s="260"/>
      <c r="AE339" s="69"/>
      <c r="AF339" s="69"/>
      <c r="AG339" s="69"/>
      <c r="AH339" s="259"/>
      <c r="AI339" s="259"/>
      <c r="AJ339" s="260"/>
      <c r="AK339" s="259"/>
      <c r="AL339" s="260"/>
      <c r="AM339" s="69"/>
      <c r="AN339" s="69"/>
      <c r="AO339" s="69"/>
      <c r="AP339" s="259"/>
      <c r="AQ339" s="259"/>
      <c r="AR339" s="260"/>
      <c r="AS339" s="259"/>
      <c r="AT339" s="260"/>
      <c r="AU339" s="260"/>
      <c r="AV339" s="260"/>
      <c r="AW339" s="78"/>
      <c r="AX339" s="58"/>
      <c r="AY339" s="59"/>
      <c r="AZ339" s="59"/>
      <c r="BA339" s="259"/>
      <c r="BB339" s="259"/>
      <c r="BC339" s="259"/>
      <c r="BD339" s="259"/>
      <c r="BE339" s="259"/>
      <c r="BF339" s="259"/>
      <c r="BG339" s="259"/>
      <c r="BH339" s="259"/>
      <c r="BI339" s="259"/>
      <c r="BJ339" s="259"/>
      <c r="BK339" s="259"/>
      <c r="BL339" s="259"/>
      <c r="BM339" s="260"/>
      <c r="BN339" s="260"/>
    </row>
    <row r="340" spans="1:66" ht="15.75" customHeight="1" x14ac:dyDescent="0.25">
      <c r="A340" s="57"/>
      <c r="B340" s="291"/>
      <c r="C340" s="259"/>
      <c r="D340" s="259"/>
      <c r="E340" s="259"/>
      <c r="F340" s="75"/>
      <c r="G340" s="259"/>
      <c r="H340" s="259"/>
      <c r="I340" s="259"/>
      <c r="J340" s="259"/>
      <c r="K340" s="259"/>
      <c r="L340" s="259"/>
      <c r="M340" s="259"/>
      <c r="N340" s="259"/>
      <c r="O340" s="259"/>
      <c r="P340" s="259"/>
      <c r="Q340" s="259"/>
      <c r="R340" s="259"/>
      <c r="S340" s="259"/>
      <c r="T340" s="259"/>
      <c r="U340" s="259"/>
      <c r="V340" s="259"/>
      <c r="W340" s="67"/>
      <c r="X340" s="67"/>
      <c r="Y340" s="67"/>
      <c r="Z340" s="259"/>
      <c r="AA340" s="259"/>
      <c r="AB340" s="260"/>
      <c r="AC340" s="259"/>
      <c r="AD340" s="260"/>
      <c r="AE340" s="69"/>
      <c r="AF340" s="69"/>
      <c r="AG340" s="69"/>
      <c r="AH340" s="259"/>
      <c r="AI340" s="259"/>
      <c r="AJ340" s="260"/>
      <c r="AK340" s="259"/>
      <c r="AL340" s="260"/>
      <c r="AM340" s="69"/>
      <c r="AN340" s="69"/>
      <c r="AO340" s="69"/>
      <c r="AP340" s="259"/>
      <c r="AQ340" s="259"/>
      <c r="AR340" s="260"/>
      <c r="AS340" s="259"/>
      <c r="AT340" s="260"/>
      <c r="AU340" s="260"/>
      <c r="AV340" s="260"/>
      <c r="AW340" s="78"/>
      <c r="AX340" s="58"/>
      <c r="AY340" s="59"/>
      <c r="AZ340" s="59"/>
      <c r="BA340" s="259"/>
      <c r="BB340" s="259"/>
      <c r="BC340" s="259"/>
      <c r="BD340" s="259"/>
      <c r="BE340" s="259"/>
      <c r="BF340" s="259"/>
      <c r="BG340" s="259"/>
      <c r="BH340" s="259"/>
      <c r="BI340" s="259"/>
      <c r="BJ340" s="259"/>
      <c r="BK340" s="259"/>
      <c r="BL340" s="259"/>
      <c r="BM340" s="260"/>
      <c r="BN340" s="260"/>
    </row>
    <row r="341" spans="1:66" ht="15.75" customHeight="1" x14ac:dyDescent="0.25">
      <c r="A341" s="57"/>
      <c r="B341" s="291"/>
      <c r="C341" s="259"/>
      <c r="D341" s="259"/>
      <c r="E341" s="259"/>
      <c r="F341" s="75"/>
      <c r="G341" s="259"/>
      <c r="H341" s="259"/>
      <c r="I341" s="259"/>
      <c r="J341" s="259"/>
      <c r="K341" s="259"/>
      <c r="L341" s="259"/>
      <c r="M341" s="259"/>
      <c r="N341" s="259"/>
      <c r="O341" s="259"/>
      <c r="P341" s="259"/>
      <c r="Q341" s="259"/>
      <c r="R341" s="259"/>
      <c r="S341" s="259"/>
      <c r="T341" s="259"/>
      <c r="U341" s="259"/>
      <c r="V341" s="259"/>
      <c r="W341" s="67"/>
      <c r="X341" s="67"/>
      <c r="Y341" s="67"/>
      <c r="Z341" s="259"/>
      <c r="AA341" s="259"/>
      <c r="AB341" s="260"/>
      <c r="AC341" s="259"/>
      <c r="AD341" s="260"/>
      <c r="AE341" s="69"/>
      <c r="AF341" s="69"/>
      <c r="AG341" s="69"/>
      <c r="AH341" s="259"/>
      <c r="AI341" s="259"/>
      <c r="AJ341" s="260"/>
      <c r="AK341" s="259"/>
      <c r="AL341" s="260"/>
      <c r="AM341" s="69"/>
      <c r="AN341" s="69"/>
      <c r="AO341" s="69"/>
      <c r="AP341" s="259"/>
      <c r="AQ341" s="259"/>
      <c r="AR341" s="260"/>
      <c r="AS341" s="259"/>
      <c r="AT341" s="260"/>
      <c r="AU341" s="260"/>
      <c r="AV341" s="260"/>
      <c r="AW341" s="78"/>
      <c r="AX341" s="58"/>
      <c r="AY341" s="59"/>
      <c r="AZ341" s="59"/>
      <c r="BA341" s="259"/>
      <c r="BB341" s="259"/>
      <c r="BC341" s="259"/>
      <c r="BD341" s="259"/>
      <c r="BE341" s="259"/>
      <c r="BF341" s="259"/>
      <c r="BG341" s="259"/>
      <c r="BH341" s="259"/>
      <c r="BI341" s="259"/>
      <c r="BJ341" s="259"/>
      <c r="BK341" s="259"/>
      <c r="BL341" s="259"/>
      <c r="BM341" s="260"/>
      <c r="BN341" s="260"/>
    </row>
    <row r="342" spans="1:66" ht="15.75" customHeight="1" x14ac:dyDescent="0.25">
      <c r="A342" s="57"/>
      <c r="B342" s="291"/>
      <c r="C342" s="259"/>
      <c r="D342" s="259"/>
      <c r="E342" s="259"/>
      <c r="F342" s="75"/>
      <c r="G342" s="259"/>
      <c r="H342" s="259"/>
      <c r="I342" s="259"/>
      <c r="J342" s="259"/>
      <c r="K342" s="259"/>
      <c r="L342" s="259"/>
      <c r="M342" s="259"/>
      <c r="N342" s="259"/>
      <c r="O342" s="259"/>
      <c r="P342" s="259"/>
      <c r="Q342" s="259"/>
      <c r="R342" s="259"/>
      <c r="S342" s="259"/>
      <c r="T342" s="259"/>
      <c r="U342" s="259"/>
      <c r="V342" s="259"/>
      <c r="W342" s="67"/>
      <c r="X342" s="67"/>
      <c r="Y342" s="67"/>
      <c r="Z342" s="259"/>
      <c r="AA342" s="259"/>
      <c r="AB342" s="260"/>
      <c r="AC342" s="259"/>
      <c r="AD342" s="260"/>
      <c r="AE342" s="69"/>
      <c r="AF342" s="69"/>
      <c r="AG342" s="69"/>
      <c r="AH342" s="259"/>
      <c r="AI342" s="259"/>
      <c r="AJ342" s="260"/>
      <c r="AK342" s="259"/>
      <c r="AL342" s="260"/>
      <c r="AM342" s="69"/>
      <c r="AN342" s="69"/>
      <c r="AO342" s="69"/>
      <c r="AP342" s="259"/>
      <c r="AQ342" s="259"/>
      <c r="AR342" s="260"/>
      <c r="AS342" s="259"/>
      <c r="AT342" s="260"/>
      <c r="AU342" s="260"/>
      <c r="AV342" s="260"/>
      <c r="AW342" s="78"/>
      <c r="AX342" s="58"/>
      <c r="AY342" s="59"/>
      <c r="AZ342" s="59"/>
      <c r="BA342" s="259"/>
      <c r="BB342" s="259"/>
      <c r="BC342" s="259"/>
      <c r="BD342" s="259"/>
      <c r="BE342" s="259"/>
      <c r="BF342" s="259"/>
      <c r="BG342" s="259"/>
      <c r="BH342" s="259"/>
      <c r="BI342" s="259"/>
      <c r="BJ342" s="259"/>
      <c r="BK342" s="259"/>
      <c r="BL342" s="259"/>
      <c r="BM342" s="260"/>
      <c r="BN342" s="260"/>
    </row>
    <row r="343" spans="1:66" ht="15.75" customHeight="1" x14ac:dyDescent="0.25">
      <c r="A343" s="57"/>
      <c r="B343" s="291"/>
      <c r="C343" s="259"/>
      <c r="D343" s="259"/>
      <c r="E343" s="259"/>
      <c r="F343" s="75"/>
      <c r="G343" s="259"/>
      <c r="H343" s="259"/>
      <c r="I343" s="259"/>
      <c r="J343" s="259"/>
      <c r="K343" s="259"/>
      <c r="L343" s="259"/>
      <c r="M343" s="259"/>
      <c r="N343" s="259"/>
      <c r="O343" s="259"/>
      <c r="P343" s="259"/>
      <c r="Q343" s="259"/>
      <c r="R343" s="259"/>
      <c r="S343" s="259"/>
      <c r="T343" s="259"/>
      <c r="U343" s="259"/>
      <c r="V343" s="259"/>
      <c r="W343" s="67"/>
      <c r="X343" s="67"/>
      <c r="Y343" s="67"/>
      <c r="Z343" s="259"/>
      <c r="AA343" s="259"/>
      <c r="AB343" s="260"/>
      <c r="AC343" s="259"/>
      <c r="AD343" s="260"/>
      <c r="AE343" s="69"/>
      <c r="AF343" s="69"/>
      <c r="AG343" s="69"/>
      <c r="AH343" s="259"/>
      <c r="AI343" s="259"/>
      <c r="AJ343" s="260"/>
      <c r="AK343" s="259"/>
      <c r="AL343" s="260"/>
      <c r="AM343" s="69"/>
      <c r="AN343" s="69"/>
      <c r="AO343" s="69"/>
      <c r="AP343" s="259"/>
      <c r="AQ343" s="259"/>
      <c r="AR343" s="260"/>
      <c r="AS343" s="259"/>
      <c r="AT343" s="260"/>
      <c r="AU343" s="260"/>
      <c r="AV343" s="260"/>
      <c r="AW343" s="78"/>
      <c r="AX343" s="58"/>
      <c r="AY343" s="59"/>
      <c r="AZ343" s="59"/>
      <c r="BA343" s="259"/>
      <c r="BB343" s="259"/>
      <c r="BC343" s="259"/>
      <c r="BD343" s="259"/>
      <c r="BE343" s="259"/>
      <c r="BF343" s="259"/>
      <c r="BG343" s="259"/>
      <c r="BH343" s="259"/>
      <c r="BI343" s="259"/>
      <c r="BJ343" s="259"/>
      <c r="BK343" s="259"/>
      <c r="BL343" s="259"/>
      <c r="BM343" s="260"/>
      <c r="BN343" s="260"/>
    </row>
    <row r="344" spans="1:66" ht="15.75" customHeight="1" x14ac:dyDescent="0.25">
      <c r="A344" s="57"/>
      <c r="B344" s="291"/>
      <c r="C344" s="259"/>
      <c r="D344" s="259"/>
      <c r="E344" s="259"/>
      <c r="F344" s="75"/>
      <c r="G344" s="259"/>
      <c r="H344" s="259"/>
      <c r="I344" s="259"/>
      <c r="J344" s="259"/>
      <c r="K344" s="259"/>
      <c r="L344" s="259"/>
      <c r="M344" s="259"/>
      <c r="N344" s="259"/>
      <c r="O344" s="259"/>
      <c r="P344" s="259"/>
      <c r="Q344" s="259"/>
      <c r="R344" s="259"/>
      <c r="S344" s="259"/>
      <c r="T344" s="259"/>
      <c r="U344" s="259"/>
      <c r="V344" s="259"/>
      <c r="W344" s="67"/>
      <c r="X344" s="67"/>
      <c r="Y344" s="67"/>
      <c r="Z344" s="259"/>
      <c r="AA344" s="259"/>
      <c r="AB344" s="260"/>
      <c r="AC344" s="259"/>
      <c r="AD344" s="260"/>
      <c r="AE344" s="69"/>
      <c r="AF344" s="69"/>
      <c r="AG344" s="69"/>
      <c r="AH344" s="259"/>
      <c r="AI344" s="259"/>
      <c r="AJ344" s="260"/>
      <c r="AK344" s="259"/>
      <c r="AL344" s="260"/>
      <c r="AM344" s="69"/>
      <c r="AN344" s="69"/>
      <c r="AO344" s="69"/>
      <c r="AP344" s="259"/>
      <c r="AQ344" s="259"/>
      <c r="AR344" s="260"/>
      <c r="AS344" s="259"/>
      <c r="AT344" s="260"/>
      <c r="AU344" s="260"/>
      <c r="AV344" s="260"/>
      <c r="AW344" s="78"/>
      <c r="AX344" s="58"/>
      <c r="AY344" s="59"/>
      <c r="AZ344" s="59"/>
      <c r="BA344" s="259"/>
      <c r="BB344" s="259"/>
      <c r="BC344" s="259"/>
      <c r="BD344" s="259"/>
      <c r="BE344" s="259"/>
      <c r="BF344" s="259"/>
      <c r="BG344" s="259"/>
      <c r="BH344" s="259"/>
      <c r="BI344" s="259"/>
      <c r="BJ344" s="259"/>
      <c r="BK344" s="259"/>
      <c r="BL344" s="259"/>
      <c r="BM344" s="260"/>
      <c r="BN344" s="260"/>
    </row>
    <row r="345" spans="1:66" ht="15.75" customHeight="1" x14ac:dyDescent="0.25">
      <c r="A345" s="57"/>
      <c r="B345" s="291"/>
      <c r="C345" s="259"/>
      <c r="D345" s="259"/>
      <c r="E345" s="259"/>
      <c r="F345" s="75"/>
      <c r="G345" s="259"/>
      <c r="H345" s="259"/>
      <c r="I345" s="259"/>
      <c r="J345" s="259"/>
      <c r="K345" s="259"/>
      <c r="L345" s="259"/>
      <c r="M345" s="259"/>
      <c r="N345" s="259"/>
      <c r="O345" s="259"/>
      <c r="P345" s="259"/>
      <c r="Q345" s="259"/>
      <c r="R345" s="259"/>
      <c r="S345" s="259"/>
      <c r="T345" s="259"/>
      <c r="U345" s="259"/>
      <c r="V345" s="259"/>
      <c r="W345" s="67"/>
      <c r="X345" s="67"/>
      <c r="Y345" s="67"/>
      <c r="Z345" s="259"/>
      <c r="AA345" s="259"/>
      <c r="AB345" s="260"/>
      <c r="AC345" s="259"/>
      <c r="AD345" s="260"/>
      <c r="AE345" s="69"/>
      <c r="AF345" s="69"/>
      <c r="AG345" s="69"/>
      <c r="AH345" s="259"/>
      <c r="AI345" s="259"/>
      <c r="AJ345" s="260"/>
      <c r="AK345" s="259"/>
      <c r="AL345" s="260"/>
      <c r="AM345" s="69"/>
      <c r="AN345" s="69"/>
      <c r="AO345" s="69"/>
      <c r="AP345" s="259"/>
      <c r="AQ345" s="259"/>
      <c r="AR345" s="260"/>
      <c r="AS345" s="259"/>
      <c r="AT345" s="260"/>
      <c r="AU345" s="260"/>
      <c r="AV345" s="260"/>
      <c r="AW345" s="78"/>
      <c r="AX345" s="58"/>
      <c r="AY345" s="59"/>
      <c r="AZ345" s="59"/>
      <c r="BA345" s="259"/>
      <c r="BB345" s="259"/>
      <c r="BC345" s="259"/>
      <c r="BD345" s="259"/>
      <c r="BE345" s="259"/>
      <c r="BF345" s="259"/>
      <c r="BG345" s="259"/>
      <c r="BH345" s="259"/>
      <c r="BI345" s="259"/>
      <c r="BJ345" s="259"/>
      <c r="BK345" s="259"/>
      <c r="BL345" s="259"/>
      <c r="BM345" s="260"/>
      <c r="BN345" s="260"/>
    </row>
    <row r="346" spans="1:66" ht="15.75" customHeight="1" x14ac:dyDescent="0.25">
      <c r="A346" s="57"/>
      <c r="B346" s="291"/>
      <c r="C346" s="259"/>
      <c r="D346" s="259"/>
      <c r="E346" s="259"/>
      <c r="F346" s="75"/>
      <c r="G346" s="259"/>
      <c r="H346" s="259"/>
      <c r="I346" s="259"/>
      <c r="J346" s="259"/>
      <c r="K346" s="259"/>
      <c r="L346" s="259"/>
      <c r="M346" s="259"/>
      <c r="N346" s="259"/>
      <c r="O346" s="259"/>
      <c r="P346" s="259"/>
      <c r="Q346" s="259"/>
      <c r="R346" s="259"/>
      <c r="S346" s="259"/>
      <c r="T346" s="259"/>
      <c r="U346" s="259"/>
      <c r="V346" s="259"/>
      <c r="W346" s="67"/>
      <c r="X346" s="67"/>
      <c r="Y346" s="67"/>
      <c r="Z346" s="259"/>
      <c r="AA346" s="259"/>
      <c r="AB346" s="260"/>
      <c r="AC346" s="259"/>
      <c r="AD346" s="260"/>
      <c r="AE346" s="69"/>
      <c r="AF346" s="69"/>
      <c r="AG346" s="69"/>
      <c r="AH346" s="259"/>
      <c r="AI346" s="259"/>
      <c r="AJ346" s="260"/>
      <c r="AK346" s="259"/>
      <c r="AL346" s="260"/>
      <c r="AM346" s="69"/>
      <c r="AN346" s="69"/>
      <c r="AO346" s="69"/>
      <c r="AP346" s="259"/>
      <c r="AQ346" s="259"/>
      <c r="AR346" s="260"/>
      <c r="AS346" s="259"/>
      <c r="AT346" s="260"/>
      <c r="AU346" s="260"/>
      <c r="AV346" s="260"/>
      <c r="AW346" s="78"/>
      <c r="AX346" s="58"/>
      <c r="AY346" s="59"/>
      <c r="AZ346" s="59"/>
      <c r="BA346" s="259"/>
      <c r="BB346" s="259"/>
      <c r="BC346" s="259"/>
      <c r="BD346" s="259"/>
      <c r="BE346" s="259"/>
      <c r="BF346" s="259"/>
      <c r="BG346" s="259"/>
      <c r="BH346" s="259"/>
      <c r="BI346" s="259"/>
      <c r="BJ346" s="259"/>
      <c r="BK346" s="259"/>
      <c r="BL346" s="259"/>
      <c r="BM346" s="260"/>
      <c r="BN346" s="260"/>
    </row>
    <row r="347" spans="1:66" ht="15.75" customHeight="1" x14ac:dyDescent="0.25">
      <c r="A347" s="57"/>
      <c r="B347" s="291"/>
      <c r="C347" s="259"/>
      <c r="D347" s="259"/>
      <c r="E347" s="259"/>
      <c r="F347" s="75"/>
      <c r="G347" s="259"/>
      <c r="H347" s="259"/>
      <c r="I347" s="259"/>
      <c r="J347" s="259"/>
      <c r="K347" s="259"/>
      <c r="L347" s="259"/>
      <c r="M347" s="259"/>
      <c r="N347" s="259"/>
      <c r="O347" s="259"/>
      <c r="P347" s="259"/>
      <c r="Q347" s="259"/>
      <c r="R347" s="259"/>
      <c r="S347" s="259"/>
      <c r="T347" s="259"/>
      <c r="U347" s="259"/>
      <c r="V347" s="259"/>
      <c r="W347" s="67"/>
      <c r="X347" s="67"/>
      <c r="Y347" s="67"/>
      <c r="Z347" s="259"/>
      <c r="AA347" s="259"/>
      <c r="AB347" s="260"/>
      <c r="AC347" s="259"/>
      <c r="AD347" s="260"/>
      <c r="AE347" s="69"/>
      <c r="AF347" s="69"/>
      <c r="AG347" s="69"/>
      <c r="AH347" s="259"/>
      <c r="AI347" s="259"/>
      <c r="AJ347" s="260"/>
      <c r="AK347" s="259"/>
      <c r="AL347" s="260"/>
      <c r="AM347" s="69"/>
      <c r="AN347" s="69"/>
      <c r="AO347" s="69"/>
      <c r="AP347" s="259"/>
      <c r="AQ347" s="259"/>
      <c r="AR347" s="260"/>
      <c r="AS347" s="259"/>
      <c r="AT347" s="260"/>
      <c r="AU347" s="260"/>
      <c r="AV347" s="260"/>
      <c r="AW347" s="78"/>
      <c r="AX347" s="58"/>
      <c r="AY347" s="59"/>
      <c r="AZ347" s="59"/>
      <c r="BA347" s="259"/>
      <c r="BB347" s="259"/>
      <c r="BC347" s="259"/>
      <c r="BD347" s="259"/>
      <c r="BE347" s="259"/>
      <c r="BF347" s="259"/>
      <c r="BG347" s="259"/>
      <c r="BH347" s="259"/>
      <c r="BI347" s="259"/>
      <c r="BJ347" s="259"/>
      <c r="BK347" s="259"/>
      <c r="BL347" s="259"/>
      <c r="BM347" s="260"/>
      <c r="BN347" s="260"/>
    </row>
    <row r="348" spans="1:66" ht="15.75" customHeight="1" x14ac:dyDescent="0.25">
      <c r="A348" s="57"/>
      <c r="B348" s="291"/>
      <c r="C348" s="259"/>
      <c r="D348" s="259"/>
      <c r="E348" s="259"/>
      <c r="F348" s="75"/>
      <c r="G348" s="259"/>
      <c r="H348" s="259"/>
      <c r="I348" s="259"/>
      <c r="J348" s="259"/>
      <c r="K348" s="259"/>
      <c r="L348" s="259"/>
      <c r="M348" s="259"/>
      <c r="N348" s="259"/>
      <c r="O348" s="259"/>
      <c r="P348" s="259"/>
      <c r="Q348" s="259"/>
      <c r="R348" s="259"/>
      <c r="S348" s="259"/>
      <c r="T348" s="259"/>
      <c r="U348" s="259"/>
      <c r="V348" s="259"/>
      <c r="W348" s="67"/>
      <c r="X348" s="67"/>
      <c r="Y348" s="67"/>
      <c r="Z348" s="259"/>
      <c r="AA348" s="259"/>
      <c r="AB348" s="260"/>
      <c r="AC348" s="259"/>
      <c r="AD348" s="260"/>
      <c r="AE348" s="69"/>
      <c r="AF348" s="69"/>
      <c r="AG348" s="69"/>
      <c r="AH348" s="259"/>
      <c r="AI348" s="259"/>
      <c r="AJ348" s="260"/>
      <c r="AK348" s="259"/>
      <c r="AL348" s="260"/>
      <c r="AM348" s="69"/>
      <c r="AN348" s="69"/>
      <c r="AO348" s="69"/>
      <c r="AP348" s="259"/>
      <c r="AQ348" s="259"/>
      <c r="AR348" s="260"/>
      <c r="AS348" s="259"/>
      <c r="AT348" s="260"/>
      <c r="AU348" s="260"/>
      <c r="AV348" s="260"/>
      <c r="AW348" s="78"/>
      <c r="AX348" s="58"/>
      <c r="AY348" s="59"/>
      <c r="AZ348" s="59"/>
      <c r="BA348" s="259"/>
      <c r="BB348" s="259"/>
      <c r="BC348" s="259"/>
      <c r="BD348" s="259"/>
      <c r="BE348" s="259"/>
      <c r="BF348" s="259"/>
      <c r="BG348" s="259"/>
      <c r="BH348" s="259"/>
      <c r="BI348" s="259"/>
      <c r="BJ348" s="259"/>
      <c r="BK348" s="259"/>
      <c r="BL348" s="259"/>
      <c r="BM348" s="260"/>
      <c r="BN348" s="260"/>
    </row>
    <row r="349" spans="1:66" ht="15.75" customHeight="1" x14ac:dyDescent="0.25">
      <c r="A349" s="57"/>
      <c r="B349" s="291"/>
      <c r="C349" s="259"/>
      <c r="D349" s="259"/>
      <c r="E349" s="259"/>
      <c r="F349" s="75"/>
      <c r="G349" s="259"/>
      <c r="H349" s="259"/>
      <c r="I349" s="259"/>
      <c r="J349" s="259"/>
      <c r="K349" s="259"/>
      <c r="L349" s="259"/>
      <c r="M349" s="259"/>
      <c r="N349" s="259"/>
      <c r="O349" s="259"/>
      <c r="P349" s="259"/>
      <c r="Q349" s="259"/>
      <c r="R349" s="259"/>
      <c r="S349" s="259"/>
      <c r="T349" s="259"/>
      <c r="U349" s="259"/>
      <c r="V349" s="259"/>
      <c r="W349" s="67"/>
      <c r="X349" s="67"/>
      <c r="Y349" s="67"/>
      <c r="Z349" s="259"/>
      <c r="AA349" s="259"/>
      <c r="AB349" s="260"/>
      <c r="AC349" s="259"/>
      <c r="AD349" s="260"/>
      <c r="AE349" s="69"/>
      <c r="AF349" s="69"/>
      <c r="AG349" s="69"/>
      <c r="AH349" s="259"/>
      <c r="AI349" s="259"/>
      <c r="AJ349" s="260"/>
      <c r="AK349" s="259"/>
      <c r="AL349" s="260"/>
      <c r="AM349" s="69"/>
      <c r="AN349" s="69"/>
      <c r="AO349" s="69"/>
      <c r="AP349" s="259"/>
      <c r="AQ349" s="259"/>
      <c r="AR349" s="260"/>
      <c r="AS349" s="259"/>
      <c r="AT349" s="260"/>
      <c r="AU349" s="260"/>
      <c r="AV349" s="260"/>
      <c r="AW349" s="78"/>
      <c r="AX349" s="58"/>
      <c r="AY349" s="59"/>
      <c r="AZ349" s="59"/>
      <c r="BA349" s="259"/>
      <c r="BB349" s="259"/>
      <c r="BC349" s="259"/>
      <c r="BD349" s="259"/>
      <c r="BE349" s="259"/>
      <c r="BF349" s="259"/>
      <c r="BG349" s="259"/>
      <c r="BH349" s="259"/>
      <c r="BI349" s="259"/>
      <c r="BJ349" s="259"/>
      <c r="BK349" s="259"/>
      <c r="BL349" s="259"/>
      <c r="BM349" s="260"/>
      <c r="BN349" s="260"/>
    </row>
    <row r="350" spans="1:66" ht="15.75" customHeight="1" x14ac:dyDescent="0.25">
      <c r="A350" s="57"/>
      <c r="B350" s="291"/>
      <c r="C350" s="259"/>
      <c r="D350" s="259"/>
      <c r="E350" s="259"/>
      <c r="F350" s="75"/>
      <c r="G350" s="259"/>
      <c r="H350" s="259"/>
      <c r="I350" s="259"/>
      <c r="J350" s="259"/>
      <c r="K350" s="259"/>
      <c r="L350" s="259"/>
      <c r="M350" s="259"/>
      <c r="N350" s="259"/>
      <c r="O350" s="259"/>
      <c r="P350" s="259"/>
      <c r="Q350" s="259"/>
      <c r="R350" s="259"/>
      <c r="S350" s="259"/>
      <c r="T350" s="259"/>
      <c r="U350" s="259"/>
      <c r="V350" s="259"/>
      <c r="W350" s="67"/>
      <c r="X350" s="67"/>
      <c r="Y350" s="67"/>
      <c r="Z350" s="259"/>
      <c r="AA350" s="259"/>
      <c r="AB350" s="260"/>
      <c r="AC350" s="259"/>
      <c r="AD350" s="260"/>
      <c r="AE350" s="69"/>
      <c r="AF350" s="69"/>
      <c r="AG350" s="69"/>
      <c r="AH350" s="259"/>
      <c r="AI350" s="259"/>
      <c r="AJ350" s="260"/>
      <c r="AK350" s="259"/>
      <c r="AL350" s="260"/>
      <c r="AM350" s="69"/>
      <c r="AN350" s="69"/>
      <c r="AO350" s="69"/>
      <c r="AP350" s="259"/>
      <c r="AQ350" s="259"/>
      <c r="AR350" s="260"/>
      <c r="AS350" s="259"/>
      <c r="AT350" s="260"/>
      <c r="AU350" s="260"/>
      <c r="AV350" s="260"/>
      <c r="AW350" s="78"/>
      <c r="AX350" s="58"/>
      <c r="AY350" s="59"/>
      <c r="AZ350" s="59"/>
      <c r="BA350" s="259"/>
      <c r="BB350" s="259"/>
      <c r="BC350" s="259"/>
      <c r="BD350" s="259"/>
      <c r="BE350" s="259"/>
      <c r="BF350" s="259"/>
      <c r="BG350" s="259"/>
      <c r="BH350" s="259"/>
      <c r="BI350" s="259"/>
      <c r="BJ350" s="259"/>
      <c r="BK350" s="259"/>
      <c r="BL350" s="259"/>
      <c r="BM350" s="260"/>
      <c r="BN350" s="260"/>
    </row>
    <row r="351" spans="1:66" ht="15.75" customHeight="1" x14ac:dyDescent="0.25">
      <c r="A351" s="57"/>
      <c r="B351" s="291"/>
      <c r="C351" s="259"/>
      <c r="D351" s="259"/>
      <c r="E351" s="259"/>
      <c r="F351" s="75"/>
      <c r="G351" s="259"/>
      <c r="H351" s="259"/>
      <c r="I351" s="259"/>
      <c r="J351" s="259"/>
      <c r="K351" s="259"/>
      <c r="L351" s="259"/>
      <c r="M351" s="259"/>
      <c r="N351" s="259"/>
      <c r="O351" s="259"/>
      <c r="P351" s="259"/>
      <c r="Q351" s="259"/>
      <c r="R351" s="259"/>
      <c r="S351" s="259"/>
      <c r="T351" s="259"/>
      <c r="U351" s="259"/>
      <c r="V351" s="259"/>
      <c r="W351" s="67"/>
      <c r="X351" s="67"/>
      <c r="Y351" s="67"/>
      <c r="Z351" s="259"/>
      <c r="AA351" s="259"/>
      <c r="AB351" s="260"/>
      <c r="AC351" s="259"/>
      <c r="AD351" s="260"/>
      <c r="AE351" s="69"/>
      <c r="AF351" s="69"/>
      <c r="AG351" s="69"/>
      <c r="AH351" s="259"/>
      <c r="AI351" s="259"/>
      <c r="AJ351" s="260"/>
      <c r="AK351" s="259"/>
      <c r="AL351" s="260"/>
      <c r="AM351" s="69"/>
      <c r="AN351" s="69"/>
      <c r="AO351" s="69"/>
      <c r="AP351" s="259"/>
      <c r="AQ351" s="259"/>
      <c r="AR351" s="260"/>
      <c r="AS351" s="259"/>
      <c r="AT351" s="260"/>
      <c r="AU351" s="260"/>
      <c r="AV351" s="260"/>
      <c r="AW351" s="78"/>
      <c r="AX351" s="58"/>
      <c r="AY351" s="59"/>
      <c r="AZ351" s="59"/>
      <c r="BA351" s="259"/>
      <c r="BB351" s="259"/>
      <c r="BC351" s="259"/>
      <c r="BD351" s="259"/>
      <c r="BE351" s="259"/>
      <c r="BF351" s="259"/>
      <c r="BG351" s="259"/>
      <c r="BH351" s="259"/>
      <c r="BI351" s="259"/>
      <c r="BJ351" s="259"/>
      <c r="BK351" s="259"/>
      <c r="BL351" s="259"/>
      <c r="BM351" s="260"/>
      <c r="BN351" s="260"/>
    </row>
    <row r="352" spans="1:66" ht="15.75" customHeight="1" x14ac:dyDescent="0.25">
      <c r="A352" s="57"/>
      <c r="B352" s="291"/>
      <c r="C352" s="259"/>
      <c r="D352" s="259"/>
      <c r="E352" s="259"/>
      <c r="F352" s="75"/>
      <c r="G352" s="259"/>
      <c r="H352" s="259"/>
      <c r="I352" s="259"/>
      <c r="J352" s="259"/>
      <c r="K352" s="259"/>
      <c r="L352" s="259"/>
      <c r="M352" s="259"/>
      <c r="N352" s="259"/>
      <c r="O352" s="259"/>
      <c r="P352" s="259"/>
      <c r="Q352" s="259"/>
      <c r="R352" s="259"/>
      <c r="S352" s="259"/>
      <c r="T352" s="259"/>
      <c r="U352" s="259"/>
      <c r="V352" s="259"/>
      <c r="W352" s="67"/>
      <c r="X352" s="67"/>
      <c r="Y352" s="67"/>
      <c r="Z352" s="259"/>
      <c r="AA352" s="259"/>
      <c r="AB352" s="260"/>
      <c r="AC352" s="259"/>
      <c r="AD352" s="260"/>
      <c r="AE352" s="69"/>
      <c r="AF352" s="69"/>
      <c r="AG352" s="69"/>
      <c r="AH352" s="259"/>
      <c r="AI352" s="259"/>
      <c r="AJ352" s="260"/>
      <c r="AK352" s="259"/>
      <c r="AL352" s="260"/>
      <c r="AM352" s="69"/>
      <c r="AN352" s="69"/>
      <c r="AO352" s="69"/>
      <c r="AP352" s="259"/>
      <c r="AQ352" s="259"/>
      <c r="AR352" s="260"/>
      <c r="AS352" s="259"/>
      <c r="AT352" s="260"/>
      <c r="AU352" s="260"/>
      <c r="AV352" s="260"/>
      <c r="AW352" s="78"/>
      <c r="AX352" s="58"/>
      <c r="AY352" s="59"/>
      <c r="AZ352" s="59"/>
      <c r="BA352" s="259"/>
      <c r="BB352" s="259"/>
      <c r="BC352" s="259"/>
      <c r="BD352" s="259"/>
      <c r="BE352" s="259"/>
      <c r="BF352" s="259"/>
      <c r="BG352" s="259"/>
      <c r="BH352" s="259"/>
      <c r="BI352" s="259"/>
      <c r="BJ352" s="259"/>
      <c r="BK352" s="259"/>
      <c r="BL352" s="259"/>
      <c r="BM352" s="260"/>
      <c r="BN352" s="260"/>
    </row>
    <row r="353" spans="1:66" ht="15.75" customHeight="1" x14ac:dyDescent="0.25">
      <c r="A353" s="57"/>
      <c r="B353" s="291"/>
      <c r="C353" s="259"/>
      <c r="D353" s="259"/>
      <c r="E353" s="259"/>
      <c r="F353" s="75"/>
      <c r="G353" s="259"/>
      <c r="H353" s="259"/>
      <c r="I353" s="259"/>
      <c r="J353" s="259"/>
      <c r="K353" s="259"/>
      <c r="L353" s="259"/>
      <c r="M353" s="259"/>
      <c r="N353" s="259"/>
      <c r="O353" s="259"/>
      <c r="P353" s="259"/>
      <c r="Q353" s="259"/>
      <c r="R353" s="259"/>
      <c r="S353" s="259"/>
      <c r="T353" s="259"/>
      <c r="U353" s="259"/>
      <c r="V353" s="259"/>
      <c r="W353" s="67"/>
      <c r="X353" s="67"/>
      <c r="Y353" s="67"/>
      <c r="Z353" s="259"/>
      <c r="AA353" s="259"/>
      <c r="AB353" s="260"/>
      <c r="AC353" s="259"/>
      <c r="AD353" s="260"/>
      <c r="AE353" s="69"/>
      <c r="AF353" s="69"/>
      <c r="AG353" s="69"/>
      <c r="AH353" s="259"/>
      <c r="AI353" s="259"/>
      <c r="AJ353" s="260"/>
      <c r="AK353" s="259"/>
      <c r="AL353" s="260"/>
      <c r="AM353" s="69"/>
      <c r="AN353" s="69"/>
      <c r="AO353" s="69"/>
      <c r="AP353" s="259"/>
      <c r="AQ353" s="259"/>
      <c r="AR353" s="260"/>
      <c r="AS353" s="259"/>
      <c r="AT353" s="260"/>
      <c r="AU353" s="260"/>
      <c r="AV353" s="260"/>
      <c r="AW353" s="78"/>
      <c r="AX353" s="58"/>
      <c r="AY353" s="59"/>
      <c r="AZ353" s="59"/>
      <c r="BA353" s="259"/>
      <c r="BB353" s="259"/>
      <c r="BC353" s="259"/>
      <c r="BD353" s="259"/>
      <c r="BE353" s="259"/>
      <c r="BF353" s="259"/>
      <c r="BG353" s="259"/>
      <c r="BH353" s="259"/>
      <c r="BI353" s="259"/>
      <c r="BJ353" s="259"/>
      <c r="BK353" s="259"/>
      <c r="BL353" s="259"/>
      <c r="BM353" s="260"/>
      <c r="BN353" s="260"/>
    </row>
    <row r="354" spans="1:66" ht="15.75" customHeight="1" x14ac:dyDescent="0.25">
      <c r="A354" s="57"/>
      <c r="B354" s="291"/>
      <c r="C354" s="259"/>
      <c r="D354" s="259"/>
      <c r="E354" s="259"/>
      <c r="F354" s="75"/>
      <c r="G354" s="259"/>
      <c r="H354" s="259"/>
      <c r="I354" s="259"/>
      <c r="J354" s="259"/>
      <c r="K354" s="259"/>
      <c r="L354" s="259"/>
      <c r="M354" s="259"/>
      <c r="N354" s="259"/>
      <c r="O354" s="259"/>
      <c r="P354" s="259"/>
      <c r="Q354" s="259"/>
      <c r="R354" s="259"/>
      <c r="S354" s="259"/>
      <c r="T354" s="259"/>
      <c r="U354" s="259"/>
      <c r="V354" s="259"/>
      <c r="W354" s="67"/>
      <c r="X354" s="67"/>
      <c r="Y354" s="67"/>
      <c r="Z354" s="259"/>
      <c r="AA354" s="259"/>
      <c r="AB354" s="260"/>
      <c r="AC354" s="259"/>
      <c r="AD354" s="260"/>
      <c r="AE354" s="69"/>
      <c r="AF354" s="69"/>
      <c r="AG354" s="69"/>
      <c r="AH354" s="259"/>
      <c r="AI354" s="259"/>
      <c r="AJ354" s="260"/>
      <c r="AK354" s="259"/>
      <c r="AL354" s="260"/>
      <c r="AM354" s="69"/>
      <c r="AN354" s="69"/>
      <c r="AO354" s="69"/>
      <c r="AP354" s="259"/>
      <c r="AQ354" s="259"/>
      <c r="AR354" s="260"/>
      <c r="AS354" s="259"/>
      <c r="AT354" s="260"/>
      <c r="AU354" s="260"/>
      <c r="AV354" s="260"/>
      <c r="AW354" s="78"/>
      <c r="AX354" s="58"/>
      <c r="AY354" s="59"/>
      <c r="AZ354" s="59"/>
      <c r="BA354" s="259"/>
      <c r="BB354" s="259"/>
      <c r="BC354" s="259"/>
      <c r="BD354" s="259"/>
      <c r="BE354" s="259"/>
      <c r="BF354" s="259"/>
      <c r="BG354" s="259"/>
      <c r="BH354" s="259"/>
      <c r="BI354" s="259"/>
      <c r="BJ354" s="259"/>
      <c r="BK354" s="259"/>
      <c r="BL354" s="259"/>
      <c r="BM354" s="260"/>
      <c r="BN354" s="260"/>
    </row>
    <row r="355" spans="1:66" ht="15.75" customHeight="1" x14ac:dyDescent="0.25">
      <c r="A355" s="57"/>
      <c r="B355" s="291"/>
      <c r="C355" s="259"/>
      <c r="D355" s="259"/>
      <c r="E355" s="259"/>
      <c r="F355" s="75"/>
      <c r="G355" s="259"/>
      <c r="H355" s="259"/>
      <c r="I355" s="259"/>
      <c r="J355" s="259"/>
      <c r="K355" s="259"/>
      <c r="L355" s="259"/>
      <c r="M355" s="259"/>
      <c r="N355" s="259"/>
      <c r="O355" s="259"/>
      <c r="P355" s="259"/>
      <c r="Q355" s="259"/>
      <c r="R355" s="259"/>
      <c r="S355" s="259"/>
      <c r="T355" s="259"/>
      <c r="U355" s="259"/>
      <c r="V355" s="259"/>
      <c r="W355" s="67"/>
      <c r="X355" s="67"/>
      <c r="Y355" s="67"/>
      <c r="Z355" s="259"/>
      <c r="AA355" s="259"/>
      <c r="AB355" s="260"/>
      <c r="AC355" s="259"/>
      <c r="AD355" s="260"/>
      <c r="AE355" s="69"/>
      <c r="AF355" s="69"/>
      <c r="AG355" s="69"/>
      <c r="AH355" s="259"/>
      <c r="AI355" s="259"/>
      <c r="AJ355" s="260"/>
      <c r="AK355" s="259"/>
      <c r="AL355" s="260"/>
      <c r="AM355" s="69"/>
      <c r="AN355" s="69"/>
      <c r="AO355" s="69"/>
      <c r="AP355" s="259"/>
      <c r="AQ355" s="259"/>
      <c r="AR355" s="260"/>
      <c r="AS355" s="259"/>
      <c r="AT355" s="260"/>
      <c r="AU355" s="260"/>
      <c r="AV355" s="260"/>
      <c r="AW355" s="78"/>
      <c r="AX355" s="58"/>
      <c r="AY355" s="59"/>
      <c r="AZ355" s="59"/>
      <c r="BA355" s="259"/>
      <c r="BB355" s="259"/>
      <c r="BC355" s="259"/>
      <c r="BD355" s="259"/>
      <c r="BE355" s="259"/>
      <c r="BF355" s="259"/>
      <c r="BG355" s="259"/>
      <c r="BH355" s="259"/>
      <c r="BI355" s="259"/>
      <c r="BJ355" s="259"/>
      <c r="BK355" s="259"/>
      <c r="BL355" s="259"/>
      <c r="BM355" s="260"/>
      <c r="BN355" s="260"/>
    </row>
    <row r="356" spans="1:66" ht="15.75" customHeight="1" x14ac:dyDescent="0.25">
      <c r="A356" s="57"/>
      <c r="B356" s="291"/>
      <c r="C356" s="259"/>
      <c r="D356" s="259"/>
      <c r="E356" s="259"/>
      <c r="F356" s="75"/>
      <c r="G356" s="259"/>
      <c r="H356" s="259"/>
      <c r="I356" s="259"/>
      <c r="J356" s="259"/>
      <c r="K356" s="259"/>
      <c r="L356" s="259"/>
      <c r="M356" s="259"/>
      <c r="N356" s="259"/>
      <c r="O356" s="259"/>
      <c r="P356" s="259"/>
      <c r="Q356" s="259"/>
      <c r="R356" s="259"/>
      <c r="S356" s="259"/>
      <c r="T356" s="259"/>
      <c r="U356" s="259"/>
      <c r="V356" s="259"/>
      <c r="W356" s="67"/>
      <c r="X356" s="67"/>
      <c r="Y356" s="67"/>
      <c r="Z356" s="259"/>
      <c r="AA356" s="259"/>
      <c r="AB356" s="260"/>
      <c r="AC356" s="259"/>
      <c r="AD356" s="260"/>
      <c r="AE356" s="69"/>
      <c r="AF356" s="69"/>
      <c r="AG356" s="69"/>
      <c r="AH356" s="259"/>
      <c r="AI356" s="259"/>
      <c r="AJ356" s="260"/>
      <c r="AK356" s="259"/>
      <c r="AL356" s="260"/>
      <c r="AM356" s="69"/>
      <c r="AN356" s="69"/>
      <c r="AO356" s="69"/>
      <c r="AP356" s="259"/>
      <c r="AQ356" s="259"/>
      <c r="AR356" s="260"/>
      <c r="AS356" s="259"/>
      <c r="AT356" s="260"/>
      <c r="AU356" s="260"/>
      <c r="AV356" s="260"/>
      <c r="AW356" s="78"/>
      <c r="AX356" s="58"/>
      <c r="AY356" s="59"/>
      <c r="AZ356" s="59"/>
      <c r="BA356" s="259"/>
      <c r="BB356" s="259"/>
      <c r="BC356" s="259"/>
      <c r="BD356" s="259"/>
      <c r="BE356" s="259"/>
      <c r="BF356" s="259"/>
      <c r="BG356" s="259"/>
      <c r="BH356" s="259"/>
      <c r="BI356" s="259"/>
      <c r="BJ356" s="259"/>
      <c r="BK356" s="259"/>
      <c r="BL356" s="259"/>
      <c r="BM356" s="260"/>
      <c r="BN356" s="260"/>
    </row>
    <row r="357" spans="1:66" ht="15.75" customHeight="1" x14ac:dyDescent="0.25">
      <c r="A357" s="57"/>
      <c r="B357" s="291"/>
      <c r="C357" s="259"/>
      <c r="D357" s="259"/>
      <c r="E357" s="259"/>
      <c r="F357" s="75"/>
      <c r="G357" s="259"/>
      <c r="H357" s="259"/>
      <c r="I357" s="259"/>
      <c r="J357" s="259"/>
      <c r="K357" s="259"/>
      <c r="L357" s="259"/>
      <c r="M357" s="259"/>
      <c r="N357" s="259"/>
      <c r="O357" s="259"/>
      <c r="P357" s="259"/>
      <c r="Q357" s="259"/>
      <c r="R357" s="259"/>
      <c r="S357" s="259"/>
      <c r="T357" s="259"/>
      <c r="U357" s="259"/>
      <c r="V357" s="259"/>
      <c r="W357" s="67"/>
      <c r="X357" s="67"/>
      <c r="Y357" s="67"/>
      <c r="Z357" s="259"/>
      <c r="AA357" s="259"/>
      <c r="AB357" s="260"/>
      <c r="AC357" s="259"/>
      <c r="AD357" s="260"/>
      <c r="AE357" s="69"/>
      <c r="AF357" s="69"/>
      <c r="AG357" s="69"/>
      <c r="AH357" s="259"/>
      <c r="AI357" s="259"/>
      <c r="AJ357" s="260"/>
      <c r="AK357" s="259"/>
      <c r="AL357" s="260"/>
      <c r="AM357" s="69"/>
      <c r="AN357" s="69"/>
      <c r="AO357" s="69"/>
      <c r="AP357" s="259"/>
      <c r="AQ357" s="259"/>
      <c r="AR357" s="260"/>
      <c r="AS357" s="259"/>
      <c r="AT357" s="260"/>
      <c r="AU357" s="260"/>
      <c r="AV357" s="260"/>
      <c r="AW357" s="78"/>
      <c r="AX357" s="58"/>
      <c r="AY357" s="59"/>
      <c r="AZ357" s="59"/>
      <c r="BA357" s="259"/>
      <c r="BB357" s="259"/>
      <c r="BC357" s="259"/>
      <c r="BD357" s="259"/>
      <c r="BE357" s="259"/>
      <c r="BF357" s="259"/>
      <c r="BG357" s="259"/>
      <c r="BH357" s="259"/>
      <c r="BI357" s="259"/>
      <c r="BJ357" s="259"/>
      <c r="BK357" s="259"/>
      <c r="BL357" s="259"/>
      <c r="BM357" s="260"/>
      <c r="BN357" s="260"/>
    </row>
    <row r="358" spans="1:66" ht="15.75" customHeight="1" x14ac:dyDescent="0.25">
      <c r="A358" s="57"/>
      <c r="B358" s="291"/>
      <c r="C358" s="259"/>
      <c r="D358" s="259"/>
      <c r="E358" s="259"/>
      <c r="F358" s="75"/>
      <c r="G358" s="259"/>
      <c r="H358" s="259"/>
      <c r="I358" s="259"/>
      <c r="J358" s="259"/>
      <c r="K358" s="259"/>
      <c r="L358" s="259"/>
      <c r="M358" s="259"/>
      <c r="N358" s="259"/>
      <c r="O358" s="259"/>
      <c r="P358" s="259"/>
      <c r="Q358" s="259"/>
      <c r="R358" s="259"/>
      <c r="S358" s="259"/>
      <c r="T358" s="259"/>
      <c r="U358" s="259"/>
      <c r="V358" s="259"/>
      <c r="W358" s="67"/>
      <c r="X358" s="67"/>
      <c r="Y358" s="67"/>
      <c r="Z358" s="259"/>
      <c r="AA358" s="259"/>
      <c r="AB358" s="260"/>
      <c r="AC358" s="259"/>
      <c r="AD358" s="260"/>
      <c r="AE358" s="69"/>
      <c r="AF358" s="69"/>
      <c r="AG358" s="69"/>
      <c r="AH358" s="259"/>
      <c r="AI358" s="259"/>
      <c r="AJ358" s="260"/>
      <c r="AK358" s="259"/>
      <c r="AL358" s="260"/>
      <c r="AM358" s="69"/>
      <c r="AN358" s="69"/>
      <c r="AO358" s="69"/>
      <c r="AP358" s="259"/>
      <c r="AQ358" s="259"/>
      <c r="AR358" s="260"/>
      <c r="AS358" s="259"/>
      <c r="AT358" s="260"/>
      <c r="AU358" s="260"/>
      <c r="AV358" s="260"/>
      <c r="AW358" s="78"/>
      <c r="AX358" s="58"/>
      <c r="AY358" s="59"/>
      <c r="AZ358" s="59"/>
      <c r="BA358" s="259"/>
      <c r="BB358" s="259"/>
      <c r="BC358" s="259"/>
      <c r="BD358" s="259"/>
      <c r="BE358" s="259"/>
      <c r="BF358" s="259"/>
      <c r="BG358" s="259"/>
      <c r="BH358" s="259"/>
      <c r="BI358" s="259"/>
      <c r="BJ358" s="259"/>
      <c r="BK358" s="259"/>
      <c r="BL358" s="259"/>
      <c r="BM358" s="260"/>
      <c r="BN358" s="260"/>
    </row>
    <row r="359" spans="1:66" ht="15.75" customHeight="1" x14ac:dyDescent="0.25">
      <c r="A359" s="57"/>
      <c r="B359" s="291"/>
      <c r="C359" s="259"/>
      <c r="D359" s="259"/>
      <c r="E359" s="259"/>
      <c r="F359" s="75"/>
      <c r="G359" s="259"/>
      <c r="H359" s="259"/>
      <c r="I359" s="259"/>
      <c r="J359" s="259"/>
      <c r="K359" s="259"/>
      <c r="L359" s="259"/>
      <c r="M359" s="259"/>
      <c r="N359" s="259"/>
      <c r="O359" s="259"/>
      <c r="P359" s="259"/>
      <c r="Q359" s="259"/>
      <c r="R359" s="259"/>
      <c r="S359" s="259"/>
      <c r="T359" s="259"/>
      <c r="U359" s="259"/>
      <c r="V359" s="259"/>
      <c r="W359" s="67"/>
      <c r="X359" s="67"/>
      <c r="Y359" s="67"/>
      <c r="Z359" s="259"/>
      <c r="AA359" s="259"/>
      <c r="AB359" s="260"/>
      <c r="AC359" s="259"/>
      <c r="AD359" s="260"/>
      <c r="AE359" s="69"/>
      <c r="AF359" s="69"/>
      <c r="AG359" s="69"/>
      <c r="AH359" s="259"/>
      <c r="AI359" s="259"/>
      <c r="AJ359" s="260"/>
      <c r="AK359" s="259"/>
      <c r="AL359" s="260"/>
      <c r="AM359" s="69"/>
      <c r="AN359" s="69"/>
      <c r="AO359" s="69"/>
      <c r="AP359" s="259"/>
      <c r="AQ359" s="259"/>
      <c r="AR359" s="260"/>
      <c r="AS359" s="259"/>
      <c r="AT359" s="260"/>
      <c r="AU359" s="260"/>
      <c r="AV359" s="260"/>
      <c r="AW359" s="78"/>
      <c r="AX359" s="58"/>
      <c r="AY359" s="59"/>
      <c r="AZ359" s="59"/>
      <c r="BA359" s="259"/>
      <c r="BB359" s="259"/>
      <c r="BC359" s="259"/>
      <c r="BD359" s="259"/>
      <c r="BE359" s="259"/>
      <c r="BF359" s="259"/>
      <c r="BG359" s="259"/>
      <c r="BH359" s="259"/>
      <c r="BI359" s="259"/>
      <c r="BJ359" s="259"/>
      <c r="BK359" s="259"/>
      <c r="BL359" s="259"/>
      <c r="BM359" s="260"/>
      <c r="BN359" s="260"/>
    </row>
    <row r="360" spans="1:66" ht="15.75" customHeight="1" x14ac:dyDescent="0.25">
      <c r="A360" s="57"/>
      <c r="B360" s="291"/>
      <c r="C360" s="259"/>
      <c r="D360" s="259"/>
      <c r="E360" s="259"/>
      <c r="F360" s="75"/>
      <c r="G360" s="259"/>
      <c r="H360" s="259"/>
      <c r="I360" s="259"/>
      <c r="J360" s="259"/>
      <c r="K360" s="259"/>
      <c r="L360" s="259"/>
      <c r="M360" s="259"/>
      <c r="N360" s="259"/>
      <c r="O360" s="259"/>
      <c r="P360" s="259"/>
      <c r="Q360" s="259"/>
      <c r="R360" s="259"/>
      <c r="S360" s="259"/>
      <c r="T360" s="259"/>
      <c r="U360" s="259"/>
      <c r="V360" s="259"/>
      <c r="W360" s="67"/>
      <c r="X360" s="67"/>
      <c r="Y360" s="67"/>
      <c r="Z360" s="259"/>
      <c r="AA360" s="259"/>
      <c r="AB360" s="260"/>
      <c r="AC360" s="259"/>
      <c r="AD360" s="260"/>
      <c r="AE360" s="69"/>
      <c r="AF360" s="69"/>
      <c r="AG360" s="69"/>
      <c r="AH360" s="259"/>
      <c r="AI360" s="259"/>
      <c r="AJ360" s="260"/>
      <c r="AK360" s="259"/>
      <c r="AL360" s="260"/>
      <c r="AM360" s="69"/>
      <c r="AN360" s="69"/>
      <c r="AO360" s="69"/>
      <c r="AP360" s="259"/>
      <c r="AQ360" s="259"/>
      <c r="AR360" s="260"/>
      <c r="AS360" s="259"/>
      <c r="AT360" s="260"/>
      <c r="AU360" s="260"/>
      <c r="AV360" s="260"/>
      <c r="AW360" s="78"/>
      <c r="AX360" s="58"/>
      <c r="AY360" s="59"/>
      <c r="AZ360" s="59"/>
      <c r="BA360" s="259"/>
      <c r="BB360" s="259"/>
      <c r="BC360" s="259"/>
      <c r="BD360" s="259"/>
      <c r="BE360" s="259"/>
      <c r="BF360" s="259"/>
      <c r="BG360" s="259"/>
      <c r="BH360" s="259"/>
      <c r="BI360" s="259"/>
      <c r="BJ360" s="259"/>
      <c r="BK360" s="259"/>
      <c r="BL360" s="259"/>
      <c r="BM360" s="260"/>
      <c r="BN360" s="260"/>
    </row>
    <row r="361" spans="1:66" ht="15.75" customHeight="1" x14ac:dyDescent="0.25">
      <c r="A361" s="59"/>
      <c r="B361" s="292"/>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row>
    <row r="362" spans="1:66" ht="15.75" customHeight="1" x14ac:dyDescent="0.25">
      <c r="A362" s="59"/>
      <c r="B362" s="292"/>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row>
    <row r="363" spans="1:66" ht="15.75" customHeight="1" x14ac:dyDescent="0.25">
      <c r="A363" s="59"/>
      <c r="B363" s="292"/>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row>
    <row r="364" spans="1:66" ht="15.75" customHeight="1" x14ac:dyDescent="0.25">
      <c r="A364" s="59"/>
      <c r="B364" s="292"/>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row>
    <row r="365" spans="1:66" ht="15.75" customHeight="1" x14ac:dyDescent="0.25">
      <c r="A365" s="59"/>
      <c r="B365" s="292"/>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row>
    <row r="366" spans="1:66" ht="15.75" customHeight="1" x14ac:dyDescent="0.25">
      <c r="A366" s="59"/>
      <c r="B366" s="292"/>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row>
    <row r="367" spans="1:66" ht="15.75" customHeight="1" x14ac:dyDescent="0.25">
      <c r="A367" s="59"/>
      <c r="B367" s="292"/>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row>
    <row r="368" spans="1:66" ht="15.75" customHeight="1" x14ac:dyDescent="0.25">
      <c r="A368" s="59"/>
      <c r="B368" s="292"/>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row>
    <row r="369" spans="1:66" ht="15.75" customHeight="1" x14ac:dyDescent="0.25">
      <c r="A369" s="59"/>
      <c r="B369" s="292"/>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row>
    <row r="370" spans="1:66" ht="15.75" customHeight="1" x14ac:dyDescent="0.25">
      <c r="A370" s="59"/>
      <c r="B370" s="292"/>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row>
    <row r="371" spans="1:66" ht="15.75" customHeight="1" x14ac:dyDescent="0.25">
      <c r="A371" s="59"/>
      <c r="B371" s="292"/>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row>
    <row r="372" spans="1:66" ht="15.75" customHeight="1" x14ac:dyDescent="0.25">
      <c r="A372" s="59"/>
      <c r="B372" s="292"/>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row>
    <row r="373" spans="1:66" ht="15.75" customHeight="1" x14ac:dyDescent="0.25">
      <c r="A373" s="59"/>
      <c r="B373" s="292"/>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row>
    <row r="374" spans="1:66" ht="15.75" customHeight="1" x14ac:dyDescent="0.25">
      <c r="A374" s="59"/>
      <c r="B374" s="292"/>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row>
    <row r="375" spans="1:66" ht="15.75" customHeight="1" x14ac:dyDescent="0.25">
      <c r="A375" s="59"/>
      <c r="B375" s="292"/>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row>
    <row r="376" spans="1:66" ht="15.75" customHeight="1" x14ac:dyDescent="0.25">
      <c r="A376" s="59"/>
      <c r="B376" s="292"/>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row>
    <row r="377" spans="1:66" ht="15.75" customHeight="1" x14ac:dyDescent="0.25">
      <c r="A377" s="59"/>
      <c r="B377" s="292"/>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row>
    <row r="378" spans="1:66" ht="15.75" customHeight="1" x14ac:dyDescent="0.25">
      <c r="A378" s="59"/>
      <c r="B378" s="292"/>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row>
    <row r="379" spans="1:66" ht="15.75" customHeight="1" x14ac:dyDescent="0.25">
      <c r="A379" s="59"/>
      <c r="B379" s="292"/>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row>
    <row r="380" spans="1:66" ht="15.75" customHeight="1" x14ac:dyDescent="0.25">
      <c r="A380" s="59"/>
      <c r="B380" s="292"/>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row>
    <row r="381" spans="1:66" ht="15.75" customHeight="1" x14ac:dyDescent="0.25">
      <c r="A381" s="59"/>
      <c r="B381" s="292"/>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row>
    <row r="382" spans="1:66" ht="15.75" customHeight="1" x14ac:dyDescent="0.25">
      <c r="A382" s="59"/>
      <c r="B382" s="292"/>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row>
    <row r="383" spans="1:66" ht="15.75" customHeight="1" x14ac:dyDescent="0.25">
      <c r="A383" s="59"/>
      <c r="B383" s="292"/>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row>
    <row r="384" spans="1:66" ht="15.75" customHeight="1" x14ac:dyDescent="0.25">
      <c r="A384" s="59"/>
      <c r="B384" s="292"/>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row>
    <row r="385" spans="1:66" ht="15.75" customHeight="1" x14ac:dyDescent="0.25">
      <c r="A385" s="59"/>
      <c r="B385" s="292"/>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row>
    <row r="386" spans="1:66" ht="15.75" customHeight="1" x14ac:dyDescent="0.25">
      <c r="A386" s="59"/>
      <c r="B386" s="292"/>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row>
    <row r="387" spans="1:66" ht="15.75" customHeight="1" x14ac:dyDescent="0.25">
      <c r="A387" s="59"/>
      <c r="B387" s="292"/>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row>
    <row r="388" spans="1:66" ht="15.75" customHeight="1" x14ac:dyDescent="0.25">
      <c r="A388" s="59"/>
      <c r="B388" s="292"/>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row>
    <row r="389" spans="1:66" ht="15.75" customHeight="1" x14ac:dyDescent="0.25">
      <c r="A389" s="59"/>
      <c r="B389" s="292"/>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row>
    <row r="390" spans="1:66" ht="15.75" customHeight="1" x14ac:dyDescent="0.25">
      <c r="A390" s="59"/>
      <c r="B390" s="292"/>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row>
    <row r="391" spans="1:66" ht="15.75" customHeight="1" x14ac:dyDescent="0.25">
      <c r="A391" s="59"/>
      <c r="B391" s="292"/>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row>
    <row r="392" spans="1:66" ht="15.75" customHeight="1" x14ac:dyDescent="0.25">
      <c r="A392" s="59"/>
      <c r="B392" s="292"/>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row>
    <row r="393" spans="1:66" ht="15.75" customHeight="1" x14ac:dyDescent="0.25">
      <c r="A393" s="59"/>
      <c r="B393" s="292"/>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row>
    <row r="394" spans="1:66" ht="15.75" customHeight="1" x14ac:dyDescent="0.25">
      <c r="A394" s="59"/>
      <c r="B394" s="292"/>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row>
    <row r="395" spans="1:66" ht="15.75" customHeight="1" x14ac:dyDescent="0.25">
      <c r="A395" s="59"/>
      <c r="B395" s="292"/>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row>
    <row r="396" spans="1:66" ht="15.75" customHeight="1" x14ac:dyDescent="0.25">
      <c r="A396" s="59"/>
      <c r="B396" s="292"/>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row>
    <row r="397" spans="1:66" ht="15.75" customHeight="1" x14ac:dyDescent="0.25">
      <c r="A397" s="59"/>
      <c r="B397" s="292"/>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row>
    <row r="398" spans="1:66" ht="15.75" customHeight="1" x14ac:dyDescent="0.25">
      <c r="A398" s="59"/>
      <c r="B398" s="292"/>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row>
    <row r="399" spans="1:66" ht="15.75" customHeight="1" x14ac:dyDescent="0.25">
      <c r="A399" s="59"/>
      <c r="B399" s="292"/>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row>
    <row r="400" spans="1:66" ht="15.75" customHeight="1" x14ac:dyDescent="0.25">
      <c r="A400" s="59"/>
      <c r="B400" s="292"/>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row>
    <row r="401" spans="1:66" ht="15.75" customHeight="1" x14ac:dyDescent="0.25">
      <c r="A401" s="59"/>
      <c r="B401" s="292"/>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row>
    <row r="402" spans="1:66" ht="15.75" customHeight="1" x14ac:dyDescent="0.25">
      <c r="A402" s="59"/>
      <c r="B402" s="292"/>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row>
    <row r="403" spans="1:66" ht="15.75" customHeight="1" x14ac:dyDescent="0.25">
      <c r="A403" s="59"/>
      <c r="B403" s="292"/>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row>
    <row r="404" spans="1:66" ht="15.75" customHeight="1" x14ac:dyDescent="0.25">
      <c r="A404" s="59"/>
      <c r="B404" s="292"/>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row>
    <row r="405" spans="1:66" ht="15.75" customHeight="1" x14ac:dyDescent="0.25">
      <c r="A405" s="59"/>
      <c r="B405" s="292"/>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row>
    <row r="406" spans="1:66" ht="15.75" customHeight="1" x14ac:dyDescent="0.25">
      <c r="A406" s="59"/>
      <c r="B406" s="292"/>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row>
    <row r="407" spans="1:66" ht="15.75" customHeight="1" x14ac:dyDescent="0.25">
      <c r="A407" s="59"/>
      <c r="B407" s="292"/>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row>
    <row r="408" spans="1:66" ht="15.75" customHeight="1" x14ac:dyDescent="0.25">
      <c r="A408" s="59"/>
      <c r="B408" s="292"/>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row>
    <row r="409" spans="1:66" ht="15.75" customHeight="1" x14ac:dyDescent="0.25">
      <c r="A409" s="59"/>
      <c r="B409" s="292"/>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row>
    <row r="410" spans="1:66" ht="15.75" customHeight="1" x14ac:dyDescent="0.25">
      <c r="A410" s="59"/>
      <c r="B410" s="292"/>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row>
    <row r="411" spans="1:66" ht="15.75" customHeight="1" x14ac:dyDescent="0.25">
      <c r="A411" s="59"/>
      <c r="B411" s="292"/>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row>
    <row r="412" spans="1:66" ht="15.75" customHeight="1" x14ac:dyDescent="0.25">
      <c r="A412" s="59"/>
      <c r="B412" s="292"/>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row>
    <row r="413" spans="1:66" ht="15.75" customHeight="1" x14ac:dyDescent="0.25">
      <c r="A413" s="59"/>
      <c r="B413" s="292"/>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row>
    <row r="414" spans="1:66" ht="15.75" customHeight="1" x14ac:dyDescent="0.25">
      <c r="A414" s="59"/>
      <c r="B414" s="292"/>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row>
    <row r="415" spans="1:66" ht="15.75" customHeight="1" x14ac:dyDescent="0.25">
      <c r="A415" s="59"/>
      <c r="B415" s="292"/>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row>
    <row r="416" spans="1:66" ht="15.75" customHeight="1" x14ac:dyDescent="0.25">
      <c r="A416" s="59"/>
      <c r="B416" s="292"/>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row>
    <row r="417" spans="1:66" ht="15.75" customHeight="1" x14ac:dyDescent="0.25">
      <c r="A417" s="59"/>
      <c r="B417" s="292"/>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row>
    <row r="418" spans="1:66" ht="15.75" customHeight="1" x14ac:dyDescent="0.25">
      <c r="A418" s="59"/>
      <c r="B418" s="292"/>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row>
    <row r="419" spans="1:66" ht="15.75" customHeight="1" x14ac:dyDescent="0.25">
      <c r="A419" s="59"/>
      <c r="B419" s="292"/>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row>
    <row r="420" spans="1:66" ht="15.75" customHeight="1" x14ac:dyDescent="0.25">
      <c r="A420" s="59"/>
      <c r="B420" s="292"/>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row>
    <row r="421" spans="1:66" ht="15.75" customHeight="1" x14ac:dyDescent="0.25">
      <c r="A421" s="59"/>
      <c r="B421" s="292"/>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row>
    <row r="422" spans="1:66" ht="15.75" customHeight="1" x14ac:dyDescent="0.25">
      <c r="A422" s="59"/>
      <c r="B422" s="292"/>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row>
    <row r="423" spans="1:66" ht="15.75" customHeight="1" x14ac:dyDescent="0.25">
      <c r="A423" s="59"/>
      <c r="B423" s="292"/>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row>
    <row r="424" spans="1:66" ht="15.75" customHeight="1" x14ac:dyDescent="0.25">
      <c r="A424" s="59"/>
      <c r="B424" s="292"/>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row>
    <row r="425" spans="1:66" ht="15.75" customHeight="1" x14ac:dyDescent="0.25">
      <c r="A425" s="59"/>
      <c r="B425" s="292"/>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row>
    <row r="426" spans="1:66" ht="15.75" customHeight="1" x14ac:dyDescent="0.25">
      <c r="A426" s="59"/>
      <c r="B426" s="292"/>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row>
    <row r="427" spans="1:66" ht="15.75" customHeight="1" x14ac:dyDescent="0.25">
      <c r="A427" s="59"/>
      <c r="B427" s="292"/>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row>
    <row r="428" spans="1:66" ht="15.75" customHeight="1" x14ac:dyDescent="0.25">
      <c r="A428" s="59"/>
      <c r="B428" s="292"/>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row>
    <row r="429" spans="1:66" ht="15.75" customHeight="1" x14ac:dyDescent="0.25">
      <c r="A429" s="59"/>
      <c r="B429" s="292"/>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row>
    <row r="430" spans="1:66" ht="15.75" customHeight="1" x14ac:dyDescent="0.25">
      <c r="A430" s="59"/>
      <c r="B430" s="292"/>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row>
    <row r="431" spans="1:66" ht="15.75" customHeight="1" x14ac:dyDescent="0.25">
      <c r="A431" s="59"/>
      <c r="B431" s="292"/>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row>
    <row r="432" spans="1:66" ht="15.75" customHeight="1" x14ac:dyDescent="0.25">
      <c r="A432" s="59"/>
      <c r="B432" s="292"/>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row>
    <row r="433" spans="1:66" ht="15.75" customHeight="1" x14ac:dyDescent="0.25">
      <c r="A433" s="59"/>
      <c r="B433" s="292"/>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row>
    <row r="434" spans="1:66" ht="15.75" customHeight="1" x14ac:dyDescent="0.25">
      <c r="A434" s="59"/>
      <c r="B434" s="292"/>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row>
    <row r="435" spans="1:66" ht="15.75" customHeight="1" x14ac:dyDescent="0.25">
      <c r="A435" s="59"/>
      <c r="B435" s="292"/>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row>
    <row r="436" spans="1:66" ht="15.75" customHeight="1" x14ac:dyDescent="0.25">
      <c r="A436" s="59"/>
      <c r="B436" s="292"/>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row>
    <row r="437" spans="1:66" ht="15.75" customHeight="1" x14ac:dyDescent="0.25">
      <c r="A437" s="59"/>
      <c r="B437" s="292"/>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row>
    <row r="438" spans="1:66" ht="15.75" customHeight="1" x14ac:dyDescent="0.25">
      <c r="A438" s="59"/>
      <c r="B438" s="292"/>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row>
    <row r="439" spans="1:66" ht="15.75" customHeight="1" x14ac:dyDescent="0.25">
      <c r="A439" s="59"/>
      <c r="B439" s="292"/>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row>
    <row r="440" spans="1:66" ht="15.75" customHeight="1" x14ac:dyDescent="0.25">
      <c r="A440" s="59"/>
      <c r="B440" s="292"/>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row>
    <row r="441" spans="1:66" ht="15.75" customHeight="1" x14ac:dyDescent="0.25">
      <c r="A441" s="59"/>
      <c r="B441" s="292"/>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row>
    <row r="442" spans="1:66" ht="15.75" customHeight="1" x14ac:dyDescent="0.25">
      <c r="A442" s="59"/>
      <c r="B442" s="292"/>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row>
    <row r="443" spans="1:66" ht="15.75" customHeight="1" x14ac:dyDescent="0.25">
      <c r="A443" s="59"/>
      <c r="B443" s="292"/>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row>
    <row r="444" spans="1:66" ht="15.75" customHeight="1" x14ac:dyDescent="0.25">
      <c r="A444" s="59"/>
      <c r="B444" s="292"/>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row>
    <row r="445" spans="1:66" ht="15.75" customHeight="1" x14ac:dyDescent="0.25">
      <c r="A445" s="59"/>
      <c r="B445" s="292"/>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row>
    <row r="446" spans="1:66" ht="15.75" customHeight="1" x14ac:dyDescent="0.25">
      <c r="A446" s="59"/>
      <c r="B446" s="292"/>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row>
    <row r="447" spans="1:66" ht="15.75" customHeight="1" x14ac:dyDescent="0.25">
      <c r="A447" s="59"/>
      <c r="B447" s="292"/>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row>
    <row r="448" spans="1:66" ht="15.75" customHeight="1" x14ac:dyDescent="0.25">
      <c r="A448" s="59"/>
      <c r="B448" s="292"/>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row>
    <row r="449" spans="1:66" ht="15.75" customHeight="1" x14ac:dyDescent="0.25">
      <c r="A449" s="59"/>
      <c r="B449" s="292"/>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row>
    <row r="450" spans="1:66" ht="15.75" customHeight="1" x14ac:dyDescent="0.25">
      <c r="A450" s="59"/>
      <c r="B450" s="292"/>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row>
    <row r="451" spans="1:66" ht="15.75" customHeight="1" x14ac:dyDescent="0.25">
      <c r="A451" s="59"/>
      <c r="B451" s="292"/>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row>
    <row r="452" spans="1:66" ht="15.75" customHeight="1" x14ac:dyDescent="0.25">
      <c r="A452" s="59"/>
      <c r="B452" s="292"/>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row>
    <row r="453" spans="1:66" ht="15.75" customHeight="1" x14ac:dyDescent="0.25">
      <c r="A453" s="59"/>
      <c r="B453" s="292"/>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row>
    <row r="454" spans="1:66" ht="15.75" customHeight="1" x14ac:dyDescent="0.25">
      <c r="A454" s="59"/>
      <c r="B454" s="292"/>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row>
    <row r="455" spans="1:66" ht="15.75" customHeight="1" x14ac:dyDescent="0.25">
      <c r="A455" s="59"/>
      <c r="B455" s="292"/>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row>
    <row r="456" spans="1:66" ht="15.75" customHeight="1" x14ac:dyDescent="0.25">
      <c r="A456" s="59"/>
      <c r="B456" s="292"/>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row>
    <row r="457" spans="1:66" ht="15.75" customHeight="1" x14ac:dyDescent="0.25">
      <c r="A457" s="59"/>
      <c r="B457" s="292"/>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row>
    <row r="458" spans="1:66" ht="15.75" customHeight="1" x14ac:dyDescent="0.25">
      <c r="A458" s="59"/>
      <c r="B458" s="292"/>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row>
    <row r="459" spans="1:66" ht="15.75" customHeight="1" x14ac:dyDescent="0.25">
      <c r="A459" s="59"/>
      <c r="B459" s="292"/>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row>
    <row r="460" spans="1:66" ht="15.75" customHeight="1" x14ac:dyDescent="0.25">
      <c r="A460" s="59"/>
      <c r="B460" s="292"/>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row>
    <row r="461" spans="1:66" ht="15.75" customHeight="1" x14ac:dyDescent="0.25">
      <c r="A461" s="59"/>
      <c r="B461" s="292"/>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row>
    <row r="462" spans="1:66" ht="15.75" customHeight="1" x14ac:dyDescent="0.25">
      <c r="A462" s="59"/>
      <c r="B462" s="292"/>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row>
    <row r="463" spans="1:66" ht="15.75" customHeight="1" x14ac:dyDescent="0.25">
      <c r="A463" s="59"/>
      <c r="B463" s="292"/>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row>
    <row r="464" spans="1:66" ht="15.75" customHeight="1" x14ac:dyDescent="0.25">
      <c r="A464" s="59"/>
      <c r="B464" s="292"/>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row>
    <row r="465" spans="1:66" ht="15.75" customHeight="1" x14ac:dyDescent="0.25">
      <c r="A465" s="59"/>
      <c r="B465" s="292"/>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row>
    <row r="466" spans="1:66" ht="15.75" customHeight="1" x14ac:dyDescent="0.25">
      <c r="A466" s="59"/>
      <c r="B466" s="292"/>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row>
    <row r="467" spans="1:66" ht="15.75" customHeight="1" x14ac:dyDescent="0.25">
      <c r="A467" s="59"/>
      <c r="B467" s="292"/>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row>
    <row r="468" spans="1:66" ht="15.75" customHeight="1" x14ac:dyDescent="0.25">
      <c r="A468" s="59"/>
      <c r="B468" s="292"/>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row>
    <row r="469" spans="1:66" ht="15.75" customHeight="1" x14ac:dyDescent="0.25">
      <c r="A469" s="59"/>
      <c r="B469" s="292"/>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row>
    <row r="470" spans="1:66" ht="15.75" customHeight="1" x14ac:dyDescent="0.25">
      <c r="A470" s="59"/>
      <c r="B470" s="292"/>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row>
    <row r="471" spans="1:66" ht="15.75" customHeight="1" x14ac:dyDescent="0.25">
      <c r="A471" s="59"/>
      <c r="B471" s="292"/>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row>
    <row r="472" spans="1:66" ht="15.75" customHeight="1" x14ac:dyDescent="0.25">
      <c r="A472" s="59"/>
      <c r="B472" s="292"/>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row>
    <row r="473" spans="1:66" ht="15.75" customHeight="1" x14ac:dyDescent="0.25">
      <c r="A473" s="59"/>
      <c r="B473" s="292"/>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row>
    <row r="474" spans="1:66" ht="15.75" customHeight="1" x14ac:dyDescent="0.25">
      <c r="A474" s="59"/>
      <c r="B474" s="292"/>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row>
    <row r="475" spans="1:66" ht="15.75" customHeight="1" x14ac:dyDescent="0.25">
      <c r="A475" s="59"/>
      <c r="B475" s="292"/>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row>
    <row r="476" spans="1:66" ht="15.75" customHeight="1" x14ac:dyDescent="0.25">
      <c r="A476" s="59"/>
      <c r="B476" s="292"/>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row>
    <row r="477" spans="1:66" ht="15.75" customHeight="1" x14ac:dyDescent="0.25">
      <c r="A477" s="59"/>
      <c r="B477" s="292"/>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row>
    <row r="478" spans="1:66" ht="15.75" customHeight="1" x14ac:dyDescent="0.25">
      <c r="A478" s="59"/>
      <c r="B478" s="292"/>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row>
    <row r="479" spans="1:66" ht="15.75" customHeight="1" x14ac:dyDescent="0.25">
      <c r="A479" s="59"/>
      <c r="B479" s="292"/>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row>
    <row r="480" spans="1:66" ht="15.75" customHeight="1" x14ac:dyDescent="0.25">
      <c r="A480" s="59"/>
      <c r="B480" s="292"/>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row>
    <row r="481" spans="1:66" ht="15.75" customHeight="1" x14ac:dyDescent="0.25">
      <c r="A481" s="59"/>
      <c r="B481" s="292"/>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row>
    <row r="482" spans="1:66" ht="15.75" customHeight="1" x14ac:dyDescent="0.25">
      <c r="A482" s="59"/>
      <c r="B482" s="292"/>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row>
    <row r="483" spans="1:66" ht="15.75" customHeight="1" x14ac:dyDescent="0.25">
      <c r="A483" s="59"/>
      <c r="B483" s="292"/>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row>
    <row r="484" spans="1:66" ht="15.75" customHeight="1" x14ac:dyDescent="0.25">
      <c r="A484" s="59"/>
      <c r="B484" s="292"/>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row>
    <row r="485" spans="1:66" ht="15.75" customHeight="1" x14ac:dyDescent="0.25">
      <c r="A485" s="59"/>
      <c r="B485" s="292"/>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row>
    <row r="486" spans="1:66" ht="15.75" customHeight="1" x14ac:dyDescent="0.25">
      <c r="A486" s="59"/>
      <c r="B486" s="292"/>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row>
    <row r="487" spans="1:66" ht="15.75" customHeight="1" x14ac:dyDescent="0.25">
      <c r="A487" s="59"/>
      <c r="B487" s="292"/>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row>
    <row r="488" spans="1:66" ht="15.75" customHeight="1" x14ac:dyDescent="0.25">
      <c r="A488" s="59"/>
      <c r="B488" s="292"/>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row>
    <row r="489" spans="1:66" ht="15.75" customHeight="1" x14ac:dyDescent="0.25">
      <c r="A489" s="59"/>
      <c r="B489" s="292"/>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row>
    <row r="490" spans="1:66" ht="15.75" customHeight="1" x14ac:dyDescent="0.25">
      <c r="A490" s="59"/>
      <c r="B490" s="292"/>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row>
    <row r="491" spans="1:66" ht="15.75" customHeight="1" x14ac:dyDescent="0.25">
      <c r="A491" s="59"/>
      <c r="B491" s="292"/>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row>
    <row r="492" spans="1:66" ht="15.75" customHeight="1" x14ac:dyDescent="0.25">
      <c r="A492" s="59"/>
      <c r="B492" s="292"/>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row>
    <row r="493" spans="1:66" ht="15.75" customHeight="1" x14ac:dyDescent="0.25">
      <c r="A493" s="59"/>
      <c r="B493" s="292"/>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row>
    <row r="494" spans="1:66" ht="15.75" customHeight="1" x14ac:dyDescent="0.25">
      <c r="A494" s="59"/>
      <c r="B494" s="292"/>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row>
    <row r="495" spans="1:66" ht="15.75" customHeight="1" x14ac:dyDescent="0.25">
      <c r="A495" s="59"/>
      <c r="B495" s="292"/>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row>
    <row r="496" spans="1:66" ht="15.75" customHeight="1" x14ac:dyDescent="0.25">
      <c r="A496" s="59"/>
      <c r="B496" s="292"/>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row>
    <row r="497" spans="1:66" ht="15.75" customHeight="1" x14ac:dyDescent="0.25">
      <c r="A497" s="59"/>
      <c r="B497" s="292"/>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row>
    <row r="498" spans="1:66" ht="15.75" customHeight="1" x14ac:dyDescent="0.25">
      <c r="A498" s="59"/>
      <c r="B498" s="292"/>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row>
    <row r="499" spans="1:66" ht="15.75" customHeight="1" x14ac:dyDescent="0.25">
      <c r="A499" s="59"/>
      <c r="B499" s="292"/>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row>
    <row r="500" spans="1:66" ht="15.75" customHeight="1" x14ac:dyDescent="0.25">
      <c r="A500" s="59"/>
      <c r="B500" s="292"/>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row>
    <row r="501" spans="1:66" ht="15.75" customHeight="1" x14ac:dyDescent="0.25">
      <c r="A501" s="59"/>
      <c r="B501" s="292"/>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row>
    <row r="502" spans="1:66" ht="15.75" customHeight="1" x14ac:dyDescent="0.25">
      <c r="A502" s="59"/>
      <c r="B502" s="292"/>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row>
    <row r="503" spans="1:66" ht="15.75" customHeight="1" x14ac:dyDescent="0.25">
      <c r="A503" s="59"/>
      <c r="B503" s="292"/>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row>
    <row r="504" spans="1:66" ht="15.75" customHeight="1" x14ac:dyDescent="0.25">
      <c r="A504" s="59"/>
      <c r="B504" s="292"/>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row>
    <row r="505" spans="1:66" ht="15.75" customHeight="1" x14ac:dyDescent="0.25">
      <c r="A505" s="59"/>
      <c r="B505" s="292"/>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row>
    <row r="506" spans="1:66" ht="15.75" customHeight="1" x14ac:dyDescent="0.25">
      <c r="A506" s="59"/>
      <c r="B506" s="292"/>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row>
    <row r="507" spans="1:66" ht="15.75" customHeight="1" x14ac:dyDescent="0.25">
      <c r="A507" s="59"/>
      <c r="B507" s="292"/>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row>
    <row r="508" spans="1:66" ht="15.75" customHeight="1" x14ac:dyDescent="0.25">
      <c r="A508" s="59"/>
      <c r="B508" s="292"/>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row>
    <row r="509" spans="1:66" ht="15.75" customHeight="1" x14ac:dyDescent="0.25">
      <c r="A509" s="59"/>
      <c r="B509" s="292"/>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row>
    <row r="510" spans="1:66" ht="15.75" customHeight="1" x14ac:dyDescent="0.25">
      <c r="A510" s="59"/>
      <c r="B510" s="292"/>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row>
    <row r="511" spans="1:66" ht="15.75" customHeight="1" x14ac:dyDescent="0.25">
      <c r="A511" s="59"/>
      <c r="B511" s="292"/>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row>
    <row r="512" spans="1:66" ht="15.75" customHeight="1" x14ac:dyDescent="0.25">
      <c r="A512" s="59"/>
      <c r="B512" s="292"/>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row>
    <row r="513" spans="1:66" ht="15.75" customHeight="1" x14ac:dyDescent="0.25">
      <c r="A513" s="59"/>
      <c r="B513" s="292"/>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row>
    <row r="514" spans="1:66" ht="15.75" customHeight="1" x14ac:dyDescent="0.25">
      <c r="A514" s="59"/>
      <c r="B514" s="292"/>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row>
    <row r="515" spans="1:66" ht="15.75" customHeight="1" x14ac:dyDescent="0.25">
      <c r="A515" s="59"/>
      <c r="B515" s="292"/>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row>
    <row r="516" spans="1:66" ht="15.75" customHeight="1" x14ac:dyDescent="0.25">
      <c r="A516" s="59"/>
      <c r="B516" s="292"/>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row>
    <row r="517" spans="1:66" ht="15.75" customHeight="1" x14ac:dyDescent="0.25">
      <c r="A517" s="59"/>
      <c r="B517" s="292"/>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row>
    <row r="518" spans="1:66" ht="15.75" customHeight="1" x14ac:dyDescent="0.25">
      <c r="A518" s="59"/>
      <c r="B518" s="292"/>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row>
    <row r="519" spans="1:66" ht="15.75" customHeight="1" x14ac:dyDescent="0.25">
      <c r="A519" s="59"/>
      <c r="B519" s="292"/>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row>
    <row r="520" spans="1:66" ht="15.75" customHeight="1" x14ac:dyDescent="0.25">
      <c r="A520" s="59"/>
      <c r="B520" s="292"/>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row>
    <row r="521" spans="1:66" ht="15.75" customHeight="1" x14ac:dyDescent="0.25">
      <c r="A521" s="59"/>
      <c r="B521" s="292"/>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row>
    <row r="522" spans="1:66" ht="15.75" customHeight="1" x14ac:dyDescent="0.25">
      <c r="A522" s="59"/>
      <c r="B522" s="292"/>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row>
    <row r="523" spans="1:66" ht="15.75" customHeight="1" x14ac:dyDescent="0.25">
      <c r="A523" s="59"/>
      <c r="B523" s="292"/>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row>
    <row r="524" spans="1:66" ht="15.75" customHeight="1" x14ac:dyDescent="0.25">
      <c r="A524" s="59"/>
      <c r="B524" s="292"/>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row>
    <row r="525" spans="1:66" ht="15.75" customHeight="1" x14ac:dyDescent="0.25">
      <c r="A525" s="59"/>
      <c r="B525" s="292"/>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row>
    <row r="526" spans="1:66" ht="15.75" customHeight="1" x14ac:dyDescent="0.25">
      <c r="A526" s="59"/>
      <c r="B526" s="292"/>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row>
    <row r="527" spans="1:66" ht="15.75" customHeight="1" x14ac:dyDescent="0.25">
      <c r="A527" s="59"/>
      <c r="B527" s="292"/>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row>
    <row r="528" spans="1:66" ht="15.75" customHeight="1" x14ac:dyDescent="0.25">
      <c r="A528" s="59"/>
      <c r="B528" s="292"/>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row>
    <row r="529" spans="1:66" ht="15.75" customHeight="1" x14ac:dyDescent="0.25">
      <c r="A529" s="59"/>
      <c r="B529" s="292"/>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row>
    <row r="530" spans="1:66" ht="15.75" customHeight="1" x14ac:dyDescent="0.25">
      <c r="A530" s="59"/>
      <c r="B530" s="292"/>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row>
    <row r="531" spans="1:66" ht="15.75" customHeight="1" x14ac:dyDescent="0.25">
      <c r="A531" s="59"/>
      <c r="B531" s="292"/>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row>
    <row r="532" spans="1:66" ht="15.75" customHeight="1" x14ac:dyDescent="0.25">
      <c r="A532" s="59"/>
      <c r="B532" s="292"/>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row>
    <row r="533" spans="1:66" ht="15.75" customHeight="1" x14ac:dyDescent="0.25">
      <c r="A533" s="59"/>
      <c r="B533" s="292"/>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row>
    <row r="534" spans="1:66" ht="15.75" customHeight="1" x14ac:dyDescent="0.25">
      <c r="A534" s="59"/>
      <c r="B534" s="292"/>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row>
    <row r="535" spans="1:66" ht="15.75" customHeight="1" x14ac:dyDescent="0.25">
      <c r="A535" s="59"/>
      <c r="B535" s="292"/>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row>
    <row r="536" spans="1:66" ht="15.75" customHeight="1" x14ac:dyDescent="0.25">
      <c r="A536" s="59"/>
      <c r="B536" s="292"/>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row>
    <row r="537" spans="1:66" ht="15.75" customHeight="1" x14ac:dyDescent="0.25">
      <c r="A537" s="59"/>
      <c r="B537" s="292"/>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row>
    <row r="538" spans="1:66" ht="15.75" customHeight="1" x14ac:dyDescent="0.25">
      <c r="A538" s="59"/>
      <c r="B538" s="292"/>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row>
    <row r="539" spans="1:66" ht="15.75" customHeight="1" x14ac:dyDescent="0.25">
      <c r="A539" s="59"/>
      <c r="B539" s="292"/>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row>
    <row r="540" spans="1:66" ht="15.75" customHeight="1" x14ac:dyDescent="0.25">
      <c r="A540" s="59"/>
      <c r="B540" s="292"/>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row>
    <row r="541" spans="1:66" ht="15.75" customHeight="1" x14ac:dyDescent="0.25">
      <c r="A541" s="59"/>
      <c r="B541" s="292"/>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row>
    <row r="542" spans="1:66" ht="15.75" customHeight="1" x14ac:dyDescent="0.25">
      <c r="A542" s="59"/>
      <c r="B542" s="292"/>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row>
    <row r="543" spans="1:66" ht="15.75" customHeight="1" x14ac:dyDescent="0.25">
      <c r="A543" s="59"/>
      <c r="B543" s="292"/>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row>
    <row r="544" spans="1:66" ht="15.75" customHeight="1" x14ac:dyDescent="0.25">
      <c r="A544" s="59"/>
      <c r="B544" s="292"/>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row>
    <row r="545" spans="1:66" ht="15.75" customHeight="1" x14ac:dyDescent="0.25">
      <c r="A545" s="59"/>
      <c r="B545" s="292"/>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row>
    <row r="546" spans="1:66" ht="15.75" customHeight="1" x14ac:dyDescent="0.25">
      <c r="A546" s="59"/>
      <c r="B546" s="292"/>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row>
    <row r="547" spans="1:66" ht="15.75" customHeight="1" x14ac:dyDescent="0.25">
      <c r="A547" s="59"/>
      <c r="B547" s="292"/>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row>
    <row r="548" spans="1:66" ht="15.75" customHeight="1" x14ac:dyDescent="0.25">
      <c r="A548" s="59"/>
      <c r="B548" s="292"/>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row>
    <row r="549" spans="1:66" ht="15.75" customHeight="1" x14ac:dyDescent="0.25">
      <c r="A549" s="59"/>
      <c r="B549" s="292"/>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row>
    <row r="550" spans="1:66" ht="15.75" customHeight="1" x14ac:dyDescent="0.25">
      <c r="A550" s="59"/>
      <c r="B550" s="292"/>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row>
    <row r="551" spans="1:66" ht="15.75" customHeight="1" x14ac:dyDescent="0.25">
      <c r="A551" s="59"/>
      <c r="B551" s="292"/>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row>
    <row r="552" spans="1:66" ht="15.75" customHeight="1" x14ac:dyDescent="0.25">
      <c r="A552" s="59"/>
      <c r="B552" s="292"/>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row>
    <row r="553" spans="1:66" ht="15.75" customHeight="1" x14ac:dyDescent="0.25">
      <c r="A553" s="59"/>
      <c r="B553" s="292"/>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row>
    <row r="554" spans="1:66" ht="15.75" customHeight="1" x14ac:dyDescent="0.25">
      <c r="A554" s="59"/>
      <c r="B554" s="292"/>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row>
    <row r="555" spans="1:66" ht="15.75" customHeight="1" x14ac:dyDescent="0.25">
      <c r="A555" s="59"/>
      <c r="B555" s="292"/>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row>
    <row r="556" spans="1:66" ht="15.75" customHeight="1" x14ac:dyDescent="0.25">
      <c r="A556" s="59"/>
      <c r="B556" s="292"/>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59"/>
      <c r="BH556" s="59"/>
      <c r="BI556" s="59"/>
      <c r="BJ556" s="59"/>
      <c r="BK556" s="59"/>
      <c r="BL556" s="59"/>
      <c r="BM556" s="59"/>
      <c r="BN556" s="59"/>
    </row>
    <row r="557" spans="1:66" ht="15.75" customHeight="1" x14ac:dyDescent="0.25">
      <c r="A557" s="59"/>
      <c r="B557" s="292"/>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row>
    <row r="558" spans="1:66" ht="15.75" customHeight="1" x14ac:dyDescent="0.25">
      <c r="A558" s="59"/>
      <c r="B558" s="292"/>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59"/>
      <c r="BH558" s="59"/>
      <c r="BI558" s="59"/>
      <c r="BJ558" s="59"/>
      <c r="BK558" s="59"/>
      <c r="BL558" s="59"/>
      <c r="BM558" s="59"/>
      <c r="BN558" s="59"/>
    </row>
    <row r="559" spans="1:66" ht="15.75" customHeight="1" x14ac:dyDescent="0.25">
      <c r="A559" s="59"/>
      <c r="B559" s="292"/>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row>
    <row r="560" spans="1:66" ht="15.75" customHeight="1" x14ac:dyDescent="0.25">
      <c r="A560" s="59"/>
      <c r="B560" s="292"/>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59"/>
      <c r="BH560" s="59"/>
      <c r="BI560" s="59"/>
      <c r="BJ560" s="59"/>
      <c r="BK560" s="59"/>
      <c r="BL560" s="59"/>
      <c r="BM560" s="59"/>
      <c r="BN560" s="59"/>
    </row>
    <row r="561" spans="1:66" ht="15.75" customHeight="1" x14ac:dyDescent="0.25">
      <c r="A561" s="59"/>
      <c r="B561" s="292"/>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row>
    <row r="562" spans="1:66" ht="15.75" customHeight="1" x14ac:dyDescent="0.25">
      <c r="A562" s="59"/>
      <c r="B562" s="292"/>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59"/>
      <c r="BH562" s="59"/>
      <c r="BI562" s="59"/>
      <c r="BJ562" s="59"/>
      <c r="BK562" s="59"/>
      <c r="BL562" s="59"/>
      <c r="BM562" s="59"/>
      <c r="BN562" s="59"/>
    </row>
    <row r="563" spans="1:66" ht="15.75" customHeight="1" x14ac:dyDescent="0.25">
      <c r="A563" s="59"/>
      <c r="B563" s="292"/>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row>
    <row r="564" spans="1:66" ht="15.75" customHeight="1" x14ac:dyDescent="0.25">
      <c r="A564" s="59"/>
      <c r="B564" s="292"/>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row>
    <row r="565" spans="1:66" ht="15.75" customHeight="1" x14ac:dyDescent="0.25">
      <c r="A565" s="59"/>
      <c r="B565" s="292"/>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row>
    <row r="566" spans="1:66" ht="15.75" customHeight="1" x14ac:dyDescent="0.25">
      <c r="A566" s="59"/>
      <c r="B566" s="292"/>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row>
    <row r="567" spans="1:66" ht="15.75" customHeight="1" x14ac:dyDescent="0.25">
      <c r="A567" s="59"/>
      <c r="B567" s="292"/>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row>
    <row r="568" spans="1:66" ht="15.75" customHeight="1" x14ac:dyDescent="0.25">
      <c r="A568" s="59"/>
      <c r="B568" s="292"/>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row>
    <row r="569" spans="1:66" ht="15.75" customHeight="1" x14ac:dyDescent="0.25">
      <c r="A569" s="59"/>
      <c r="B569" s="292"/>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row>
    <row r="570" spans="1:66" ht="15.75" customHeight="1" x14ac:dyDescent="0.25">
      <c r="A570" s="59"/>
      <c r="B570" s="292"/>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row>
    <row r="571" spans="1:66" ht="15.75" customHeight="1" x14ac:dyDescent="0.25">
      <c r="A571" s="59"/>
      <c r="B571" s="292"/>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row>
    <row r="572" spans="1:66" ht="15.75" customHeight="1" x14ac:dyDescent="0.25">
      <c r="A572" s="59"/>
      <c r="B572" s="292"/>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row>
    <row r="573" spans="1:66" ht="15.75" customHeight="1" x14ac:dyDescent="0.25">
      <c r="A573" s="59"/>
      <c r="B573" s="292"/>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row>
    <row r="574" spans="1:66" ht="15.75" customHeight="1" x14ac:dyDescent="0.25">
      <c r="A574" s="59"/>
      <c r="B574" s="292"/>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row>
    <row r="575" spans="1:66" ht="15.75" customHeight="1" x14ac:dyDescent="0.25">
      <c r="A575" s="59"/>
      <c r="B575" s="292"/>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row>
    <row r="576" spans="1:66" ht="15.75" customHeight="1" x14ac:dyDescent="0.25">
      <c r="A576" s="59"/>
      <c r="B576" s="292"/>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row>
    <row r="577" spans="1:66" ht="15.75" customHeight="1" x14ac:dyDescent="0.25">
      <c r="A577" s="59"/>
      <c r="B577" s="292"/>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row>
    <row r="578" spans="1:66" ht="15.75" customHeight="1" x14ac:dyDescent="0.25">
      <c r="A578" s="59"/>
      <c r="B578" s="292"/>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row>
    <row r="579" spans="1:66" ht="15.75" customHeight="1" x14ac:dyDescent="0.25">
      <c r="A579" s="59"/>
      <c r="B579" s="292"/>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row>
    <row r="580" spans="1:66" ht="15.75" customHeight="1" x14ac:dyDescent="0.25">
      <c r="A580" s="59"/>
      <c r="B580" s="292"/>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row>
    <row r="581" spans="1:66" ht="15.75" customHeight="1" x14ac:dyDescent="0.25">
      <c r="A581" s="59"/>
      <c r="B581" s="292"/>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row>
    <row r="582" spans="1:66" ht="15.75" customHeight="1" x14ac:dyDescent="0.25">
      <c r="A582" s="59"/>
      <c r="B582" s="292"/>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row>
    <row r="583" spans="1:66" ht="15.75" customHeight="1" x14ac:dyDescent="0.25">
      <c r="A583" s="59"/>
      <c r="B583" s="292"/>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row>
    <row r="584" spans="1:66" ht="15.75" customHeight="1" x14ac:dyDescent="0.25">
      <c r="A584" s="59"/>
      <c r="B584" s="292"/>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59"/>
      <c r="BH584" s="59"/>
      <c r="BI584" s="59"/>
      <c r="BJ584" s="59"/>
      <c r="BK584" s="59"/>
      <c r="BL584" s="59"/>
      <c r="BM584" s="59"/>
      <c r="BN584" s="59"/>
    </row>
    <row r="585" spans="1:66" ht="15.75" customHeight="1" x14ac:dyDescent="0.25">
      <c r="A585" s="59"/>
      <c r="B585" s="292"/>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row>
    <row r="586" spans="1:66" ht="15.75" customHeight="1" x14ac:dyDescent="0.25">
      <c r="A586" s="59"/>
      <c r="B586" s="292"/>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row>
    <row r="587" spans="1:66" ht="15.75" customHeight="1" x14ac:dyDescent="0.25">
      <c r="A587" s="59"/>
      <c r="B587" s="292"/>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row>
    <row r="588" spans="1:66" ht="15.75" customHeight="1" x14ac:dyDescent="0.25">
      <c r="A588" s="59"/>
      <c r="B588" s="292"/>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row>
    <row r="589" spans="1:66" ht="15.75" customHeight="1" x14ac:dyDescent="0.25">
      <c r="A589" s="59"/>
      <c r="B589" s="292"/>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row>
    <row r="590" spans="1:66" ht="15.75" customHeight="1" x14ac:dyDescent="0.25">
      <c r="A590" s="59"/>
      <c r="B590" s="292"/>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row>
    <row r="591" spans="1:66" ht="15.75" customHeight="1" x14ac:dyDescent="0.25">
      <c r="A591" s="59"/>
      <c r="B591" s="292"/>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row>
    <row r="592" spans="1:66" ht="15.75" customHeight="1" x14ac:dyDescent="0.25">
      <c r="A592" s="59"/>
      <c r="B592" s="292"/>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row>
    <row r="593" spans="1:66" ht="15.75" customHeight="1" x14ac:dyDescent="0.25">
      <c r="A593" s="59"/>
      <c r="B593" s="292"/>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row>
    <row r="594" spans="1:66" ht="15.75" customHeight="1" x14ac:dyDescent="0.25">
      <c r="A594" s="59"/>
      <c r="B594" s="292"/>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row>
    <row r="595" spans="1:66" ht="15.75" customHeight="1" x14ac:dyDescent="0.25">
      <c r="A595" s="59"/>
      <c r="B595" s="292"/>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row>
    <row r="596" spans="1:66" ht="15.75" customHeight="1" x14ac:dyDescent="0.25">
      <c r="A596" s="59"/>
      <c r="B596" s="292"/>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row>
    <row r="597" spans="1:66" ht="15.75" customHeight="1" x14ac:dyDescent="0.25">
      <c r="A597" s="59"/>
      <c r="B597" s="292"/>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row>
    <row r="598" spans="1:66" ht="15.75" customHeight="1" x14ac:dyDescent="0.25">
      <c r="A598" s="59"/>
      <c r="B598" s="292"/>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row>
    <row r="599" spans="1:66" ht="15.75" customHeight="1" x14ac:dyDescent="0.25">
      <c r="A599" s="59"/>
      <c r="B599" s="292"/>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row>
    <row r="600" spans="1:66" ht="15.75" customHeight="1" x14ac:dyDescent="0.25">
      <c r="A600" s="59"/>
      <c r="B600" s="292"/>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row>
    <row r="601" spans="1:66" ht="15.75" customHeight="1" x14ac:dyDescent="0.25">
      <c r="A601" s="59"/>
      <c r="B601" s="292"/>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row>
    <row r="602" spans="1:66" ht="15.75" customHeight="1" x14ac:dyDescent="0.25">
      <c r="A602" s="59"/>
      <c r="B602" s="292"/>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row>
    <row r="603" spans="1:66" ht="15.75" customHeight="1" x14ac:dyDescent="0.25">
      <c r="A603" s="59"/>
      <c r="B603" s="292"/>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row>
    <row r="604" spans="1:66" ht="15.75" customHeight="1" x14ac:dyDescent="0.25">
      <c r="A604" s="59"/>
      <c r="B604" s="292"/>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row>
    <row r="605" spans="1:66" ht="15.75" customHeight="1" x14ac:dyDescent="0.25">
      <c r="A605" s="59"/>
      <c r="B605" s="292"/>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c r="AS605" s="59"/>
      <c r="AT605" s="59"/>
      <c r="AU605" s="59"/>
      <c r="AV605" s="59"/>
      <c r="AW605" s="59"/>
      <c r="AX605" s="59"/>
      <c r="AY605" s="59"/>
      <c r="AZ605" s="59"/>
      <c r="BA605" s="59"/>
      <c r="BB605" s="59"/>
      <c r="BC605" s="59"/>
      <c r="BD605" s="59"/>
      <c r="BE605" s="59"/>
      <c r="BF605" s="59"/>
      <c r="BG605" s="59"/>
      <c r="BH605" s="59"/>
      <c r="BI605" s="59"/>
      <c r="BJ605" s="59"/>
      <c r="BK605" s="59"/>
      <c r="BL605" s="59"/>
      <c r="BM605" s="59"/>
      <c r="BN605" s="59"/>
    </row>
    <row r="606" spans="1:66" ht="15.75" customHeight="1" x14ac:dyDescent="0.25">
      <c r="A606" s="59"/>
      <c r="B606" s="292"/>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59"/>
      <c r="AU606" s="59"/>
      <c r="AV606" s="59"/>
      <c r="AW606" s="59"/>
      <c r="AX606" s="59"/>
      <c r="AY606" s="59"/>
      <c r="AZ606" s="59"/>
      <c r="BA606" s="59"/>
      <c r="BB606" s="59"/>
      <c r="BC606" s="59"/>
      <c r="BD606" s="59"/>
      <c r="BE606" s="59"/>
      <c r="BF606" s="59"/>
      <c r="BG606" s="59"/>
      <c r="BH606" s="59"/>
      <c r="BI606" s="59"/>
      <c r="BJ606" s="59"/>
      <c r="BK606" s="59"/>
      <c r="BL606" s="59"/>
      <c r="BM606" s="59"/>
      <c r="BN606" s="59"/>
    </row>
    <row r="607" spans="1:66" ht="15.75" customHeight="1" x14ac:dyDescent="0.25">
      <c r="A607" s="59"/>
      <c r="B607" s="292"/>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c r="AS607" s="59"/>
      <c r="AT607" s="59"/>
      <c r="AU607" s="59"/>
      <c r="AV607" s="59"/>
      <c r="AW607" s="59"/>
      <c r="AX607" s="59"/>
      <c r="AY607" s="59"/>
      <c r="AZ607" s="59"/>
      <c r="BA607" s="59"/>
      <c r="BB607" s="59"/>
      <c r="BC607" s="59"/>
      <c r="BD607" s="59"/>
      <c r="BE607" s="59"/>
      <c r="BF607" s="59"/>
      <c r="BG607" s="59"/>
      <c r="BH607" s="59"/>
      <c r="BI607" s="59"/>
      <c r="BJ607" s="59"/>
      <c r="BK607" s="59"/>
      <c r="BL607" s="59"/>
      <c r="BM607" s="59"/>
      <c r="BN607" s="59"/>
    </row>
    <row r="608" spans="1:66" ht="15.75" customHeight="1" x14ac:dyDescent="0.25">
      <c r="A608" s="59"/>
      <c r="B608" s="292"/>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c r="AS608" s="59"/>
      <c r="AT608" s="59"/>
      <c r="AU608" s="59"/>
      <c r="AV608" s="59"/>
      <c r="AW608" s="59"/>
      <c r="AX608" s="59"/>
      <c r="AY608" s="59"/>
      <c r="AZ608" s="59"/>
      <c r="BA608" s="59"/>
      <c r="BB608" s="59"/>
      <c r="BC608" s="59"/>
      <c r="BD608" s="59"/>
      <c r="BE608" s="59"/>
      <c r="BF608" s="59"/>
      <c r="BG608" s="59"/>
      <c r="BH608" s="59"/>
      <c r="BI608" s="59"/>
      <c r="BJ608" s="59"/>
      <c r="BK608" s="59"/>
      <c r="BL608" s="59"/>
      <c r="BM608" s="59"/>
      <c r="BN608" s="59"/>
    </row>
    <row r="609" spans="1:66" ht="15.75" customHeight="1" x14ac:dyDescent="0.25">
      <c r="A609" s="59"/>
      <c r="B609" s="292"/>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c r="AS609" s="59"/>
      <c r="AT609" s="59"/>
      <c r="AU609" s="59"/>
      <c r="AV609" s="59"/>
      <c r="AW609" s="59"/>
      <c r="AX609" s="59"/>
      <c r="AY609" s="59"/>
      <c r="AZ609" s="59"/>
      <c r="BA609" s="59"/>
      <c r="BB609" s="59"/>
      <c r="BC609" s="59"/>
      <c r="BD609" s="59"/>
      <c r="BE609" s="59"/>
      <c r="BF609" s="59"/>
      <c r="BG609" s="59"/>
      <c r="BH609" s="59"/>
      <c r="BI609" s="59"/>
      <c r="BJ609" s="59"/>
      <c r="BK609" s="59"/>
      <c r="BL609" s="59"/>
      <c r="BM609" s="59"/>
      <c r="BN609" s="59"/>
    </row>
    <row r="610" spans="1:66" ht="15.75" customHeight="1" x14ac:dyDescent="0.25">
      <c r="A610" s="59"/>
      <c r="B610" s="292"/>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59"/>
      <c r="BG610" s="59"/>
      <c r="BH610" s="59"/>
      <c r="BI610" s="59"/>
      <c r="BJ610" s="59"/>
      <c r="BK610" s="59"/>
      <c r="BL610" s="59"/>
      <c r="BM610" s="59"/>
      <c r="BN610" s="59"/>
    </row>
    <row r="611" spans="1:66" ht="15.75" customHeight="1" x14ac:dyDescent="0.25">
      <c r="A611" s="59"/>
      <c r="B611" s="292"/>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59"/>
      <c r="BG611" s="59"/>
      <c r="BH611" s="59"/>
      <c r="BI611" s="59"/>
      <c r="BJ611" s="59"/>
      <c r="BK611" s="59"/>
      <c r="BL611" s="59"/>
      <c r="BM611" s="59"/>
      <c r="BN611" s="59"/>
    </row>
    <row r="612" spans="1:66" ht="15.75" customHeight="1" x14ac:dyDescent="0.25">
      <c r="A612" s="59"/>
      <c r="B612" s="292"/>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59"/>
      <c r="BG612" s="59"/>
      <c r="BH612" s="59"/>
      <c r="BI612" s="59"/>
      <c r="BJ612" s="59"/>
      <c r="BK612" s="59"/>
      <c r="BL612" s="59"/>
      <c r="BM612" s="59"/>
      <c r="BN612" s="59"/>
    </row>
    <row r="613" spans="1:66" ht="15.75" customHeight="1" x14ac:dyDescent="0.25">
      <c r="A613" s="59"/>
      <c r="B613" s="292"/>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row>
    <row r="614" spans="1:66" ht="15.75" customHeight="1" x14ac:dyDescent="0.25">
      <c r="A614" s="59"/>
      <c r="B614" s="292"/>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59"/>
      <c r="BG614" s="59"/>
      <c r="BH614" s="59"/>
      <c r="BI614" s="59"/>
      <c r="BJ614" s="59"/>
      <c r="BK614" s="59"/>
      <c r="BL614" s="59"/>
      <c r="BM614" s="59"/>
      <c r="BN614" s="59"/>
    </row>
    <row r="615" spans="1:66" ht="15.75" customHeight="1" x14ac:dyDescent="0.25">
      <c r="A615" s="59"/>
      <c r="B615" s="292"/>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59"/>
      <c r="BG615" s="59"/>
      <c r="BH615" s="59"/>
      <c r="BI615" s="59"/>
      <c r="BJ615" s="59"/>
      <c r="BK615" s="59"/>
      <c r="BL615" s="59"/>
      <c r="BM615" s="59"/>
      <c r="BN615" s="59"/>
    </row>
    <row r="616" spans="1:66" ht="15.75" customHeight="1" x14ac:dyDescent="0.25">
      <c r="A616" s="59"/>
      <c r="B616" s="292"/>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59"/>
      <c r="AU616" s="59"/>
      <c r="AV616" s="59"/>
      <c r="AW616" s="59"/>
      <c r="AX616" s="59"/>
      <c r="AY616" s="59"/>
      <c r="AZ616" s="59"/>
      <c r="BA616" s="59"/>
      <c r="BB616" s="59"/>
      <c r="BC616" s="59"/>
      <c r="BD616" s="59"/>
      <c r="BE616" s="59"/>
      <c r="BF616" s="59"/>
      <c r="BG616" s="59"/>
      <c r="BH616" s="59"/>
      <c r="BI616" s="59"/>
      <c r="BJ616" s="59"/>
      <c r="BK616" s="59"/>
      <c r="BL616" s="59"/>
      <c r="BM616" s="59"/>
      <c r="BN616" s="59"/>
    </row>
    <row r="617" spans="1:66" ht="15.75" customHeight="1" x14ac:dyDescent="0.25">
      <c r="A617" s="59"/>
      <c r="B617" s="292"/>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c r="AS617" s="59"/>
      <c r="AT617" s="59"/>
      <c r="AU617" s="59"/>
      <c r="AV617" s="59"/>
      <c r="AW617" s="59"/>
      <c r="AX617" s="59"/>
      <c r="AY617" s="59"/>
      <c r="AZ617" s="59"/>
      <c r="BA617" s="59"/>
      <c r="BB617" s="59"/>
      <c r="BC617" s="59"/>
      <c r="BD617" s="59"/>
      <c r="BE617" s="59"/>
      <c r="BF617" s="59"/>
      <c r="BG617" s="59"/>
      <c r="BH617" s="59"/>
      <c r="BI617" s="59"/>
      <c r="BJ617" s="59"/>
      <c r="BK617" s="59"/>
      <c r="BL617" s="59"/>
      <c r="BM617" s="59"/>
      <c r="BN617" s="59"/>
    </row>
    <row r="618" spans="1:66" ht="15.75" customHeight="1" x14ac:dyDescent="0.25">
      <c r="A618" s="59"/>
      <c r="B618" s="292"/>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c r="AS618" s="59"/>
      <c r="AT618" s="59"/>
      <c r="AU618" s="59"/>
      <c r="AV618" s="59"/>
      <c r="AW618" s="59"/>
      <c r="AX618" s="59"/>
      <c r="AY618" s="59"/>
      <c r="AZ618" s="59"/>
      <c r="BA618" s="59"/>
      <c r="BB618" s="59"/>
      <c r="BC618" s="59"/>
      <c r="BD618" s="59"/>
      <c r="BE618" s="59"/>
      <c r="BF618" s="59"/>
      <c r="BG618" s="59"/>
      <c r="BH618" s="59"/>
      <c r="BI618" s="59"/>
      <c r="BJ618" s="59"/>
      <c r="BK618" s="59"/>
      <c r="BL618" s="59"/>
      <c r="BM618" s="59"/>
      <c r="BN618" s="59"/>
    </row>
    <row r="619" spans="1:66" ht="15.75" customHeight="1" x14ac:dyDescent="0.25">
      <c r="A619" s="59"/>
      <c r="B619" s="292"/>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row>
    <row r="620" spans="1:66" ht="15.75" customHeight="1" x14ac:dyDescent="0.25">
      <c r="A620" s="59"/>
      <c r="B620" s="292"/>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row>
    <row r="621" spans="1:66" ht="15.75" customHeight="1" x14ac:dyDescent="0.25">
      <c r="A621" s="59"/>
      <c r="B621" s="292"/>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row>
    <row r="622" spans="1:66" ht="15.75" customHeight="1" x14ac:dyDescent="0.25">
      <c r="A622" s="59"/>
      <c r="B622" s="292"/>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c r="BI622" s="59"/>
      <c r="BJ622" s="59"/>
      <c r="BK622" s="59"/>
      <c r="BL622" s="59"/>
      <c r="BM622" s="59"/>
      <c r="BN622" s="59"/>
    </row>
    <row r="623" spans="1:66" ht="15.75" customHeight="1" x14ac:dyDescent="0.25">
      <c r="A623" s="59"/>
      <c r="B623" s="292"/>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row>
    <row r="624" spans="1:66" ht="15.75" customHeight="1" x14ac:dyDescent="0.25">
      <c r="A624" s="59"/>
      <c r="B624" s="292"/>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row>
    <row r="625" spans="1:66" ht="15.75" customHeight="1" x14ac:dyDescent="0.25">
      <c r="A625" s="59"/>
      <c r="B625" s="292"/>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row>
    <row r="626" spans="1:66" ht="15.75" customHeight="1" x14ac:dyDescent="0.25">
      <c r="A626" s="59"/>
      <c r="B626" s="292"/>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row>
    <row r="627" spans="1:66" ht="15.75" customHeight="1" x14ac:dyDescent="0.25">
      <c r="A627" s="59"/>
      <c r="B627" s="292"/>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row>
    <row r="628" spans="1:66" ht="15.75" customHeight="1" x14ac:dyDescent="0.25">
      <c r="A628" s="59"/>
      <c r="B628" s="292"/>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row>
    <row r="629" spans="1:66" ht="15.75" customHeight="1" x14ac:dyDescent="0.25">
      <c r="A629" s="59"/>
      <c r="B629" s="292"/>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row>
    <row r="630" spans="1:66" ht="15.75" customHeight="1" x14ac:dyDescent="0.25">
      <c r="A630" s="59"/>
      <c r="B630" s="292"/>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59"/>
    </row>
    <row r="631" spans="1:66" ht="15.75" customHeight="1" x14ac:dyDescent="0.25">
      <c r="A631" s="59"/>
      <c r="B631" s="292"/>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59"/>
    </row>
    <row r="632" spans="1:66" ht="15.75" customHeight="1" x14ac:dyDescent="0.25">
      <c r="A632" s="59"/>
      <c r="B632" s="292"/>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59"/>
      <c r="BH632" s="59"/>
      <c r="BI632" s="59"/>
      <c r="BJ632" s="59"/>
      <c r="BK632" s="59"/>
      <c r="BL632" s="59"/>
      <c r="BM632" s="59"/>
      <c r="BN632" s="59"/>
    </row>
    <row r="633" spans="1:66" ht="15.75" customHeight="1" x14ac:dyDescent="0.25">
      <c r="A633" s="59"/>
      <c r="B633" s="292"/>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c r="AS633" s="59"/>
      <c r="AT633" s="59"/>
      <c r="AU633" s="59"/>
      <c r="AV633" s="59"/>
      <c r="AW633" s="59"/>
      <c r="AX633" s="59"/>
      <c r="AY633" s="59"/>
      <c r="AZ633" s="59"/>
      <c r="BA633" s="59"/>
      <c r="BB633" s="59"/>
      <c r="BC633" s="59"/>
      <c r="BD633" s="59"/>
      <c r="BE633" s="59"/>
      <c r="BF633" s="59"/>
      <c r="BG633" s="59"/>
      <c r="BH633" s="59"/>
      <c r="BI633" s="59"/>
      <c r="BJ633" s="59"/>
      <c r="BK633" s="59"/>
      <c r="BL633" s="59"/>
      <c r="BM633" s="59"/>
      <c r="BN633" s="59"/>
    </row>
    <row r="634" spans="1:66" ht="15.75" customHeight="1" x14ac:dyDescent="0.25">
      <c r="A634" s="59"/>
      <c r="B634" s="292"/>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c r="AS634" s="59"/>
      <c r="AT634" s="59"/>
      <c r="AU634" s="59"/>
      <c r="AV634" s="59"/>
      <c r="AW634" s="59"/>
      <c r="AX634" s="59"/>
      <c r="AY634" s="59"/>
      <c r="AZ634" s="59"/>
      <c r="BA634" s="59"/>
      <c r="BB634" s="59"/>
      <c r="BC634" s="59"/>
      <c r="BD634" s="59"/>
      <c r="BE634" s="59"/>
      <c r="BF634" s="59"/>
      <c r="BG634" s="59"/>
      <c r="BH634" s="59"/>
      <c r="BI634" s="59"/>
      <c r="BJ634" s="59"/>
      <c r="BK634" s="59"/>
      <c r="BL634" s="59"/>
      <c r="BM634" s="59"/>
      <c r="BN634" s="59"/>
    </row>
    <row r="635" spans="1:66" ht="15.75" customHeight="1" x14ac:dyDescent="0.25">
      <c r="A635" s="59"/>
      <c r="B635" s="292"/>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row>
    <row r="636" spans="1:66" ht="15.75" customHeight="1" x14ac:dyDescent="0.25">
      <c r="A636" s="59"/>
      <c r="B636" s="292"/>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59"/>
      <c r="BH636" s="59"/>
      <c r="BI636" s="59"/>
      <c r="BJ636" s="59"/>
      <c r="BK636" s="59"/>
      <c r="BL636" s="59"/>
      <c r="BM636" s="59"/>
      <c r="BN636" s="59"/>
    </row>
    <row r="637" spans="1:66" ht="15.75" customHeight="1" x14ac:dyDescent="0.25">
      <c r="A637" s="59"/>
      <c r="B637" s="292"/>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row>
    <row r="638" spans="1:66" ht="15.75" customHeight="1" x14ac:dyDescent="0.25">
      <c r="A638" s="59"/>
      <c r="B638" s="292"/>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row>
    <row r="639" spans="1:66" ht="15.75" customHeight="1" x14ac:dyDescent="0.25">
      <c r="A639" s="59"/>
      <c r="B639" s="292"/>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c r="AS639" s="59"/>
      <c r="AT639" s="59"/>
      <c r="AU639" s="59"/>
      <c r="AV639" s="59"/>
      <c r="AW639" s="59"/>
      <c r="AX639" s="59"/>
      <c r="AY639" s="59"/>
      <c r="AZ639" s="59"/>
      <c r="BA639" s="59"/>
      <c r="BB639" s="59"/>
      <c r="BC639" s="59"/>
      <c r="BD639" s="59"/>
      <c r="BE639" s="59"/>
      <c r="BF639" s="59"/>
      <c r="BG639" s="59"/>
      <c r="BH639" s="59"/>
      <c r="BI639" s="59"/>
      <c r="BJ639" s="59"/>
      <c r="BK639" s="59"/>
      <c r="BL639" s="59"/>
      <c r="BM639" s="59"/>
      <c r="BN639" s="59"/>
    </row>
    <row r="640" spans="1:66" ht="15.75" customHeight="1" x14ac:dyDescent="0.25">
      <c r="A640" s="59"/>
      <c r="B640" s="292"/>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c r="AS640" s="59"/>
      <c r="AT640" s="59"/>
      <c r="AU640" s="59"/>
      <c r="AV640" s="59"/>
      <c r="AW640" s="59"/>
      <c r="AX640" s="59"/>
      <c r="AY640" s="59"/>
      <c r="AZ640" s="59"/>
      <c r="BA640" s="59"/>
      <c r="BB640" s="59"/>
      <c r="BC640" s="59"/>
      <c r="BD640" s="59"/>
      <c r="BE640" s="59"/>
      <c r="BF640" s="59"/>
      <c r="BG640" s="59"/>
      <c r="BH640" s="59"/>
      <c r="BI640" s="59"/>
      <c r="BJ640" s="59"/>
      <c r="BK640" s="59"/>
      <c r="BL640" s="59"/>
      <c r="BM640" s="59"/>
      <c r="BN640" s="59"/>
    </row>
    <row r="641" spans="1:66" ht="15.75" customHeight="1" x14ac:dyDescent="0.25">
      <c r="A641" s="59"/>
      <c r="B641" s="292"/>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c r="AS641" s="59"/>
      <c r="AT641" s="59"/>
      <c r="AU641" s="59"/>
      <c r="AV641" s="59"/>
      <c r="AW641" s="59"/>
      <c r="AX641" s="59"/>
      <c r="AY641" s="59"/>
      <c r="AZ641" s="59"/>
      <c r="BA641" s="59"/>
      <c r="BB641" s="59"/>
      <c r="BC641" s="59"/>
      <c r="BD641" s="59"/>
      <c r="BE641" s="59"/>
      <c r="BF641" s="59"/>
      <c r="BG641" s="59"/>
      <c r="BH641" s="59"/>
      <c r="BI641" s="59"/>
      <c r="BJ641" s="59"/>
      <c r="BK641" s="59"/>
      <c r="BL641" s="59"/>
      <c r="BM641" s="59"/>
      <c r="BN641" s="59"/>
    </row>
    <row r="642" spans="1:66" ht="15.75" customHeight="1" x14ac:dyDescent="0.25">
      <c r="A642" s="59"/>
      <c r="B642" s="292"/>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c r="AS642" s="59"/>
      <c r="AT642" s="59"/>
      <c r="AU642" s="59"/>
      <c r="AV642" s="59"/>
      <c r="AW642" s="59"/>
      <c r="AX642" s="59"/>
      <c r="AY642" s="59"/>
      <c r="AZ642" s="59"/>
      <c r="BA642" s="59"/>
      <c r="BB642" s="59"/>
      <c r="BC642" s="59"/>
      <c r="BD642" s="59"/>
      <c r="BE642" s="59"/>
      <c r="BF642" s="59"/>
      <c r="BG642" s="59"/>
      <c r="BH642" s="59"/>
      <c r="BI642" s="59"/>
      <c r="BJ642" s="59"/>
      <c r="BK642" s="59"/>
      <c r="BL642" s="59"/>
      <c r="BM642" s="59"/>
      <c r="BN642" s="59"/>
    </row>
    <row r="643" spans="1:66" ht="15.75" customHeight="1" x14ac:dyDescent="0.25">
      <c r="A643" s="59"/>
      <c r="B643" s="292"/>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c r="AS643" s="59"/>
      <c r="AT643" s="59"/>
      <c r="AU643" s="59"/>
      <c r="AV643" s="59"/>
      <c r="AW643" s="59"/>
      <c r="AX643" s="59"/>
      <c r="AY643" s="59"/>
      <c r="AZ643" s="59"/>
      <c r="BA643" s="59"/>
      <c r="BB643" s="59"/>
      <c r="BC643" s="59"/>
      <c r="BD643" s="59"/>
      <c r="BE643" s="59"/>
      <c r="BF643" s="59"/>
      <c r="BG643" s="59"/>
      <c r="BH643" s="59"/>
      <c r="BI643" s="59"/>
      <c r="BJ643" s="59"/>
      <c r="BK643" s="59"/>
      <c r="BL643" s="59"/>
      <c r="BM643" s="59"/>
      <c r="BN643" s="59"/>
    </row>
    <row r="644" spans="1:66" ht="15.75" customHeight="1" x14ac:dyDescent="0.25">
      <c r="A644" s="59"/>
      <c r="B644" s="292"/>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59"/>
      <c r="BG644" s="59"/>
      <c r="BH644" s="59"/>
      <c r="BI644" s="59"/>
      <c r="BJ644" s="59"/>
      <c r="BK644" s="59"/>
      <c r="BL644" s="59"/>
      <c r="BM644" s="59"/>
      <c r="BN644" s="59"/>
    </row>
    <row r="645" spans="1:66" ht="15.75" customHeight="1" x14ac:dyDescent="0.25">
      <c r="A645" s="59"/>
      <c r="B645" s="292"/>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c r="AS645" s="59"/>
      <c r="AT645" s="59"/>
      <c r="AU645" s="59"/>
      <c r="AV645" s="59"/>
      <c r="AW645" s="59"/>
      <c r="AX645" s="59"/>
      <c r="AY645" s="59"/>
      <c r="AZ645" s="59"/>
      <c r="BA645" s="59"/>
      <c r="BB645" s="59"/>
      <c r="BC645" s="59"/>
      <c r="BD645" s="59"/>
      <c r="BE645" s="59"/>
      <c r="BF645" s="59"/>
      <c r="BG645" s="59"/>
      <c r="BH645" s="59"/>
      <c r="BI645" s="59"/>
      <c r="BJ645" s="59"/>
      <c r="BK645" s="59"/>
      <c r="BL645" s="59"/>
      <c r="BM645" s="59"/>
      <c r="BN645" s="59"/>
    </row>
    <row r="646" spans="1:66" ht="15.75" customHeight="1" x14ac:dyDescent="0.25">
      <c r="A646" s="59"/>
      <c r="B646" s="292"/>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c r="AS646" s="59"/>
      <c r="AT646" s="59"/>
      <c r="AU646" s="59"/>
      <c r="AV646" s="59"/>
      <c r="AW646" s="59"/>
      <c r="AX646" s="59"/>
      <c r="AY646" s="59"/>
      <c r="AZ646" s="59"/>
      <c r="BA646" s="59"/>
      <c r="BB646" s="59"/>
      <c r="BC646" s="59"/>
      <c r="BD646" s="59"/>
      <c r="BE646" s="59"/>
      <c r="BF646" s="59"/>
      <c r="BG646" s="59"/>
      <c r="BH646" s="59"/>
      <c r="BI646" s="59"/>
      <c r="BJ646" s="59"/>
      <c r="BK646" s="59"/>
      <c r="BL646" s="59"/>
      <c r="BM646" s="59"/>
      <c r="BN646" s="59"/>
    </row>
    <row r="647" spans="1:66" ht="15.75" customHeight="1" x14ac:dyDescent="0.25">
      <c r="A647" s="59"/>
      <c r="B647" s="292"/>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c r="AS647" s="59"/>
      <c r="AT647" s="59"/>
      <c r="AU647" s="59"/>
      <c r="AV647" s="59"/>
      <c r="AW647" s="59"/>
      <c r="AX647" s="59"/>
      <c r="AY647" s="59"/>
      <c r="AZ647" s="59"/>
      <c r="BA647" s="59"/>
      <c r="BB647" s="59"/>
      <c r="BC647" s="59"/>
      <c r="BD647" s="59"/>
      <c r="BE647" s="59"/>
      <c r="BF647" s="59"/>
      <c r="BG647" s="59"/>
      <c r="BH647" s="59"/>
      <c r="BI647" s="59"/>
      <c r="BJ647" s="59"/>
      <c r="BK647" s="59"/>
      <c r="BL647" s="59"/>
      <c r="BM647" s="59"/>
      <c r="BN647" s="59"/>
    </row>
    <row r="648" spans="1:66" ht="15.75" customHeight="1" x14ac:dyDescent="0.25">
      <c r="A648" s="59"/>
      <c r="B648" s="292"/>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c r="AS648" s="59"/>
      <c r="AT648" s="59"/>
      <c r="AU648" s="59"/>
      <c r="AV648" s="59"/>
      <c r="AW648" s="59"/>
      <c r="AX648" s="59"/>
      <c r="AY648" s="59"/>
      <c r="AZ648" s="59"/>
      <c r="BA648" s="59"/>
      <c r="BB648" s="59"/>
      <c r="BC648" s="59"/>
      <c r="BD648" s="59"/>
      <c r="BE648" s="59"/>
      <c r="BF648" s="59"/>
      <c r="BG648" s="59"/>
      <c r="BH648" s="59"/>
      <c r="BI648" s="59"/>
      <c r="BJ648" s="59"/>
      <c r="BK648" s="59"/>
      <c r="BL648" s="59"/>
      <c r="BM648" s="59"/>
      <c r="BN648" s="59"/>
    </row>
    <row r="649" spans="1:66" ht="15.75" customHeight="1" x14ac:dyDescent="0.25">
      <c r="A649" s="59"/>
      <c r="B649" s="292"/>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c r="AS649" s="59"/>
      <c r="AT649" s="59"/>
      <c r="AU649" s="59"/>
      <c r="AV649" s="59"/>
      <c r="AW649" s="59"/>
      <c r="AX649" s="59"/>
      <c r="AY649" s="59"/>
      <c r="AZ649" s="59"/>
      <c r="BA649" s="59"/>
      <c r="BB649" s="59"/>
      <c r="BC649" s="59"/>
      <c r="BD649" s="59"/>
      <c r="BE649" s="59"/>
      <c r="BF649" s="59"/>
      <c r="BG649" s="59"/>
      <c r="BH649" s="59"/>
      <c r="BI649" s="59"/>
      <c r="BJ649" s="59"/>
      <c r="BK649" s="59"/>
      <c r="BL649" s="59"/>
      <c r="BM649" s="59"/>
      <c r="BN649" s="59"/>
    </row>
    <row r="650" spans="1:66" ht="15.75" customHeight="1" x14ac:dyDescent="0.25">
      <c r="A650" s="59"/>
      <c r="B650" s="292"/>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c r="AS650" s="59"/>
      <c r="AT650" s="59"/>
      <c r="AU650" s="59"/>
      <c r="AV650" s="59"/>
      <c r="AW650" s="59"/>
      <c r="AX650" s="59"/>
      <c r="AY650" s="59"/>
      <c r="AZ650" s="59"/>
      <c r="BA650" s="59"/>
      <c r="BB650" s="59"/>
      <c r="BC650" s="59"/>
      <c r="BD650" s="59"/>
      <c r="BE650" s="59"/>
      <c r="BF650" s="59"/>
      <c r="BG650" s="59"/>
      <c r="BH650" s="59"/>
      <c r="BI650" s="59"/>
      <c r="BJ650" s="59"/>
      <c r="BK650" s="59"/>
      <c r="BL650" s="59"/>
      <c r="BM650" s="59"/>
      <c r="BN650" s="59"/>
    </row>
    <row r="651" spans="1:66" ht="15.75" customHeight="1" x14ac:dyDescent="0.25">
      <c r="A651" s="59"/>
      <c r="B651" s="292"/>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c r="AS651" s="59"/>
      <c r="AT651" s="59"/>
      <c r="AU651" s="59"/>
      <c r="AV651" s="59"/>
      <c r="AW651" s="59"/>
      <c r="AX651" s="59"/>
      <c r="AY651" s="59"/>
      <c r="AZ651" s="59"/>
      <c r="BA651" s="59"/>
      <c r="BB651" s="59"/>
      <c r="BC651" s="59"/>
      <c r="BD651" s="59"/>
      <c r="BE651" s="59"/>
      <c r="BF651" s="59"/>
      <c r="BG651" s="59"/>
      <c r="BH651" s="59"/>
      <c r="BI651" s="59"/>
      <c r="BJ651" s="59"/>
      <c r="BK651" s="59"/>
      <c r="BL651" s="59"/>
      <c r="BM651" s="59"/>
      <c r="BN651" s="59"/>
    </row>
    <row r="652" spans="1:66" ht="15.75" customHeight="1" x14ac:dyDescent="0.25">
      <c r="A652" s="59"/>
      <c r="B652" s="292"/>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c r="AS652" s="59"/>
      <c r="AT652" s="59"/>
      <c r="AU652" s="59"/>
      <c r="AV652" s="59"/>
      <c r="AW652" s="59"/>
      <c r="AX652" s="59"/>
      <c r="AY652" s="59"/>
      <c r="AZ652" s="59"/>
      <c r="BA652" s="59"/>
      <c r="BB652" s="59"/>
      <c r="BC652" s="59"/>
      <c r="BD652" s="59"/>
      <c r="BE652" s="59"/>
      <c r="BF652" s="59"/>
      <c r="BG652" s="59"/>
      <c r="BH652" s="59"/>
      <c r="BI652" s="59"/>
      <c r="BJ652" s="59"/>
      <c r="BK652" s="59"/>
      <c r="BL652" s="59"/>
      <c r="BM652" s="59"/>
      <c r="BN652" s="59"/>
    </row>
    <row r="653" spans="1:66" ht="15.75" customHeight="1" x14ac:dyDescent="0.25">
      <c r="A653" s="59"/>
      <c r="B653" s="292"/>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c r="AS653" s="59"/>
      <c r="AT653" s="59"/>
      <c r="AU653" s="59"/>
      <c r="AV653" s="59"/>
      <c r="AW653" s="59"/>
      <c r="AX653" s="59"/>
      <c r="AY653" s="59"/>
      <c r="AZ653" s="59"/>
      <c r="BA653" s="59"/>
      <c r="BB653" s="59"/>
      <c r="BC653" s="59"/>
      <c r="BD653" s="59"/>
      <c r="BE653" s="59"/>
      <c r="BF653" s="59"/>
      <c r="BG653" s="59"/>
      <c r="BH653" s="59"/>
      <c r="BI653" s="59"/>
      <c r="BJ653" s="59"/>
      <c r="BK653" s="59"/>
      <c r="BL653" s="59"/>
      <c r="BM653" s="59"/>
      <c r="BN653" s="59"/>
    </row>
    <row r="654" spans="1:66" ht="15.75" customHeight="1" x14ac:dyDescent="0.25">
      <c r="A654" s="59"/>
      <c r="B654" s="292"/>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c r="AS654" s="59"/>
      <c r="AT654" s="59"/>
      <c r="AU654" s="59"/>
      <c r="AV654" s="59"/>
      <c r="AW654" s="59"/>
      <c r="AX654" s="59"/>
      <c r="AY654" s="59"/>
      <c r="AZ654" s="59"/>
      <c r="BA654" s="59"/>
      <c r="BB654" s="59"/>
      <c r="BC654" s="59"/>
      <c r="BD654" s="59"/>
      <c r="BE654" s="59"/>
      <c r="BF654" s="59"/>
      <c r="BG654" s="59"/>
      <c r="BH654" s="59"/>
      <c r="BI654" s="59"/>
      <c r="BJ654" s="59"/>
      <c r="BK654" s="59"/>
      <c r="BL654" s="59"/>
      <c r="BM654" s="59"/>
      <c r="BN654" s="59"/>
    </row>
    <row r="655" spans="1:66" ht="15.75" customHeight="1" x14ac:dyDescent="0.25">
      <c r="A655" s="59"/>
      <c r="B655" s="292"/>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59"/>
      <c r="BE655" s="59"/>
      <c r="BF655" s="59"/>
      <c r="BG655" s="59"/>
      <c r="BH655" s="59"/>
      <c r="BI655" s="59"/>
      <c r="BJ655" s="59"/>
      <c r="BK655" s="59"/>
      <c r="BL655" s="59"/>
      <c r="BM655" s="59"/>
      <c r="BN655" s="59"/>
    </row>
    <row r="656" spans="1:66" ht="15.75" customHeight="1" x14ac:dyDescent="0.25">
      <c r="A656" s="59"/>
      <c r="B656" s="292"/>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c r="AS656" s="59"/>
      <c r="AT656" s="59"/>
      <c r="AU656" s="59"/>
      <c r="AV656" s="59"/>
      <c r="AW656" s="59"/>
      <c r="AX656" s="59"/>
      <c r="AY656" s="59"/>
      <c r="AZ656" s="59"/>
      <c r="BA656" s="59"/>
      <c r="BB656" s="59"/>
      <c r="BC656" s="59"/>
      <c r="BD656" s="59"/>
      <c r="BE656" s="59"/>
      <c r="BF656" s="59"/>
      <c r="BG656" s="59"/>
      <c r="BH656" s="59"/>
      <c r="BI656" s="59"/>
      <c r="BJ656" s="59"/>
      <c r="BK656" s="59"/>
      <c r="BL656" s="59"/>
      <c r="BM656" s="59"/>
      <c r="BN656" s="59"/>
    </row>
    <row r="657" spans="1:66" ht="15.75" customHeight="1" x14ac:dyDescent="0.25">
      <c r="A657" s="59"/>
      <c r="B657" s="292"/>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BH657" s="59"/>
      <c r="BI657" s="59"/>
      <c r="BJ657" s="59"/>
      <c r="BK657" s="59"/>
      <c r="BL657" s="59"/>
      <c r="BM657" s="59"/>
      <c r="BN657" s="59"/>
    </row>
    <row r="658" spans="1:66" ht="15.75" customHeight="1" x14ac:dyDescent="0.25">
      <c r="A658" s="59"/>
      <c r="B658" s="292"/>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c r="AS658" s="59"/>
      <c r="AT658" s="59"/>
      <c r="AU658" s="59"/>
      <c r="AV658" s="59"/>
      <c r="AW658" s="59"/>
      <c r="AX658" s="59"/>
      <c r="AY658" s="59"/>
      <c r="AZ658" s="59"/>
      <c r="BA658" s="59"/>
      <c r="BB658" s="59"/>
      <c r="BC658" s="59"/>
      <c r="BD658" s="59"/>
      <c r="BE658" s="59"/>
      <c r="BF658" s="59"/>
      <c r="BG658" s="59"/>
      <c r="BH658" s="59"/>
      <c r="BI658" s="59"/>
      <c r="BJ658" s="59"/>
      <c r="BK658" s="59"/>
      <c r="BL658" s="59"/>
      <c r="BM658" s="59"/>
      <c r="BN658" s="59"/>
    </row>
    <row r="659" spans="1:66" ht="15.75" customHeight="1" x14ac:dyDescent="0.25">
      <c r="A659" s="59"/>
      <c r="B659" s="292"/>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c r="AS659" s="59"/>
      <c r="AT659" s="59"/>
      <c r="AU659" s="59"/>
      <c r="AV659" s="59"/>
      <c r="AW659" s="59"/>
      <c r="AX659" s="59"/>
      <c r="AY659" s="59"/>
      <c r="AZ659" s="59"/>
      <c r="BA659" s="59"/>
      <c r="BB659" s="59"/>
      <c r="BC659" s="59"/>
      <c r="BD659" s="59"/>
      <c r="BE659" s="59"/>
      <c r="BF659" s="59"/>
      <c r="BG659" s="59"/>
      <c r="BH659" s="59"/>
      <c r="BI659" s="59"/>
      <c r="BJ659" s="59"/>
      <c r="BK659" s="59"/>
      <c r="BL659" s="59"/>
      <c r="BM659" s="59"/>
      <c r="BN659" s="59"/>
    </row>
    <row r="660" spans="1:66" ht="15.75" customHeight="1" x14ac:dyDescent="0.25">
      <c r="A660" s="59"/>
      <c r="B660" s="292"/>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c r="AS660" s="59"/>
      <c r="AT660" s="59"/>
      <c r="AU660" s="59"/>
      <c r="AV660" s="59"/>
      <c r="AW660" s="59"/>
      <c r="AX660" s="59"/>
      <c r="AY660" s="59"/>
      <c r="AZ660" s="59"/>
      <c r="BA660" s="59"/>
      <c r="BB660" s="59"/>
      <c r="BC660" s="59"/>
      <c r="BD660" s="59"/>
      <c r="BE660" s="59"/>
      <c r="BF660" s="59"/>
      <c r="BG660" s="59"/>
      <c r="BH660" s="59"/>
      <c r="BI660" s="59"/>
      <c r="BJ660" s="59"/>
      <c r="BK660" s="59"/>
      <c r="BL660" s="59"/>
      <c r="BM660" s="59"/>
      <c r="BN660" s="59"/>
    </row>
    <row r="661" spans="1:66" ht="15.75" customHeight="1" x14ac:dyDescent="0.25">
      <c r="A661" s="59"/>
      <c r="B661" s="292"/>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c r="AS661" s="59"/>
      <c r="AT661" s="59"/>
      <c r="AU661" s="59"/>
      <c r="AV661" s="59"/>
      <c r="AW661" s="59"/>
      <c r="AX661" s="59"/>
      <c r="AY661" s="59"/>
      <c r="AZ661" s="59"/>
      <c r="BA661" s="59"/>
      <c r="BB661" s="59"/>
      <c r="BC661" s="59"/>
      <c r="BD661" s="59"/>
      <c r="BE661" s="59"/>
      <c r="BF661" s="59"/>
      <c r="BG661" s="59"/>
      <c r="BH661" s="59"/>
      <c r="BI661" s="59"/>
      <c r="BJ661" s="59"/>
      <c r="BK661" s="59"/>
      <c r="BL661" s="59"/>
      <c r="BM661" s="59"/>
      <c r="BN661" s="59"/>
    </row>
    <row r="662" spans="1:66" ht="15.75" customHeight="1" x14ac:dyDescent="0.25">
      <c r="A662" s="59"/>
      <c r="B662" s="292"/>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c r="AS662" s="59"/>
      <c r="AT662" s="59"/>
      <c r="AU662" s="59"/>
      <c r="AV662" s="59"/>
      <c r="AW662" s="59"/>
      <c r="AX662" s="59"/>
      <c r="AY662" s="59"/>
      <c r="AZ662" s="59"/>
      <c r="BA662" s="59"/>
      <c r="BB662" s="59"/>
      <c r="BC662" s="59"/>
      <c r="BD662" s="59"/>
      <c r="BE662" s="59"/>
      <c r="BF662" s="59"/>
      <c r="BG662" s="59"/>
      <c r="BH662" s="59"/>
      <c r="BI662" s="59"/>
      <c r="BJ662" s="59"/>
      <c r="BK662" s="59"/>
      <c r="BL662" s="59"/>
      <c r="BM662" s="59"/>
      <c r="BN662" s="59"/>
    </row>
    <row r="663" spans="1:66" ht="15.75" customHeight="1" x14ac:dyDescent="0.25">
      <c r="A663" s="59"/>
      <c r="B663" s="292"/>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c r="AS663" s="59"/>
      <c r="AT663" s="59"/>
      <c r="AU663" s="59"/>
      <c r="AV663" s="59"/>
      <c r="AW663" s="59"/>
      <c r="AX663" s="59"/>
      <c r="AY663" s="59"/>
      <c r="AZ663" s="59"/>
      <c r="BA663" s="59"/>
      <c r="BB663" s="59"/>
      <c r="BC663" s="59"/>
      <c r="BD663" s="59"/>
      <c r="BE663" s="59"/>
      <c r="BF663" s="59"/>
      <c r="BG663" s="59"/>
      <c r="BH663" s="59"/>
      <c r="BI663" s="59"/>
      <c r="BJ663" s="59"/>
      <c r="BK663" s="59"/>
      <c r="BL663" s="59"/>
      <c r="BM663" s="59"/>
      <c r="BN663" s="59"/>
    </row>
    <row r="664" spans="1:66" ht="15.75" customHeight="1" x14ac:dyDescent="0.25">
      <c r="A664" s="59"/>
      <c r="B664" s="292"/>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59"/>
      <c r="BG664" s="59"/>
      <c r="BH664" s="59"/>
      <c r="BI664" s="59"/>
      <c r="BJ664" s="59"/>
      <c r="BK664" s="59"/>
      <c r="BL664" s="59"/>
      <c r="BM664" s="59"/>
      <c r="BN664" s="59"/>
    </row>
    <row r="665" spans="1:66" ht="15.75" customHeight="1" x14ac:dyDescent="0.25">
      <c r="A665" s="59"/>
      <c r="B665" s="292"/>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c r="AS665" s="59"/>
      <c r="AT665" s="59"/>
      <c r="AU665" s="59"/>
      <c r="AV665" s="59"/>
      <c r="AW665" s="59"/>
      <c r="AX665" s="59"/>
      <c r="AY665" s="59"/>
      <c r="AZ665" s="59"/>
      <c r="BA665" s="59"/>
      <c r="BB665" s="59"/>
      <c r="BC665" s="59"/>
      <c r="BD665" s="59"/>
      <c r="BE665" s="59"/>
      <c r="BF665" s="59"/>
      <c r="BG665" s="59"/>
      <c r="BH665" s="59"/>
      <c r="BI665" s="59"/>
      <c r="BJ665" s="59"/>
      <c r="BK665" s="59"/>
      <c r="BL665" s="59"/>
      <c r="BM665" s="59"/>
      <c r="BN665" s="59"/>
    </row>
    <row r="666" spans="1:66" ht="15.75" customHeight="1" x14ac:dyDescent="0.25">
      <c r="A666" s="59"/>
      <c r="B666" s="292"/>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59"/>
      <c r="BG666" s="59"/>
      <c r="BH666" s="59"/>
      <c r="BI666" s="59"/>
      <c r="BJ666" s="59"/>
      <c r="BK666" s="59"/>
      <c r="BL666" s="59"/>
      <c r="BM666" s="59"/>
      <c r="BN666" s="59"/>
    </row>
    <row r="667" spans="1:66" ht="15.75" customHeight="1" x14ac:dyDescent="0.25">
      <c r="A667" s="59"/>
      <c r="B667" s="292"/>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c r="AS667" s="59"/>
      <c r="AT667" s="59"/>
      <c r="AU667" s="59"/>
      <c r="AV667" s="59"/>
      <c r="AW667" s="59"/>
      <c r="AX667" s="59"/>
      <c r="AY667" s="59"/>
      <c r="AZ667" s="59"/>
      <c r="BA667" s="59"/>
      <c r="BB667" s="59"/>
      <c r="BC667" s="59"/>
      <c r="BD667" s="59"/>
      <c r="BE667" s="59"/>
      <c r="BF667" s="59"/>
      <c r="BG667" s="59"/>
      <c r="BH667" s="59"/>
      <c r="BI667" s="59"/>
      <c r="BJ667" s="59"/>
      <c r="BK667" s="59"/>
      <c r="BL667" s="59"/>
      <c r="BM667" s="59"/>
      <c r="BN667" s="59"/>
    </row>
    <row r="668" spans="1:66" ht="15.75" customHeight="1" x14ac:dyDescent="0.25">
      <c r="A668" s="59"/>
      <c r="B668" s="292"/>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c r="AS668" s="59"/>
      <c r="AT668" s="59"/>
      <c r="AU668" s="59"/>
      <c r="AV668" s="59"/>
      <c r="AW668" s="59"/>
      <c r="AX668" s="59"/>
      <c r="AY668" s="59"/>
      <c r="AZ668" s="59"/>
      <c r="BA668" s="59"/>
      <c r="BB668" s="59"/>
      <c r="BC668" s="59"/>
      <c r="BD668" s="59"/>
      <c r="BE668" s="59"/>
      <c r="BF668" s="59"/>
      <c r="BG668" s="59"/>
      <c r="BH668" s="59"/>
      <c r="BI668" s="59"/>
      <c r="BJ668" s="59"/>
      <c r="BK668" s="59"/>
      <c r="BL668" s="59"/>
      <c r="BM668" s="59"/>
      <c r="BN668" s="59"/>
    </row>
    <row r="669" spans="1:66" ht="15.75" customHeight="1" x14ac:dyDescent="0.25">
      <c r="A669" s="59"/>
      <c r="B669" s="292"/>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59"/>
      <c r="BG669" s="59"/>
      <c r="BH669" s="59"/>
      <c r="BI669" s="59"/>
      <c r="BJ669" s="59"/>
      <c r="BK669" s="59"/>
      <c r="BL669" s="59"/>
      <c r="BM669" s="59"/>
      <c r="BN669" s="59"/>
    </row>
    <row r="670" spans="1:66" ht="15.75" customHeight="1" x14ac:dyDescent="0.25">
      <c r="A670" s="59"/>
      <c r="B670" s="292"/>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59"/>
      <c r="BN670" s="59"/>
    </row>
    <row r="671" spans="1:66" ht="15.75" customHeight="1" x14ac:dyDescent="0.25">
      <c r="A671" s="59"/>
      <c r="B671" s="292"/>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row>
    <row r="672" spans="1:66" ht="15.75" customHeight="1" x14ac:dyDescent="0.25">
      <c r="A672" s="59"/>
      <c r="B672" s="292"/>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59"/>
      <c r="BN672" s="59"/>
    </row>
    <row r="673" spans="1:66" ht="15.75" customHeight="1" x14ac:dyDescent="0.25">
      <c r="A673" s="59"/>
      <c r="B673" s="292"/>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59"/>
      <c r="BN673" s="59"/>
    </row>
    <row r="674" spans="1:66" ht="15.75" customHeight="1" x14ac:dyDescent="0.25">
      <c r="A674" s="59"/>
      <c r="B674" s="292"/>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59"/>
      <c r="BN674" s="59"/>
    </row>
    <row r="675" spans="1:66" ht="15.75" customHeight="1" x14ac:dyDescent="0.25">
      <c r="A675" s="59"/>
      <c r="B675" s="292"/>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row>
    <row r="676" spans="1:66" ht="15.75" customHeight="1" x14ac:dyDescent="0.25">
      <c r="A676" s="59"/>
      <c r="B676" s="292"/>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row>
    <row r="677" spans="1:66" ht="15.75" customHeight="1" x14ac:dyDescent="0.25">
      <c r="A677" s="59"/>
      <c r="B677" s="292"/>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row>
    <row r="678" spans="1:66" ht="15.75" customHeight="1" x14ac:dyDescent="0.25">
      <c r="A678" s="59"/>
      <c r="B678" s="292"/>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c r="AS678" s="59"/>
      <c r="AT678" s="59"/>
      <c r="AU678" s="59"/>
      <c r="AV678" s="59"/>
      <c r="AW678" s="59"/>
      <c r="AX678" s="59"/>
      <c r="AY678" s="59"/>
      <c r="AZ678" s="59"/>
      <c r="BA678" s="59"/>
      <c r="BB678" s="59"/>
      <c r="BC678" s="59"/>
      <c r="BD678" s="59"/>
      <c r="BE678" s="59"/>
      <c r="BF678" s="59"/>
      <c r="BG678" s="59"/>
      <c r="BH678" s="59"/>
      <c r="BI678" s="59"/>
      <c r="BJ678" s="59"/>
      <c r="BK678" s="59"/>
      <c r="BL678" s="59"/>
      <c r="BM678" s="59"/>
      <c r="BN678" s="59"/>
    </row>
    <row r="679" spans="1:66" ht="15.75" customHeight="1" x14ac:dyDescent="0.25">
      <c r="A679" s="59"/>
      <c r="B679" s="292"/>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59"/>
      <c r="BH679" s="59"/>
      <c r="BI679" s="59"/>
      <c r="BJ679" s="59"/>
      <c r="BK679" s="59"/>
      <c r="BL679" s="59"/>
      <c r="BM679" s="59"/>
      <c r="BN679" s="59"/>
    </row>
    <row r="680" spans="1:66" ht="15.75" customHeight="1" x14ac:dyDescent="0.25">
      <c r="A680" s="59"/>
      <c r="B680" s="292"/>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c r="AS680" s="59"/>
      <c r="AT680" s="59"/>
      <c r="AU680" s="59"/>
      <c r="AV680" s="59"/>
      <c r="AW680" s="59"/>
      <c r="AX680" s="59"/>
      <c r="AY680" s="59"/>
      <c r="AZ680" s="59"/>
      <c r="BA680" s="59"/>
      <c r="BB680" s="59"/>
      <c r="BC680" s="59"/>
      <c r="BD680" s="59"/>
      <c r="BE680" s="59"/>
      <c r="BF680" s="59"/>
      <c r="BG680" s="59"/>
      <c r="BH680" s="59"/>
      <c r="BI680" s="59"/>
      <c r="BJ680" s="59"/>
      <c r="BK680" s="59"/>
      <c r="BL680" s="59"/>
      <c r="BM680" s="59"/>
      <c r="BN680" s="59"/>
    </row>
    <row r="681" spans="1:66" ht="15.75" customHeight="1" x14ac:dyDescent="0.25">
      <c r="A681" s="59"/>
      <c r="B681" s="292"/>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c r="AS681" s="59"/>
      <c r="AT681" s="59"/>
      <c r="AU681" s="59"/>
      <c r="AV681" s="59"/>
      <c r="AW681" s="59"/>
      <c r="AX681" s="59"/>
      <c r="AY681" s="59"/>
      <c r="AZ681" s="59"/>
      <c r="BA681" s="59"/>
      <c r="BB681" s="59"/>
      <c r="BC681" s="59"/>
      <c r="BD681" s="59"/>
      <c r="BE681" s="59"/>
      <c r="BF681" s="59"/>
      <c r="BG681" s="59"/>
      <c r="BH681" s="59"/>
      <c r="BI681" s="59"/>
      <c r="BJ681" s="59"/>
      <c r="BK681" s="59"/>
      <c r="BL681" s="59"/>
      <c r="BM681" s="59"/>
      <c r="BN681" s="59"/>
    </row>
    <row r="682" spans="1:66" ht="15.75" customHeight="1" x14ac:dyDescent="0.25">
      <c r="A682" s="59"/>
      <c r="B682" s="292"/>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c r="AS682" s="59"/>
      <c r="AT682" s="59"/>
      <c r="AU682" s="59"/>
      <c r="AV682" s="59"/>
      <c r="AW682" s="59"/>
      <c r="AX682" s="59"/>
      <c r="AY682" s="59"/>
      <c r="AZ682" s="59"/>
      <c r="BA682" s="59"/>
      <c r="BB682" s="59"/>
      <c r="BC682" s="59"/>
      <c r="BD682" s="59"/>
      <c r="BE682" s="59"/>
      <c r="BF682" s="59"/>
      <c r="BG682" s="59"/>
      <c r="BH682" s="59"/>
      <c r="BI682" s="59"/>
      <c r="BJ682" s="59"/>
      <c r="BK682" s="59"/>
      <c r="BL682" s="59"/>
      <c r="BM682" s="59"/>
      <c r="BN682" s="59"/>
    </row>
    <row r="683" spans="1:66" ht="15.75" customHeight="1" x14ac:dyDescent="0.25">
      <c r="A683" s="59"/>
      <c r="B683" s="292"/>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c r="AS683" s="59"/>
      <c r="AT683" s="59"/>
      <c r="AU683" s="59"/>
      <c r="AV683" s="59"/>
      <c r="AW683" s="59"/>
      <c r="AX683" s="59"/>
      <c r="AY683" s="59"/>
      <c r="AZ683" s="59"/>
      <c r="BA683" s="59"/>
      <c r="BB683" s="59"/>
      <c r="BC683" s="59"/>
      <c r="BD683" s="59"/>
      <c r="BE683" s="59"/>
      <c r="BF683" s="59"/>
      <c r="BG683" s="59"/>
      <c r="BH683" s="59"/>
      <c r="BI683" s="59"/>
      <c r="BJ683" s="59"/>
      <c r="BK683" s="59"/>
      <c r="BL683" s="59"/>
      <c r="BM683" s="59"/>
      <c r="BN683" s="59"/>
    </row>
    <row r="684" spans="1:66" ht="15.75" customHeight="1" x14ac:dyDescent="0.25">
      <c r="A684" s="59"/>
      <c r="B684" s="292"/>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c r="AS684" s="59"/>
      <c r="AT684" s="59"/>
      <c r="AU684" s="59"/>
      <c r="AV684" s="59"/>
      <c r="AW684" s="59"/>
      <c r="AX684" s="59"/>
      <c r="AY684" s="59"/>
      <c r="AZ684" s="59"/>
      <c r="BA684" s="59"/>
      <c r="BB684" s="59"/>
      <c r="BC684" s="59"/>
      <c r="BD684" s="59"/>
      <c r="BE684" s="59"/>
      <c r="BF684" s="59"/>
      <c r="BG684" s="59"/>
      <c r="BH684" s="59"/>
      <c r="BI684" s="59"/>
      <c r="BJ684" s="59"/>
      <c r="BK684" s="59"/>
      <c r="BL684" s="59"/>
      <c r="BM684" s="59"/>
      <c r="BN684" s="59"/>
    </row>
    <row r="685" spans="1:66" ht="15.75" customHeight="1" x14ac:dyDescent="0.25">
      <c r="A685" s="59"/>
      <c r="B685" s="292"/>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c r="AS685" s="59"/>
      <c r="AT685" s="59"/>
      <c r="AU685" s="59"/>
      <c r="AV685" s="59"/>
      <c r="AW685" s="59"/>
      <c r="AX685" s="59"/>
      <c r="AY685" s="59"/>
      <c r="AZ685" s="59"/>
      <c r="BA685" s="59"/>
      <c r="BB685" s="59"/>
      <c r="BC685" s="59"/>
      <c r="BD685" s="59"/>
      <c r="BE685" s="59"/>
      <c r="BF685" s="59"/>
      <c r="BG685" s="59"/>
      <c r="BH685" s="59"/>
      <c r="BI685" s="59"/>
      <c r="BJ685" s="59"/>
      <c r="BK685" s="59"/>
      <c r="BL685" s="59"/>
      <c r="BM685" s="59"/>
      <c r="BN685" s="59"/>
    </row>
    <row r="686" spans="1:66" ht="15.75" customHeight="1" x14ac:dyDescent="0.25">
      <c r="A686" s="59"/>
      <c r="B686" s="292"/>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c r="AS686" s="59"/>
      <c r="AT686" s="59"/>
      <c r="AU686" s="59"/>
      <c r="AV686" s="59"/>
      <c r="AW686" s="59"/>
      <c r="AX686" s="59"/>
      <c r="AY686" s="59"/>
      <c r="AZ686" s="59"/>
      <c r="BA686" s="59"/>
      <c r="BB686" s="59"/>
      <c r="BC686" s="59"/>
      <c r="BD686" s="59"/>
      <c r="BE686" s="59"/>
      <c r="BF686" s="59"/>
      <c r="BG686" s="59"/>
      <c r="BH686" s="59"/>
      <c r="BI686" s="59"/>
      <c r="BJ686" s="59"/>
      <c r="BK686" s="59"/>
      <c r="BL686" s="59"/>
      <c r="BM686" s="59"/>
      <c r="BN686" s="59"/>
    </row>
    <row r="687" spans="1:66" ht="15.75" customHeight="1" x14ac:dyDescent="0.25">
      <c r="A687" s="59"/>
      <c r="B687" s="292"/>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c r="AS687" s="59"/>
      <c r="AT687" s="59"/>
      <c r="AU687" s="59"/>
      <c r="AV687" s="59"/>
      <c r="AW687" s="59"/>
      <c r="AX687" s="59"/>
      <c r="AY687" s="59"/>
      <c r="AZ687" s="59"/>
      <c r="BA687" s="59"/>
      <c r="BB687" s="59"/>
      <c r="BC687" s="59"/>
      <c r="BD687" s="59"/>
      <c r="BE687" s="59"/>
      <c r="BF687" s="59"/>
      <c r="BG687" s="59"/>
      <c r="BH687" s="59"/>
      <c r="BI687" s="59"/>
      <c r="BJ687" s="59"/>
      <c r="BK687" s="59"/>
      <c r="BL687" s="59"/>
      <c r="BM687" s="59"/>
      <c r="BN687" s="59"/>
    </row>
    <row r="688" spans="1:66" ht="15.75" customHeight="1" x14ac:dyDescent="0.25">
      <c r="A688" s="59"/>
      <c r="B688" s="292"/>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M688" s="59"/>
      <c r="BN688" s="59"/>
    </row>
    <row r="689" spans="1:66" ht="15.75" customHeight="1" x14ac:dyDescent="0.25">
      <c r="A689" s="59"/>
      <c r="B689" s="292"/>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M689" s="59"/>
      <c r="BN689" s="59"/>
    </row>
    <row r="690" spans="1:66" ht="15.75" customHeight="1" x14ac:dyDescent="0.25">
      <c r="A690" s="59"/>
      <c r="B690" s="292"/>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M690" s="59"/>
      <c r="BN690" s="59"/>
    </row>
    <row r="691" spans="1:66" ht="15.75" customHeight="1" x14ac:dyDescent="0.25">
      <c r="A691" s="59"/>
      <c r="B691" s="292"/>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c r="AS691" s="59"/>
      <c r="AT691" s="59"/>
      <c r="AU691" s="59"/>
      <c r="AV691" s="59"/>
      <c r="AW691" s="59"/>
      <c r="AX691" s="59"/>
      <c r="AY691" s="59"/>
      <c r="AZ691" s="59"/>
      <c r="BA691" s="59"/>
      <c r="BB691" s="59"/>
      <c r="BC691" s="59"/>
      <c r="BD691" s="59"/>
      <c r="BE691" s="59"/>
      <c r="BF691" s="59"/>
      <c r="BG691" s="59"/>
      <c r="BH691" s="59"/>
      <c r="BI691" s="59"/>
      <c r="BJ691" s="59"/>
      <c r="BK691" s="59"/>
      <c r="BL691" s="59"/>
      <c r="BM691" s="59"/>
      <c r="BN691" s="59"/>
    </row>
    <row r="692" spans="1:66" ht="15.75" customHeight="1" x14ac:dyDescent="0.25">
      <c r="A692" s="59"/>
      <c r="B692" s="292"/>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c r="AS692" s="59"/>
      <c r="AT692" s="59"/>
      <c r="AU692" s="59"/>
      <c r="AV692" s="59"/>
      <c r="AW692" s="59"/>
      <c r="AX692" s="59"/>
      <c r="AY692" s="59"/>
      <c r="AZ692" s="59"/>
      <c r="BA692" s="59"/>
      <c r="BB692" s="59"/>
      <c r="BC692" s="59"/>
      <c r="BD692" s="59"/>
      <c r="BE692" s="59"/>
      <c r="BF692" s="59"/>
      <c r="BG692" s="59"/>
      <c r="BH692" s="59"/>
      <c r="BI692" s="59"/>
      <c r="BJ692" s="59"/>
      <c r="BK692" s="59"/>
      <c r="BL692" s="59"/>
      <c r="BM692" s="59"/>
      <c r="BN692" s="59"/>
    </row>
    <row r="693" spans="1:66" ht="15.75" customHeight="1" x14ac:dyDescent="0.25">
      <c r="A693" s="59"/>
      <c r="B693" s="292"/>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BH693" s="59"/>
      <c r="BI693" s="59"/>
      <c r="BJ693" s="59"/>
      <c r="BK693" s="59"/>
      <c r="BL693" s="59"/>
      <c r="BM693" s="59"/>
      <c r="BN693" s="59"/>
    </row>
    <row r="694" spans="1:66" ht="15.75" customHeight="1" x14ac:dyDescent="0.25">
      <c r="A694" s="59"/>
      <c r="B694" s="292"/>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c r="AS694" s="59"/>
      <c r="AT694" s="59"/>
      <c r="AU694" s="59"/>
      <c r="AV694" s="59"/>
      <c r="AW694" s="59"/>
      <c r="AX694" s="59"/>
      <c r="AY694" s="59"/>
      <c r="AZ694" s="59"/>
      <c r="BA694" s="59"/>
      <c r="BB694" s="59"/>
      <c r="BC694" s="59"/>
      <c r="BD694" s="59"/>
      <c r="BE694" s="59"/>
      <c r="BF694" s="59"/>
      <c r="BG694" s="59"/>
      <c r="BH694" s="59"/>
      <c r="BI694" s="59"/>
      <c r="BJ694" s="59"/>
      <c r="BK694" s="59"/>
      <c r="BL694" s="59"/>
      <c r="BM694" s="59"/>
      <c r="BN694" s="59"/>
    </row>
    <row r="695" spans="1:66" ht="15.75" customHeight="1" x14ac:dyDescent="0.25">
      <c r="A695" s="59"/>
      <c r="B695" s="292"/>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c r="AS695" s="59"/>
      <c r="AT695" s="59"/>
      <c r="AU695" s="59"/>
      <c r="AV695" s="59"/>
      <c r="AW695" s="59"/>
      <c r="AX695" s="59"/>
      <c r="AY695" s="59"/>
      <c r="AZ695" s="59"/>
      <c r="BA695" s="59"/>
      <c r="BB695" s="59"/>
      <c r="BC695" s="59"/>
      <c r="BD695" s="59"/>
      <c r="BE695" s="59"/>
      <c r="BF695" s="59"/>
      <c r="BG695" s="59"/>
      <c r="BH695" s="59"/>
      <c r="BI695" s="59"/>
      <c r="BJ695" s="59"/>
      <c r="BK695" s="59"/>
      <c r="BL695" s="59"/>
      <c r="BM695" s="59"/>
      <c r="BN695" s="59"/>
    </row>
    <row r="696" spans="1:66" ht="15.75" customHeight="1" x14ac:dyDescent="0.25">
      <c r="A696" s="59"/>
      <c r="B696" s="292"/>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c r="AS696" s="59"/>
      <c r="AT696" s="59"/>
      <c r="AU696" s="59"/>
      <c r="AV696" s="59"/>
      <c r="AW696" s="59"/>
      <c r="AX696" s="59"/>
      <c r="AY696" s="59"/>
      <c r="AZ696" s="59"/>
      <c r="BA696" s="59"/>
      <c r="BB696" s="59"/>
      <c r="BC696" s="59"/>
      <c r="BD696" s="59"/>
      <c r="BE696" s="59"/>
      <c r="BF696" s="59"/>
      <c r="BG696" s="59"/>
      <c r="BH696" s="59"/>
      <c r="BI696" s="59"/>
      <c r="BJ696" s="59"/>
      <c r="BK696" s="59"/>
      <c r="BL696" s="59"/>
      <c r="BM696" s="59"/>
      <c r="BN696" s="59"/>
    </row>
    <row r="697" spans="1:66" ht="15.75" customHeight="1" x14ac:dyDescent="0.25">
      <c r="A697" s="59"/>
      <c r="B697" s="292"/>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c r="AS697" s="59"/>
      <c r="AT697" s="59"/>
      <c r="AU697" s="59"/>
      <c r="AV697" s="59"/>
      <c r="AW697" s="59"/>
      <c r="AX697" s="59"/>
      <c r="AY697" s="59"/>
      <c r="AZ697" s="59"/>
      <c r="BA697" s="59"/>
      <c r="BB697" s="59"/>
      <c r="BC697" s="59"/>
      <c r="BD697" s="59"/>
      <c r="BE697" s="59"/>
      <c r="BF697" s="59"/>
      <c r="BG697" s="59"/>
      <c r="BH697" s="59"/>
      <c r="BI697" s="59"/>
      <c r="BJ697" s="59"/>
      <c r="BK697" s="59"/>
      <c r="BL697" s="59"/>
      <c r="BM697" s="59"/>
      <c r="BN697" s="59"/>
    </row>
    <row r="698" spans="1:66" ht="15.75" customHeight="1" x14ac:dyDescent="0.25">
      <c r="A698" s="59"/>
      <c r="B698" s="292"/>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c r="AS698" s="59"/>
      <c r="AT698" s="59"/>
      <c r="AU698" s="59"/>
      <c r="AV698" s="59"/>
      <c r="AW698" s="59"/>
      <c r="AX698" s="59"/>
      <c r="AY698" s="59"/>
      <c r="AZ698" s="59"/>
      <c r="BA698" s="59"/>
      <c r="BB698" s="59"/>
      <c r="BC698" s="59"/>
      <c r="BD698" s="59"/>
      <c r="BE698" s="59"/>
      <c r="BF698" s="59"/>
      <c r="BG698" s="59"/>
      <c r="BH698" s="59"/>
      <c r="BI698" s="59"/>
      <c r="BJ698" s="59"/>
      <c r="BK698" s="59"/>
      <c r="BL698" s="59"/>
      <c r="BM698" s="59"/>
      <c r="BN698" s="59"/>
    </row>
    <row r="699" spans="1:66" ht="15.75" customHeight="1" x14ac:dyDescent="0.25">
      <c r="A699" s="59"/>
      <c r="B699" s="292"/>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c r="AS699" s="59"/>
      <c r="AT699" s="59"/>
      <c r="AU699" s="59"/>
      <c r="AV699" s="59"/>
      <c r="AW699" s="59"/>
      <c r="AX699" s="59"/>
      <c r="AY699" s="59"/>
      <c r="AZ699" s="59"/>
      <c r="BA699" s="59"/>
      <c r="BB699" s="59"/>
      <c r="BC699" s="59"/>
      <c r="BD699" s="59"/>
      <c r="BE699" s="59"/>
      <c r="BF699" s="59"/>
      <c r="BG699" s="59"/>
      <c r="BH699" s="59"/>
      <c r="BI699" s="59"/>
      <c r="BJ699" s="59"/>
      <c r="BK699" s="59"/>
      <c r="BL699" s="59"/>
      <c r="BM699" s="59"/>
      <c r="BN699" s="59"/>
    </row>
    <row r="700" spans="1:66" ht="15.75" customHeight="1" x14ac:dyDescent="0.25">
      <c r="A700" s="59"/>
      <c r="B700" s="292"/>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c r="AS700" s="59"/>
      <c r="AT700" s="59"/>
      <c r="AU700" s="59"/>
      <c r="AV700" s="59"/>
      <c r="AW700" s="59"/>
      <c r="AX700" s="59"/>
      <c r="AY700" s="59"/>
      <c r="AZ700" s="59"/>
      <c r="BA700" s="59"/>
      <c r="BB700" s="59"/>
      <c r="BC700" s="59"/>
      <c r="BD700" s="59"/>
      <c r="BE700" s="59"/>
      <c r="BF700" s="59"/>
      <c r="BG700" s="59"/>
      <c r="BH700" s="59"/>
      <c r="BI700" s="59"/>
      <c r="BJ700" s="59"/>
      <c r="BK700" s="59"/>
      <c r="BL700" s="59"/>
      <c r="BM700" s="59"/>
      <c r="BN700" s="59"/>
    </row>
    <row r="701" spans="1:66" ht="15.75" customHeight="1" x14ac:dyDescent="0.25">
      <c r="A701" s="59"/>
      <c r="B701" s="292"/>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c r="AS701" s="59"/>
      <c r="AT701" s="59"/>
      <c r="AU701" s="59"/>
      <c r="AV701" s="59"/>
      <c r="AW701" s="59"/>
      <c r="AX701" s="59"/>
      <c r="AY701" s="59"/>
      <c r="AZ701" s="59"/>
      <c r="BA701" s="59"/>
      <c r="BB701" s="59"/>
      <c r="BC701" s="59"/>
      <c r="BD701" s="59"/>
      <c r="BE701" s="59"/>
      <c r="BF701" s="59"/>
      <c r="BG701" s="59"/>
      <c r="BH701" s="59"/>
      <c r="BI701" s="59"/>
      <c r="BJ701" s="59"/>
      <c r="BK701" s="59"/>
      <c r="BL701" s="59"/>
      <c r="BM701" s="59"/>
      <c r="BN701" s="59"/>
    </row>
    <row r="702" spans="1:66" ht="15.75" customHeight="1" x14ac:dyDescent="0.25">
      <c r="A702" s="59"/>
      <c r="B702" s="292"/>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c r="AS702" s="59"/>
      <c r="AT702" s="59"/>
      <c r="AU702" s="59"/>
      <c r="AV702" s="59"/>
      <c r="AW702" s="59"/>
      <c r="AX702" s="59"/>
      <c r="AY702" s="59"/>
      <c r="AZ702" s="59"/>
      <c r="BA702" s="59"/>
      <c r="BB702" s="59"/>
      <c r="BC702" s="59"/>
      <c r="BD702" s="59"/>
      <c r="BE702" s="59"/>
      <c r="BF702" s="59"/>
      <c r="BG702" s="59"/>
      <c r="BH702" s="59"/>
      <c r="BI702" s="59"/>
      <c r="BJ702" s="59"/>
      <c r="BK702" s="59"/>
      <c r="BL702" s="59"/>
      <c r="BM702" s="59"/>
      <c r="BN702" s="59"/>
    </row>
    <row r="703" spans="1:66" ht="15.75" customHeight="1" x14ac:dyDescent="0.25">
      <c r="A703" s="59"/>
      <c r="B703" s="292"/>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59"/>
      <c r="BN703" s="59"/>
    </row>
    <row r="704" spans="1:66" ht="15.75" customHeight="1" x14ac:dyDescent="0.25">
      <c r="A704" s="59"/>
      <c r="B704" s="292"/>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c r="AS704" s="59"/>
      <c r="AT704" s="59"/>
      <c r="AU704" s="59"/>
      <c r="AV704" s="59"/>
      <c r="AW704" s="59"/>
      <c r="AX704" s="59"/>
      <c r="AY704" s="59"/>
      <c r="AZ704" s="59"/>
      <c r="BA704" s="59"/>
      <c r="BB704" s="59"/>
      <c r="BC704" s="59"/>
      <c r="BD704" s="59"/>
      <c r="BE704" s="59"/>
      <c r="BF704" s="59"/>
      <c r="BG704" s="59"/>
      <c r="BH704" s="59"/>
      <c r="BI704" s="59"/>
      <c r="BJ704" s="59"/>
      <c r="BK704" s="59"/>
      <c r="BL704" s="59"/>
      <c r="BM704" s="59"/>
      <c r="BN704" s="59"/>
    </row>
    <row r="705" spans="1:66" ht="15.75" customHeight="1" x14ac:dyDescent="0.25">
      <c r="A705" s="59"/>
      <c r="B705" s="292"/>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c r="AS705" s="59"/>
      <c r="AT705" s="59"/>
      <c r="AU705" s="59"/>
      <c r="AV705" s="59"/>
      <c r="AW705" s="59"/>
      <c r="AX705" s="59"/>
      <c r="AY705" s="59"/>
      <c r="AZ705" s="59"/>
      <c r="BA705" s="59"/>
      <c r="BB705" s="59"/>
      <c r="BC705" s="59"/>
      <c r="BD705" s="59"/>
      <c r="BE705" s="59"/>
      <c r="BF705" s="59"/>
      <c r="BG705" s="59"/>
      <c r="BH705" s="59"/>
      <c r="BI705" s="59"/>
      <c r="BJ705" s="59"/>
      <c r="BK705" s="59"/>
      <c r="BL705" s="59"/>
      <c r="BM705" s="59"/>
      <c r="BN705" s="59"/>
    </row>
    <row r="706" spans="1:66" ht="15.75" customHeight="1" x14ac:dyDescent="0.25">
      <c r="A706" s="59"/>
      <c r="B706" s="292"/>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row>
    <row r="707" spans="1:66" ht="15.75" customHeight="1" x14ac:dyDescent="0.25">
      <c r="A707" s="59"/>
      <c r="B707" s="292"/>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row>
    <row r="708" spans="1:66" ht="15.75" customHeight="1" x14ac:dyDescent="0.25">
      <c r="A708" s="59"/>
      <c r="B708" s="292"/>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59"/>
      <c r="BL708" s="59"/>
      <c r="BM708" s="59"/>
      <c r="BN708" s="59"/>
    </row>
    <row r="709" spans="1:66" ht="15.75" customHeight="1" x14ac:dyDescent="0.25">
      <c r="A709" s="59"/>
      <c r="B709" s="292"/>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c r="AS709" s="59"/>
      <c r="AT709" s="59"/>
      <c r="AU709" s="59"/>
      <c r="AV709" s="59"/>
      <c r="AW709" s="59"/>
      <c r="AX709" s="59"/>
      <c r="AY709" s="59"/>
      <c r="AZ709" s="59"/>
      <c r="BA709" s="59"/>
      <c r="BB709" s="59"/>
      <c r="BC709" s="59"/>
      <c r="BD709" s="59"/>
      <c r="BE709" s="59"/>
      <c r="BF709" s="59"/>
      <c r="BG709" s="59"/>
      <c r="BH709" s="59"/>
      <c r="BI709" s="59"/>
      <c r="BJ709" s="59"/>
      <c r="BK709" s="59"/>
      <c r="BL709" s="59"/>
      <c r="BM709" s="59"/>
      <c r="BN709" s="59"/>
    </row>
    <row r="710" spans="1:66" ht="15.75" customHeight="1" x14ac:dyDescent="0.25">
      <c r="A710" s="59"/>
      <c r="B710" s="292"/>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c r="AS710" s="59"/>
      <c r="AT710" s="59"/>
      <c r="AU710" s="59"/>
      <c r="AV710" s="59"/>
      <c r="AW710" s="59"/>
      <c r="AX710" s="59"/>
      <c r="AY710" s="59"/>
      <c r="AZ710" s="59"/>
      <c r="BA710" s="59"/>
      <c r="BB710" s="59"/>
      <c r="BC710" s="59"/>
      <c r="BD710" s="59"/>
      <c r="BE710" s="59"/>
      <c r="BF710" s="59"/>
      <c r="BG710" s="59"/>
      <c r="BH710" s="59"/>
      <c r="BI710" s="59"/>
      <c r="BJ710" s="59"/>
      <c r="BK710" s="59"/>
      <c r="BL710" s="59"/>
      <c r="BM710" s="59"/>
      <c r="BN710" s="59"/>
    </row>
    <row r="711" spans="1:66" ht="15.75" customHeight="1" x14ac:dyDescent="0.25">
      <c r="A711" s="59"/>
      <c r="B711" s="292"/>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c r="AS711" s="59"/>
      <c r="AT711" s="59"/>
      <c r="AU711" s="59"/>
      <c r="AV711" s="59"/>
      <c r="AW711" s="59"/>
      <c r="AX711" s="59"/>
      <c r="AY711" s="59"/>
      <c r="AZ711" s="59"/>
      <c r="BA711" s="59"/>
      <c r="BB711" s="59"/>
      <c r="BC711" s="59"/>
      <c r="BD711" s="59"/>
      <c r="BE711" s="59"/>
      <c r="BF711" s="59"/>
      <c r="BG711" s="59"/>
      <c r="BH711" s="59"/>
      <c r="BI711" s="59"/>
      <c r="BJ711" s="59"/>
      <c r="BK711" s="59"/>
      <c r="BL711" s="59"/>
      <c r="BM711" s="59"/>
      <c r="BN711" s="59"/>
    </row>
    <row r="712" spans="1:66" ht="15.75" customHeight="1" x14ac:dyDescent="0.25">
      <c r="A712" s="59"/>
      <c r="B712" s="292"/>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c r="AS712" s="59"/>
      <c r="AT712" s="59"/>
      <c r="AU712" s="59"/>
      <c r="AV712" s="59"/>
      <c r="AW712" s="59"/>
      <c r="AX712" s="59"/>
      <c r="AY712" s="59"/>
      <c r="AZ712" s="59"/>
      <c r="BA712" s="59"/>
      <c r="BB712" s="59"/>
      <c r="BC712" s="59"/>
      <c r="BD712" s="59"/>
      <c r="BE712" s="59"/>
      <c r="BF712" s="59"/>
      <c r="BG712" s="59"/>
      <c r="BH712" s="59"/>
      <c r="BI712" s="59"/>
      <c r="BJ712" s="59"/>
      <c r="BK712" s="59"/>
      <c r="BL712" s="59"/>
      <c r="BM712" s="59"/>
      <c r="BN712" s="59"/>
    </row>
    <row r="713" spans="1:66" ht="15.75" customHeight="1" x14ac:dyDescent="0.25">
      <c r="A713" s="59"/>
      <c r="B713" s="292"/>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c r="AS713" s="59"/>
      <c r="AT713" s="59"/>
      <c r="AU713" s="59"/>
      <c r="AV713" s="59"/>
      <c r="AW713" s="59"/>
      <c r="AX713" s="59"/>
      <c r="AY713" s="59"/>
      <c r="AZ713" s="59"/>
      <c r="BA713" s="59"/>
      <c r="BB713" s="59"/>
      <c r="BC713" s="59"/>
      <c r="BD713" s="59"/>
      <c r="BE713" s="59"/>
      <c r="BF713" s="59"/>
      <c r="BG713" s="59"/>
      <c r="BH713" s="59"/>
      <c r="BI713" s="59"/>
      <c r="BJ713" s="59"/>
      <c r="BK713" s="59"/>
      <c r="BL713" s="59"/>
      <c r="BM713" s="59"/>
      <c r="BN713" s="59"/>
    </row>
    <row r="714" spans="1:66" ht="15.75" customHeight="1" x14ac:dyDescent="0.25">
      <c r="A714" s="59"/>
      <c r="B714" s="292"/>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c r="AS714" s="59"/>
      <c r="AT714" s="59"/>
      <c r="AU714" s="59"/>
      <c r="AV714" s="59"/>
      <c r="AW714" s="59"/>
      <c r="AX714" s="59"/>
      <c r="AY714" s="59"/>
      <c r="AZ714" s="59"/>
      <c r="BA714" s="59"/>
      <c r="BB714" s="59"/>
      <c r="BC714" s="59"/>
      <c r="BD714" s="59"/>
      <c r="BE714" s="59"/>
      <c r="BF714" s="59"/>
      <c r="BG714" s="59"/>
      <c r="BH714" s="59"/>
      <c r="BI714" s="59"/>
      <c r="BJ714" s="59"/>
      <c r="BK714" s="59"/>
      <c r="BL714" s="59"/>
      <c r="BM714" s="59"/>
      <c r="BN714" s="59"/>
    </row>
    <row r="715" spans="1:66" ht="15.75" customHeight="1" x14ac:dyDescent="0.25">
      <c r="A715" s="59"/>
      <c r="B715" s="292"/>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c r="AS715" s="59"/>
      <c r="AT715" s="59"/>
      <c r="AU715" s="59"/>
      <c r="AV715" s="59"/>
      <c r="AW715" s="59"/>
      <c r="AX715" s="59"/>
      <c r="AY715" s="59"/>
      <c r="AZ715" s="59"/>
      <c r="BA715" s="59"/>
      <c r="BB715" s="59"/>
      <c r="BC715" s="59"/>
      <c r="BD715" s="59"/>
      <c r="BE715" s="59"/>
      <c r="BF715" s="59"/>
      <c r="BG715" s="59"/>
      <c r="BH715" s="59"/>
      <c r="BI715" s="59"/>
      <c r="BJ715" s="59"/>
      <c r="BK715" s="59"/>
      <c r="BL715" s="59"/>
      <c r="BM715" s="59"/>
      <c r="BN715" s="59"/>
    </row>
    <row r="716" spans="1:66" ht="15.75" customHeight="1" x14ac:dyDescent="0.25">
      <c r="A716" s="59"/>
      <c r="B716" s="292"/>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c r="AS716" s="59"/>
      <c r="AT716" s="59"/>
      <c r="AU716" s="59"/>
      <c r="AV716" s="59"/>
      <c r="AW716" s="59"/>
      <c r="AX716" s="59"/>
      <c r="AY716" s="59"/>
      <c r="AZ716" s="59"/>
      <c r="BA716" s="59"/>
      <c r="BB716" s="59"/>
      <c r="BC716" s="59"/>
      <c r="BD716" s="59"/>
      <c r="BE716" s="59"/>
      <c r="BF716" s="59"/>
      <c r="BG716" s="59"/>
      <c r="BH716" s="59"/>
      <c r="BI716" s="59"/>
      <c r="BJ716" s="59"/>
      <c r="BK716" s="59"/>
      <c r="BL716" s="59"/>
      <c r="BM716" s="59"/>
      <c r="BN716" s="59"/>
    </row>
    <row r="717" spans="1:66" ht="15.75" customHeight="1" x14ac:dyDescent="0.25">
      <c r="A717" s="59"/>
      <c r="B717" s="292"/>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c r="AS717" s="59"/>
      <c r="AT717" s="59"/>
      <c r="AU717" s="59"/>
      <c r="AV717" s="59"/>
      <c r="AW717" s="59"/>
      <c r="AX717" s="59"/>
      <c r="AY717" s="59"/>
      <c r="AZ717" s="59"/>
      <c r="BA717" s="59"/>
      <c r="BB717" s="59"/>
      <c r="BC717" s="59"/>
      <c r="BD717" s="59"/>
      <c r="BE717" s="59"/>
      <c r="BF717" s="59"/>
      <c r="BG717" s="59"/>
      <c r="BH717" s="59"/>
      <c r="BI717" s="59"/>
      <c r="BJ717" s="59"/>
      <c r="BK717" s="59"/>
      <c r="BL717" s="59"/>
      <c r="BM717" s="59"/>
      <c r="BN717" s="59"/>
    </row>
    <row r="718" spans="1:66" ht="15.75" customHeight="1" x14ac:dyDescent="0.25">
      <c r="A718" s="59"/>
      <c r="B718" s="292"/>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c r="AS718" s="59"/>
      <c r="AT718" s="59"/>
      <c r="AU718" s="59"/>
      <c r="AV718" s="59"/>
      <c r="AW718" s="59"/>
      <c r="AX718" s="59"/>
      <c r="AY718" s="59"/>
      <c r="AZ718" s="59"/>
      <c r="BA718" s="59"/>
      <c r="BB718" s="59"/>
      <c r="BC718" s="59"/>
      <c r="BD718" s="59"/>
      <c r="BE718" s="59"/>
      <c r="BF718" s="59"/>
      <c r="BG718" s="59"/>
      <c r="BH718" s="59"/>
      <c r="BI718" s="59"/>
      <c r="BJ718" s="59"/>
      <c r="BK718" s="59"/>
      <c r="BL718" s="59"/>
      <c r="BM718" s="59"/>
      <c r="BN718" s="59"/>
    </row>
    <row r="719" spans="1:66" ht="15.75" customHeight="1" x14ac:dyDescent="0.25">
      <c r="A719" s="59"/>
      <c r="B719" s="292"/>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c r="AS719" s="59"/>
      <c r="AT719" s="59"/>
      <c r="AU719" s="59"/>
      <c r="AV719" s="59"/>
      <c r="AW719" s="59"/>
      <c r="AX719" s="59"/>
      <c r="AY719" s="59"/>
      <c r="AZ719" s="59"/>
      <c r="BA719" s="59"/>
      <c r="BB719" s="59"/>
      <c r="BC719" s="59"/>
      <c r="BD719" s="59"/>
      <c r="BE719" s="59"/>
      <c r="BF719" s="59"/>
      <c r="BG719" s="59"/>
      <c r="BH719" s="59"/>
      <c r="BI719" s="59"/>
      <c r="BJ719" s="59"/>
      <c r="BK719" s="59"/>
      <c r="BL719" s="59"/>
      <c r="BM719" s="59"/>
      <c r="BN719" s="59"/>
    </row>
    <row r="720" spans="1:66" ht="15.75" customHeight="1" x14ac:dyDescent="0.25">
      <c r="A720" s="59"/>
      <c r="B720" s="292"/>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c r="AS720" s="59"/>
      <c r="AT720" s="59"/>
      <c r="AU720" s="59"/>
      <c r="AV720" s="59"/>
      <c r="AW720" s="59"/>
      <c r="AX720" s="59"/>
      <c r="AY720" s="59"/>
      <c r="AZ720" s="59"/>
      <c r="BA720" s="59"/>
      <c r="BB720" s="59"/>
      <c r="BC720" s="59"/>
      <c r="BD720" s="59"/>
      <c r="BE720" s="59"/>
      <c r="BF720" s="59"/>
      <c r="BG720" s="59"/>
      <c r="BH720" s="59"/>
      <c r="BI720" s="59"/>
      <c r="BJ720" s="59"/>
      <c r="BK720" s="59"/>
      <c r="BL720" s="59"/>
      <c r="BM720" s="59"/>
      <c r="BN720" s="59"/>
    </row>
    <row r="721" spans="1:66" ht="15.75" customHeight="1" x14ac:dyDescent="0.25">
      <c r="A721" s="59"/>
      <c r="B721" s="292"/>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c r="AS721" s="59"/>
      <c r="AT721" s="59"/>
      <c r="AU721" s="59"/>
      <c r="AV721" s="59"/>
      <c r="AW721" s="59"/>
      <c r="AX721" s="59"/>
      <c r="AY721" s="59"/>
      <c r="AZ721" s="59"/>
      <c r="BA721" s="59"/>
      <c r="BB721" s="59"/>
      <c r="BC721" s="59"/>
      <c r="BD721" s="59"/>
      <c r="BE721" s="59"/>
      <c r="BF721" s="59"/>
      <c r="BG721" s="59"/>
      <c r="BH721" s="59"/>
      <c r="BI721" s="59"/>
      <c r="BJ721" s="59"/>
      <c r="BK721" s="59"/>
      <c r="BL721" s="59"/>
      <c r="BM721" s="59"/>
      <c r="BN721" s="59"/>
    </row>
    <row r="722" spans="1:66" ht="15.75" customHeight="1" x14ac:dyDescent="0.25">
      <c r="A722" s="59"/>
      <c r="B722" s="292"/>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c r="AS722" s="59"/>
      <c r="AT722" s="59"/>
      <c r="AU722" s="59"/>
      <c r="AV722" s="59"/>
      <c r="AW722" s="59"/>
      <c r="AX722" s="59"/>
      <c r="AY722" s="59"/>
      <c r="AZ722" s="59"/>
      <c r="BA722" s="59"/>
      <c r="BB722" s="59"/>
      <c r="BC722" s="59"/>
      <c r="BD722" s="59"/>
      <c r="BE722" s="59"/>
      <c r="BF722" s="59"/>
      <c r="BG722" s="59"/>
      <c r="BH722" s="59"/>
      <c r="BI722" s="59"/>
      <c r="BJ722" s="59"/>
      <c r="BK722" s="59"/>
      <c r="BL722" s="59"/>
      <c r="BM722" s="59"/>
      <c r="BN722" s="59"/>
    </row>
    <row r="723" spans="1:66" ht="15.75" customHeight="1" x14ac:dyDescent="0.25">
      <c r="A723" s="59"/>
      <c r="B723" s="292"/>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c r="AS723" s="59"/>
      <c r="AT723" s="59"/>
      <c r="AU723" s="59"/>
      <c r="AV723" s="59"/>
      <c r="AW723" s="59"/>
      <c r="AX723" s="59"/>
      <c r="AY723" s="59"/>
      <c r="AZ723" s="59"/>
      <c r="BA723" s="59"/>
      <c r="BB723" s="59"/>
      <c r="BC723" s="59"/>
      <c r="BD723" s="59"/>
      <c r="BE723" s="59"/>
      <c r="BF723" s="59"/>
      <c r="BG723" s="59"/>
      <c r="BH723" s="59"/>
      <c r="BI723" s="59"/>
      <c r="BJ723" s="59"/>
      <c r="BK723" s="59"/>
      <c r="BL723" s="59"/>
      <c r="BM723" s="59"/>
      <c r="BN723" s="59"/>
    </row>
    <row r="724" spans="1:66" ht="15.75" customHeight="1" x14ac:dyDescent="0.25">
      <c r="A724" s="59"/>
      <c r="B724" s="292"/>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c r="AS724" s="59"/>
      <c r="AT724" s="59"/>
      <c r="AU724" s="59"/>
      <c r="AV724" s="59"/>
      <c r="AW724" s="59"/>
      <c r="AX724" s="59"/>
      <c r="AY724" s="59"/>
      <c r="AZ724" s="59"/>
      <c r="BA724" s="59"/>
      <c r="BB724" s="59"/>
      <c r="BC724" s="59"/>
      <c r="BD724" s="59"/>
      <c r="BE724" s="59"/>
      <c r="BF724" s="59"/>
      <c r="BG724" s="59"/>
      <c r="BH724" s="59"/>
      <c r="BI724" s="59"/>
      <c r="BJ724" s="59"/>
      <c r="BK724" s="59"/>
      <c r="BL724" s="59"/>
      <c r="BM724" s="59"/>
      <c r="BN724" s="59"/>
    </row>
    <row r="725" spans="1:66" ht="15.75" customHeight="1" x14ac:dyDescent="0.25">
      <c r="A725" s="59"/>
      <c r="B725" s="292"/>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c r="AS725" s="59"/>
      <c r="AT725" s="59"/>
      <c r="AU725" s="59"/>
      <c r="AV725" s="59"/>
      <c r="AW725" s="59"/>
      <c r="AX725" s="59"/>
      <c r="AY725" s="59"/>
      <c r="AZ725" s="59"/>
      <c r="BA725" s="59"/>
      <c r="BB725" s="59"/>
      <c r="BC725" s="59"/>
      <c r="BD725" s="59"/>
      <c r="BE725" s="59"/>
      <c r="BF725" s="59"/>
      <c r="BG725" s="59"/>
      <c r="BH725" s="59"/>
      <c r="BI725" s="59"/>
      <c r="BJ725" s="59"/>
      <c r="BK725" s="59"/>
      <c r="BL725" s="59"/>
      <c r="BM725" s="59"/>
      <c r="BN725" s="59"/>
    </row>
    <row r="726" spans="1:66" ht="15.75" customHeight="1" x14ac:dyDescent="0.25">
      <c r="A726" s="59"/>
      <c r="B726" s="292"/>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c r="BI726" s="59"/>
      <c r="BJ726" s="59"/>
      <c r="BK726" s="59"/>
      <c r="BL726" s="59"/>
      <c r="BM726" s="59"/>
      <c r="BN726" s="59"/>
    </row>
    <row r="727" spans="1:66" ht="15.75" customHeight="1" x14ac:dyDescent="0.25">
      <c r="A727" s="59"/>
      <c r="B727" s="292"/>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c r="AS727" s="59"/>
      <c r="AT727" s="59"/>
      <c r="AU727" s="59"/>
      <c r="AV727" s="59"/>
      <c r="AW727" s="59"/>
      <c r="AX727" s="59"/>
      <c r="AY727" s="59"/>
      <c r="AZ727" s="59"/>
      <c r="BA727" s="59"/>
      <c r="BB727" s="59"/>
      <c r="BC727" s="59"/>
      <c r="BD727" s="59"/>
      <c r="BE727" s="59"/>
      <c r="BF727" s="59"/>
      <c r="BG727" s="59"/>
      <c r="BH727" s="59"/>
      <c r="BI727" s="59"/>
      <c r="BJ727" s="59"/>
      <c r="BK727" s="59"/>
      <c r="BL727" s="59"/>
      <c r="BM727" s="59"/>
      <c r="BN727" s="59"/>
    </row>
    <row r="728" spans="1:66" ht="15.75" customHeight="1" x14ac:dyDescent="0.25">
      <c r="A728" s="59"/>
      <c r="B728" s="292"/>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c r="BI728" s="59"/>
      <c r="BJ728" s="59"/>
      <c r="BK728" s="59"/>
      <c r="BL728" s="59"/>
      <c r="BM728" s="59"/>
      <c r="BN728" s="59"/>
    </row>
    <row r="729" spans="1:66" ht="15.75" customHeight="1" x14ac:dyDescent="0.25">
      <c r="A729" s="59"/>
      <c r="B729" s="292"/>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59"/>
      <c r="BL729" s="59"/>
      <c r="BM729" s="59"/>
      <c r="BN729" s="59"/>
    </row>
    <row r="730" spans="1:66" ht="15.75" customHeight="1" x14ac:dyDescent="0.25">
      <c r="A730" s="59"/>
      <c r="B730" s="292"/>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59"/>
      <c r="BL730" s="59"/>
      <c r="BM730" s="59"/>
      <c r="BN730" s="59"/>
    </row>
    <row r="731" spans="1:66" ht="15.75" customHeight="1" x14ac:dyDescent="0.25">
      <c r="A731" s="59"/>
      <c r="B731" s="292"/>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59"/>
      <c r="BL731" s="59"/>
      <c r="BM731" s="59"/>
      <c r="BN731" s="59"/>
    </row>
    <row r="732" spans="1:66" ht="15.75" customHeight="1" x14ac:dyDescent="0.25">
      <c r="A732" s="59"/>
      <c r="B732" s="292"/>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c r="AS732" s="59"/>
      <c r="AT732" s="59"/>
      <c r="AU732" s="59"/>
      <c r="AV732" s="59"/>
      <c r="AW732" s="59"/>
      <c r="AX732" s="59"/>
      <c r="AY732" s="59"/>
      <c r="AZ732" s="59"/>
      <c r="BA732" s="59"/>
      <c r="BB732" s="59"/>
      <c r="BC732" s="59"/>
      <c r="BD732" s="59"/>
      <c r="BE732" s="59"/>
      <c r="BF732" s="59"/>
      <c r="BG732" s="59"/>
      <c r="BH732" s="59"/>
      <c r="BI732" s="59"/>
      <c r="BJ732" s="59"/>
      <c r="BK732" s="59"/>
      <c r="BL732" s="59"/>
      <c r="BM732" s="59"/>
      <c r="BN732" s="59"/>
    </row>
    <row r="733" spans="1:66" ht="15.75" customHeight="1" x14ac:dyDescent="0.25">
      <c r="A733" s="59"/>
      <c r="B733" s="292"/>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c r="AS733" s="59"/>
      <c r="AT733" s="59"/>
      <c r="AU733" s="59"/>
      <c r="AV733" s="59"/>
      <c r="AW733" s="59"/>
      <c r="AX733" s="59"/>
      <c r="AY733" s="59"/>
      <c r="AZ733" s="59"/>
      <c r="BA733" s="59"/>
      <c r="BB733" s="59"/>
      <c r="BC733" s="59"/>
      <c r="BD733" s="59"/>
      <c r="BE733" s="59"/>
      <c r="BF733" s="59"/>
      <c r="BG733" s="59"/>
      <c r="BH733" s="59"/>
      <c r="BI733" s="59"/>
      <c r="BJ733" s="59"/>
      <c r="BK733" s="59"/>
      <c r="BL733" s="59"/>
      <c r="BM733" s="59"/>
      <c r="BN733" s="59"/>
    </row>
    <row r="734" spans="1:66" ht="15.75" customHeight="1" x14ac:dyDescent="0.25">
      <c r="A734" s="59"/>
      <c r="B734" s="292"/>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c r="AS734" s="59"/>
      <c r="AT734" s="59"/>
      <c r="AU734" s="59"/>
      <c r="AV734" s="59"/>
      <c r="AW734" s="59"/>
      <c r="AX734" s="59"/>
      <c r="AY734" s="59"/>
      <c r="AZ734" s="59"/>
      <c r="BA734" s="59"/>
      <c r="BB734" s="59"/>
      <c r="BC734" s="59"/>
      <c r="BD734" s="59"/>
      <c r="BE734" s="59"/>
      <c r="BF734" s="59"/>
      <c r="BG734" s="59"/>
      <c r="BH734" s="59"/>
      <c r="BI734" s="59"/>
      <c r="BJ734" s="59"/>
      <c r="BK734" s="59"/>
      <c r="BL734" s="59"/>
      <c r="BM734" s="59"/>
      <c r="BN734" s="59"/>
    </row>
    <row r="735" spans="1:66" ht="15.75" customHeight="1" x14ac:dyDescent="0.25">
      <c r="A735" s="59"/>
      <c r="B735" s="292"/>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59"/>
      <c r="BL735" s="59"/>
      <c r="BM735" s="59"/>
      <c r="BN735" s="59"/>
    </row>
    <row r="736" spans="1:66" ht="15.75" customHeight="1" x14ac:dyDescent="0.25">
      <c r="A736" s="59"/>
      <c r="B736" s="292"/>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M736" s="59"/>
      <c r="BN736" s="59"/>
    </row>
    <row r="737" spans="1:66" ht="15.75" customHeight="1" x14ac:dyDescent="0.25">
      <c r="A737" s="59"/>
      <c r="B737" s="292"/>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59"/>
      <c r="BL737" s="59"/>
      <c r="BM737" s="59"/>
      <c r="BN737" s="59"/>
    </row>
    <row r="738" spans="1:66" ht="15.75" customHeight="1" x14ac:dyDescent="0.25">
      <c r="A738" s="59"/>
      <c r="B738" s="292"/>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59"/>
      <c r="BL738" s="59"/>
      <c r="BM738" s="59"/>
      <c r="BN738" s="59"/>
    </row>
    <row r="739" spans="1:66" ht="15.75" customHeight="1" x14ac:dyDescent="0.25">
      <c r="A739" s="59"/>
      <c r="B739" s="292"/>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59"/>
      <c r="BN739" s="59"/>
    </row>
    <row r="740" spans="1:66" ht="15.75" customHeight="1" x14ac:dyDescent="0.25">
      <c r="A740" s="59"/>
      <c r="B740" s="292"/>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59"/>
      <c r="BL740" s="59"/>
      <c r="BM740" s="59"/>
      <c r="BN740" s="59"/>
    </row>
    <row r="741" spans="1:66" ht="15.75" customHeight="1" x14ac:dyDescent="0.25">
      <c r="A741" s="59"/>
      <c r="B741" s="292"/>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59"/>
      <c r="BN741" s="59"/>
    </row>
    <row r="742" spans="1:66" ht="15.75" customHeight="1" x14ac:dyDescent="0.25">
      <c r="A742" s="59"/>
      <c r="B742" s="292"/>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c r="AS742" s="59"/>
      <c r="AT742" s="59"/>
      <c r="AU742" s="59"/>
      <c r="AV742" s="59"/>
      <c r="AW742" s="59"/>
      <c r="AX742" s="59"/>
      <c r="AY742" s="59"/>
      <c r="AZ742" s="59"/>
      <c r="BA742" s="59"/>
      <c r="BB742" s="59"/>
      <c r="BC742" s="59"/>
      <c r="BD742" s="59"/>
      <c r="BE742" s="59"/>
      <c r="BF742" s="59"/>
      <c r="BG742" s="59"/>
      <c r="BH742" s="59"/>
      <c r="BI742" s="59"/>
      <c r="BJ742" s="59"/>
      <c r="BK742" s="59"/>
      <c r="BL742" s="59"/>
      <c r="BM742" s="59"/>
      <c r="BN742" s="59"/>
    </row>
    <row r="743" spans="1:66" ht="15.75" customHeight="1" x14ac:dyDescent="0.25">
      <c r="A743" s="59"/>
      <c r="B743" s="292"/>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c r="AS743" s="59"/>
      <c r="AT743" s="59"/>
      <c r="AU743" s="59"/>
      <c r="AV743" s="59"/>
      <c r="AW743" s="59"/>
      <c r="AX743" s="59"/>
      <c r="AY743" s="59"/>
      <c r="AZ743" s="59"/>
      <c r="BA743" s="59"/>
      <c r="BB743" s="59"/>
      <c r="BC743" s="59"/>
      <c r="BD743" s="59"/>
      <c r="BE743" s="59"/>
      <c r="BF743" s="59"/>
      <c r="BG743" s="59"/>
      <c r="BH743" s="59"/>
      <c r="BI743" s="59"/>
      <c r="BJ743" s="59"/>
      <c r="BK743" s="59"/>
      <c r="BL743" s="59"/>
      <c r="BM743" s="59"/>
      <c r="BN743" s="59"/>
    </row>
    <row r="744" spans="1:66" ht="15.75" customHeight="1" x14ac:dyDescent="0.25">
      <c r="A744" s="59"/>
      <c r="B744" s="292"/>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c r="AS744" s="59"/>
      <c r="AT744" s="59"/>
      <c r="AU744" s="59"/>
      <c r="AV744" s="59"/>
      <c r="AW744" s="59"/>
      <c r="AX744" s="59"/>
      <c r="AY744" s="59"/>
      <c r="AZ744" s="59"/>
      <c r="BA744" s="59"/>
      <c r="BB744" s="59"/>
      <c r="BC744" s="59"/>
      <c r="BD744" s="59"/>
      <c r="BE744" s="59"/>
      <c r="BF744" s="59"/>
      <c r="BG744" s="59"/>
      <c r="BH744" s="59"/>
      <c r="BI744" s="59"/>
      <c r="BJ744" s="59"/>
      <c r="BK744" s="59"/>
      <c r="BL744" s="59"/>
      <c r="BM744" s="59"/>
      <c r="BN744" s="59"/>
    </row>
    <row r="745" spans="1:66" ht="15.75" customHeight="1" x14ac:dyDescent="0.25">
      <c r="A745" s="59"/>
      <c r="B745" s="292"/>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c r="AS745" s="59"/>
      <c r="AT745" s="59"/>
      <c r="AU745" s="59"/>
      <c r="AV745" s="59"/>
      <c r="AW745" s="59"/>
      <c r="AX745" s="59"/>
      <c r="AY745" s="59"/>
      <c r="AZ745" s="59"/>
      <c r="BA745" s="59"/>
      <c r="BB745" s="59"/>
      <c r="BC745" s="59"/>
      <c r="BD745" s="59"/>
      <c r="BE745" s="59"/>
      <c r="BF745" s="59"/>
      <c r="BG745" s="59"/>
      <c r="BH745" s="59"/>
      <c r="BI745" s="59"/>
      <c r="BJ745" s="59"/>
      <c r="BK745" s="59"/>
      <c r="BL745" s="59"/>
      <c r="BM745" s="59"/>
      <c r="BN745" s="59"/>
    </row>
    <row r="746" spans="1:66" ht="15.75" customHeight="1" x14ac:dyDescent="0.25">
      <c r="A746" s="59"/>
      <c r="B746" s="292"/>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c r="AS746" s="59"/>
      <c r="AT746" s="59"/>
      <c r="AU746" s="59"/>
      <c r="AV746" s="59"/>
      <c r="AW746" s="59"/>
      <c r="AX746" s="59"/>
      <c r="AY746" s="59"/>
      <c r="AZ746" s="59"/>
      <c r="BA746" s="59"/>
      <c r="BB746" s="59"/>
      <c r="BC746" s="59"/>
      <c r="BD746" s="59"/>
      <c r="BE746" s="59"/>
      <c r="BF746" s="59"/>
      <c r="BG746" s="59"/>
      <c r="BH746" s="59"/>
      <c r="BI746" s="59"/>
      <c r="BJ746" s="59"/>
      <c r="BK746" s="59"/>
      <c r="BL746" s="59"/>
      <c r="BM746" s="59"/>
      <c r="BN746" s="59"/>
    </row>
    <row r="747" spans="1:66" ht="15.75" customHeight="1" x14ac:dyDescent="0.25">
      <c r="A747" s="59"/>
      <c r="B747" s="292"/>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c r="AS747" s="59"/>
      <c r="AT747" s="59"/>
      <c r="AU747" s="59"/>
      <c r="AV747" s="59"/>
      <c r="AW747" s="59"/>
      <c r="AX747" s="59"/>
      <c r="AY747" s="59"/>
      <c r="AZ747" s="59"/>
      <c r="BA747" s="59"/>
      <c r="BB747" s="59"/>
      <c r="BC747" s="59"/>
      <c r="BD747" s="59"/>
      <c r="BE747" s="59"/>
      <c r="BF747" s="59"/>
      <c r="BG747" s="59"/>
      <c r="BH747" s="59"/>
      <c r="BI747" s="59"/>
      <c r="BJ747" s="59"/>
      <c r="BK747" s="59"/>
      <c r="BL747" s="59"/>
      <c r="BM747" s="59"/>
      <c r="BN747" s="59"/>
    </row>
    <row r="748" spans="1:66" ht="15.75" customHeight="1" x14ac:dyDescent="0.25">
      <c r="A748" s="59"/>
      <c r="B748" s="292"/>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c r="AS748" s="59"/>
      <c r="AT748" s="59"/>
      <c r="AU748" s="59"/>
      <c r="AV748" s="59"/>
      <c r="AW748" s="59"/>
      <c r="AX748" s="59"/>
      <c r="AY748" s="59"/>
      <c r="AZ748" s="59"/>
      <c r="BA748" s="59"/>
      <c r="BB748" s="59"/>
      <c r="BC748" s="59"/>
      <c r="BD748" s="59"/>
      <c r="BE748" s="59"/>
      <c r="BF748" s="59"/>
      <c r="BG748" s="59"/>
      <c r="BH748" s="59"/>
      <c r="BI748" s="59"/>
      <c r="BJ748" s="59"/>
      <c r="BK748" s="59"/>
      <c r="BL748" s="59"/>
      <c r="BM748" s="59"/>
      <c r="BN748" s="59"/>
    </row>
    <row r="749" spans="1:66" ht="15.75" customHeight="1" x14ac:dyDescent="0.25">
      <c r="A749" s="59"/>
      <c r="B749" s="292"/>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c r="AS749" s="59"/>
      <c r="AT749" s="59"/>
      <c r="AU749" s="59"/>
      <c r="AV749" s="59"/>
      <c r="AW749" s="59"/>
      <c r="AX749" s="59"/>
      <c r="AY749" s="59"/>
      <c r="AZ749" s="59"/>
      <c r="BA749" s="59"/>
      <c r="BB749" s="59"/>
      <c r="BC749" s="59"/>
      <c r="BD749" s="59"/>
      <c r="BE749" s="59"/>
      <c r="BF749" s="59"/>
      <c r="BG749" s="59"/>
      <c r="BH749" s="59"/>
      <c r="BI749" s="59"/>
      <c r="BJ749" s="59"/>
      <c r="BK749" s="59"/>
      <c r="BL749" s="59"/>
      <c r="BM749" s="59"/>
      <c r="BN749" s="59"/>
    </row>
    <row r="750" spans="1:66" ht="15.75" customHeight="1" x14ac:dyDescent="0.25">
      <c r="A750" s="59"/>
      <c r="B750" s="292"/>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c r="AS750" s="59"/>
      <c r="AT750" s="59"/>
      <c r="AU750" s="59"/>
      <c r="AV750" s="59"/>
      <c r="AW750" s="59"/>
      <c r="AX750" s="59"/>
      <c r="AY750" s="59"/>
      <c r="AZ750" s="59"/>
      <c r="BA750" s="59"/>
      <c r="BB750" s="59"/>
      <c r="BC750" s="59"/>
      <c r="BD750" s="59"/>
      <c r="BE750" s="59"/>
      <c r="BF750" s="59"/>
      <c r="BG750" s="59"/>
      <c r="BH750" s="59"/>
      <c r="BI750" s="59"/>
      <c r="BJ750" s="59"/>
      <c r="BK750" s="59"/>
      <c r="BL750" s="59"/>
      <c r="BM750" s="59"/>
      <c r="BN750" s="59"/>
    </row>
    <row r="751" spans="1:66" ht="15.75" customHeight="1" x14ac:dyDescent="0.25">
      <c r="A751" s="59"/>
      <c r="B751" s="292"/>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c r="AS751" s="59"/>
      <c r="AT751" s="59"/>
      <c r="AU751" s="59"/>
      <c r="AV751" s="59"/>
      <c r="AW751" s="59"/>
      <c r="AX751" s="59"/>
      <c r="AY751" s="59"/>
      <c r="AZ751" s="59"/>
      <c r="BA751" s="59"/>
      <c r="BB751" s="59"/>
      <c r="BC751" s="59"/>
      <c r="BD751" s="59"/>
      <c r="BE751" s="59"/>
      <c r="BF751" s="59"/>
      <c r="BG751" s="59"/>
      <c r="BH751" s="59"/>
      <c r="BI751" s="59"/>
      <c r="BJ751" s="59"/>
      <c r="BK751" s="59"/>
      <c r="BL751" s="59"/>
      <c r="BM751" s="59"/>
      <c r="BN751" s="59"/>
    </row>
    <row r="752" spans="1:66" ht="15.75" customHeight="1" x14ac:dyDescent="0.25">
      <c r="A752" s="59"/>
      <c r="B752" s="292"/>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c r="AS752" s="59"/>
      <c r="AT752" s="59"/>
      <c r="AU752" s="59"/>
      <c r="AV752" s="59"/>
      <c r="AW752" s="59"/>
      <c r="AX752" s="59"/>
      <c r="AY752" s="59"/>
      <c r="AZ752" s="59"/>
      <c r="BA752" s="59"/>
      <c r="BB752" s="59"/>
      <c r="BC752" s="59"/>
      <c r="BD752" s="59"/>
      <c r="BE752" s="59"/>
      <c r="BF752" s="59"/>
      <c r="BG752" s="59"/>
      <c r="BH752" s="59"/>
      <c r="BI752" s="59"/>
      <c r="BJ752" s="59"/>
      <c r="BK752" s="59"/>
      <c r="BL752" s="59"/>
      <c r="BM752" s="59"/>
      <c r="BN752" s="59"/>
    </row>
    <row r="753" spans="1:66" ht="15.75" customHeight="1" x14ac:dyDescent="0.25">
      <c r="A753" s="59"/>
      <c r="B753" s="292"/>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c r="AS753" s="59"/>
      <c r="AT753" s="59"/>
      <c r="AU753" s="59"/>
      <c r="AV753" s="59"/>
      <c r="AW753" s="59"/>
      <c r="AX753" s="59"/>
      <c r="AY753" s="59"/>
      <c r="AZ753" s="59"/>
      <c r="BA753" s="59"/>
      <c r="BB753" s="59"/>
      <c r="BC753" s="59"/>
      <c r="BD753" s="59"/>
      <c r="BE753" s="59"/>
      <c r="BF753" s="59"/>
      <c r="BG753" s="59"/>
      <c r="BH753" s="59"/>
      <c r="BI753" s="59"/>
      <c r="BJ753" s="59"/>
      <c r="BK753" s="59"/>
      <c r="BL753" s="59"/>
      <c r="BM753" s="59"/>
      <c r="BN753" s="59"/>
    </row>
    <row r="754" spans="1:66" ht="15.75" customHeight="1" x14ac:dyDescent="0.25">
      <c r="A754" s="59"/>
      <c r="B754" s="292"/>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F754" s="59"/>
      <c r="BG754" s="59"/>
      <c r="BH754" s="59"/>
      <c r="BI754" s="59"/>
      <c r="BJ754" s="59"/>
      <c r="BK754" s="59"/>
      <c r="BL754" s="59"/>
      <c r="BM754" s="59"/>
      <c r="BN754" s="59"/>
    </row>
    <row r="755" spans="1:66" ht="15.75" customHeight="1" x14ac:dyDescent="0.25">
      <c r="A755" s="59"/>
      <c r="B755" s="292"/>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row>
    <row r="756" spans="1:66" ht="15.75" customHeight="1" x14ac:dyDescent="0.25">
      <c r="A756" s="59"/>
      <c r="B756" s="292"/>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59"/>
      <c r="BG756" s="59"/>
      <c r="BH756" s="59"/>
      <c r="BI756" s="59"/>
      <c r="BJ756" s="59"/>
      <c r="BK756" s="59"/>
      <c r="BL756" s="59"/>
      <c r="BM756" s="59"/>
      <c r="BN756" s="59"/>
    </row>
    <row r="757" spans="1:66" ht="15.75" customHeight="1" x14ac:dyDescent="0.25">
      <c r="A757" s="59"/>
      <c r="B757" s="292"/>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c r="AS757" s="59"/>
      <c r="AT757" s="59"/>
      <c r="AU757" s="59"/>
      <c r="AV757" s="59"/>
      <c r="AW757" s="59"/>
      <c r="AX757" s="59"/>
      <c r="AY757" s="59"/>
      <c r="AZ757" s="59"/>
      <c r="BA757" s="59"/>
      <c r="BB757" s="59"/>
      <c r="BC757" s="59"/>
      <c r="BD757" s="59"/>
      <c r="BE757" s="59"/>
      <c r="BF757" s="59"/>
      <c r="BG757" s="59"/>
      <c r="BH757" s="59"/>
      <c r="BI757" s="59"/>
      <c r="BJ757" s="59"/>
      <c r="BK757" s="59"/>
      <c r="BL757" s="59"/>
      <c r="BM757" s="59"/>
      <c r="BN757" s="59"/>
    </row>
    <row r="758" spans="1:66" ht="15.75" customHeight="1" x14ac:dyDescent="0.25">
      <c r="A758" s="59"/>
      <c r="B758" s="292"/>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59"/>
      <c r="AX758" s="59"/>
      <c r="AY758" s="59"/>
      <c r="AZ758" s="59"/>
      <c r="BA758" s="59"/>
      <c r="BB758" s="59"/>
      <c r="BC758" s="59"/>
      <c r="BD758" s="59"/>
      <c r="BE758" s="59"/>
      <c r="BF758" s="59"/>
      <c r="BG758" s="59"/>
      <c r="BH758" s="59"/>
      <c r="BI758" s="59"/>
      <c r="BJ758" s="59"/>
      <c r="BK758" s="59"/>
      <c r="BL758" s="59"/>
      <c r="BM758" s="59"/>
      <c r="BN758" s="59"/>
    </row>
    <row r="759" spans="1:66" ht="15.75" customHeight="1" x14ac:dyDescent="0.25">
      <c r="A759" s="59"/>
      <c r="B759" s="292"/>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c r="AS759" s="59"/>
      <c r="AT759" s="59"/>
      <c r="AU759" s="59"/>
      <c r="AV759" s="59"/>
      <c r="AW759" s="59"/>
      <c r="AX759" s="59"/>
      <c r="AY759" s="59"/>
      <c r="AZ759" s="59"/>
      <c r="BA759" s="59"/>
      <c r="BB759" s="59"/>
      <c r="BC759" s="59"/>
      <c r="BD759" s="59"/>
      <c r="BE759" s="59"/>
      <c r="BF759" s="59"/>
      <c r="BG759" s="59"/>
      <c r="BH759" s="59"/>
      <c r="BI759" s="59"/>
      <c r="BJ759" s="59"/>
      <c r="BK759" s="59"/>
      <c r="BL759" s="59"/>
      <c r="BM759" s="59"/>
      <c r="BN759" s="59"/>
    </row>
    <row r="760" spans="1:66" ht="15.75" customHeight="1" x14ac:dyDescent="0.25">
      <c r="A760" s="59"/>
      <c r="B760" s="292"/>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c r="AS760" s="59"/>
      <c r="AT760" s="59"/>
      <c r="AU760" s="59"/>
      <c r="AV760" s="59"/>
      <c r="AW760" s="59"/>
      <c r="AX760" s="59"/>
      <c r="AY760" s="59"/>
      <c r="AZ760" s="59"/>
      <c r="BA760" s="59"/>
      <c r="BB760" s="59"/>
      <c r="BC760" s="59"/>
      <c r="BD760" s="59"/>
      <c r="BE760" s="59"/>
      <c r="BF760" s="59"/>
      <c r="BG760" s="59"/>
      <c r="BH760" s="59"/>
      <c r="BI760" s="59"/>
      <c r="BJ760" s="59"/>
      <c r="BK760" s="59"/>
      <c r="BL760" s="59"/>
      <c r="BM760" s="59"/>
      <c r="BN760" s="59"/>
    </row>
    <row r="761" spans="1:66" ht="15.75" customHeight="1" x14ac:dyDescent="0.25">
      <c r="A761" s="59"/>
      <c r="B761" s="292"/>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59"/>
      <c r="AU761" s="59"/>
      <c r="AV761" s="59"/>
      <c r="AW761" s="59"/>
      <c r="AX761" s="59"/>
      <c r="AY761" s="59"/>
      <c r="AZ761" s="59"/>
      <c r="BA761" s="59"/>
      <c r="BB761" s="59"/>
      <c r="BC761" s="59"/>
      <c r="BD761" s="59"/>
      <c r="BE761" s="59"/>
      <c r="BF761" s="59"/>
      <c r="BG761" s="59"/>
      <c r="BH761" s="59"/>
      <c r="BI761" s="59"/>
      <c r="BJ761" s="59"/>
      <c r="BK761" s="59"/>
      <c r="BL761" s="59"/>
      <c r="BM761" s="59"/>
      <c r="BN761" s="59"/>
    </row>
    <row r="762" spans="1:66" ht="15.75" customHeight="1" x14ac:dyDescent="0.25">
      <c r="A762" s="59"/>
      <c r="B762" s="292"/>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59"/>
      <c r="BG762" s="59"/>
      <c r="BH762" s="59"/>
      <c r="BI762" s="59"/>
      <c r="BJ762" s="59"/>
      <c r="BK762" s="59"/>
      <c r="BL762" s="59"/>
      <c r="BM762" s="59"/>
      <c r="BN762" s="59"/>
    </row>
    <row r="763" spans="1:66" ht="15.75" customHeight="1" x14ac:dyDescent="0.25">
      <c r="A763" s="59"/>
      <c r="B763" s="292"/>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59"/>
      <c r="BN763" s="59"/>
    </row>
    <row r="764" spans="1:66" ht="15.75" customHeight="1" x14ac:dyDescent="0.25">
      <c r="A764" s="59"/>
      <c r="B764" s="292"/>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59"/>
      <c r="BG764" s="59"/>
      <c r="BH764" s="59"/>
      <c r="BI764" s="59"/>
      <c r="BJ764" s="59"/>
      <c r="BK764" s="59"/>
      <c r="BL764" s="59"/>
      <c r="BM764" s="59"/>
      <c r="BN764" s="59"/>
    </row>
    <row r="765" spans="1:66" ht="15.75" customHeight="1" x14ac:dyDescent="0.25">
      <c r="A765" s="59"/>
      <c r="B765" s="292"/>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59"/>
      <c r="BN765" s="59"/>
    </row>
    <row r="766" spans="1:66" ht="15.75" customHeight="1" x14ac:dyDescent="0.25">
      <c r="A766" s="59"/>
      <c r="B766" s="292"/>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c r="AS766" s="59"/>
      <c r="AT766" s="59"/>
      <c r="AU766" s="59"/>
      <c r="AV766" s="59"/>
      <c r="AW766" s="59"/>
      <c r="AX766" s="59"/>
      <c r="AY766" s="59"/>
      <c r="AZ766" s="59"/>
      <c r="BA766" s="59"/>
      <c r="BB766" s="59"/>
      <c r="BC766" s="59"/>
      <c r="BD766" s="59"/>
      <c r="BE766" s="59"/>
      <c r="BF766" s="59"/>
      <c r="BG766" s="59"/>
      <c r="BH766" s="59"/>
      <c r="BI766" s="59"/>
      <c r="BJ766" s="59"/>
      <c r="BK766" s="59"/>
      <c r="BL766" s="59"/>
      <c r="BM766" s="59"/>
      <c r="BN766" s="59"/>
    </row>
    <row r="767" spans="1:66" ht="15.75" customHeight="1" x14ac:dyDescent="0.25">
      <c r="A767" s="59"/>
      <c r="B767" s="292"/>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9"/>
      <c r="AM767" s="59"/>
      <c r="AN767" s="59"/>
      <c r="AO767" s="59"/>
      <c r="AP767" s="59"/>
      <c r="AQ767" s="59"/>
      <c r="AR767" s="59"/>
      <c r="AS767" s="59"/>
      <c r="AT767" s="59"/>
      <c r="AU767" s="59"/>
      <c r="AV767" s="59"/>
      <c r="AW767" s="59"/>
      <c r="AX767" s="59"/>
      <c r="AY767" s="59"/>
      <c r="AZ767" s="59"/>
      <c r="BA767" s="59"/>
      <c r="BB767" s="59"/>
      <c r="BC767" s="59"/>
      <c r="BD767" s="59"/>
      <c r="BE767" s="59"/>
      <c r="BF767" s="59"/>
      <c r="BG767" s="59"/>
      <c r="BH767" s="59"/>
      <c r="BI767" s="59"/>
      <c r="BJ767" s="59"/>
      <c r="BK767" s="59"/>
      <c r="BL767" s="59"/>
      <c r="BM767" s="59"/>
      <c r="BN767" s="59"/>
    </row>
    <row r="768" spans="1:66" ht="15.75" customHeight="1" x14ac:dyDescent="0.25">
      <c r="A768" s="59"/>
      <c r="B768" s="292"/>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59"/>
      <c r="BJ768" s="59"/>
      <c r="BK768" s="59"/>
      <c r="BL768" s="59"/>
      <c r="BM768" s="59"/>
      <c r="BN768" s="59"/>
    </row>
    <row r="769" spans="1:66" ht="15.75" customHeight="1" x14ac:dyDescent="0.25">
      <c r="A769" s="59"/>
      <c r="B769" s="292"/>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59"/>
      <c r="AU769" s="59"/>
      <c r="AV769" s="59"/>
      <c r="AW769" s="59"/>
      <c r="AX769" s="59"/>
      <c r="AY769" s="59"/>
      <c r="AZ769" s="59"/>
      <c r="BA769" s="59"/>
      <c r="BB769" s="59"/>
      <c r="BC769" s="59"/>
      <c r="BD769" s="59"/>
      <c r="BE769" s="59"/>
      <c r="BF769" s="59"/>
      <c r="BG769" s="59"/>
      <c r="BH769" s="59"/>
      <c r="BI769" s="59"/>
      <c r="BJ769" s="59"/>
      <c r="BK769" s="59"/>
      <c r="BL769" s="59"/>
      <c r="BM769" s="59"/>
      <c r="BN769" s="59"/>
    </row>
    <row r="770" spans="1:66" ht="15.75" customHeight="1" x14ac:dyDescent="0.25">
      <c r="A770" s="59"/>
      <c r="B770" s="292"/>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c r="AS770" s="59"/>
      <c r="AT770" s="59"/>
      <c r="AU770" s="59"/>
      <c r="AV770" s="59"/>
      <c r="AW770" s="59"/>
      <c r="AX770" s="59"/>
      <c r="AY770" s="59"/>
      <c r="AZ770" s="59"/>
      <c r="BA770" s="59"/>
      <c r="BB770" s="59"/>
      <c r="BC770" s="59"/>
      <c r="BD770" s="59"/>
      <c r="BE770" s="59"/>
      <c r="BF770" s="59"/>
      <c r="BG770" s="59"/>
      <c r="BH770" s="59"/>
      <c r="BI770" s="59"/>
      <c r="BJ770" s="59"/>
      <c r="BK770" s="59"/>
      <c r="BL770" s="59"/>
      <c r="BM770" s="59"/>
      <c r="BN770" s="59"/>
    </row>
    <row r="771" spans="1:66" ht="15.75" customHeight="1" x14ac:dyDescent="0.25">
      <c r="A771" s="59"/>
      <c r="B771" s="292"/>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c r="AO771" s="59"/>
      <c r="AP771" s="59"/>
      <c r="AQ771" s="59"/>
      <c r="AR771" s="59"/>
      <c r="AS771" s="59"/>
      <c r="AT771" s="59"/>
      <c r="AU771" s="59"/>
      <c r="AV771" s="59"/>
      <c r="AW771" s="59"/>
      <c r="AX771" s="59"/>
      <c r="AY771" s="59"/>
      <c r="AZ771" s="59"/>
      <c r="BA771" s="59"/>
      <c r="BB771" s="59"/>
      <c r="BC771" s="59"/>
      <c r="BD771" s="59"/>
      <c r="BE771" s="59"/>
      <c r="BF771" s="59"/>
      <c r="BG771" s="59"/>
      <c r="BH771" s="59"/>
      <c r="BI771" s="59"/>
      <c r="BJ771" s="59"/>
      <c r="BK771" s="59"/>
      <c r="BL771" s="59"/>
      <c r="BM771" s="59"/>
      <c r="BN771" s="59"/>
    </row>
    <row r="772" spans="1:66" ht="15.75" customHeight="1" x14ac:dyDescent="0.25">
      <c r="A772" s="59"/>
      <c r="B772" s="292"/>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59"/>
      <c r="AM772" s="59"/>
      <c r="AN772" s="59"/>
      <c r="AO772" s="59"/>
      <c r="AP772" s="59"/>
      <c r="AQ772" s="59"/>
      <c r="AR772" s="59"/>
      <c r="AS772" s="59"/>
      <c r="AT772" s="59"/>
      <c r="AU772" s="59"/>
      <c r="AV772" s="59"/>
      <c r="AW772" s="59"/>
      <c r="AX772" s="59"/>
      <c r="AY772" s="59"/>
      <c r="AZ772" s="59"/>
      <c r="BA772" s="59"/>
      <c r="BB772" s="59"/>
      <c r="BC772" s="59"/>
      <c r="BD772" s="59"/>
      <c r="BE772" s="59"/>
      <c r="BF772" s="59"/>
      <c r="BG772" s="59"/>
      <c r="BH772" s="59"/>
      <c r="BI772" s="59"/>
      <c r="BJ772" s="59"/>
      <c r="BK772" s="59"/>
      <c r="BL772" s="59"/>
      <c r="BM772" s="59"/>
      <c r="BN772" s="59"/>
    </row>
    <row r="773" spans="1:66" ht="15.75" customHeight="1" x14ac:dyDescent="0.25">
      <c r="A773" s="59"/>
      <c r="B773" s="292"/>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59"/>
      <c r="AM773" s="59"/>
      <c r="AN773" s="59"/>
      <c r="AO773" s="59"/>
      <c r="AP773" s="59"/>
      <c r="AQ773" s="59"/>
      <c r="AR773" s="59"/>
      <c r="AS773" s="59"/>
      <c r="AT773" s="59"/>
      <c r="AU773" s="59"/>
      <c r="AV773" s="59"/>
      <c r="AW773" s="59"/>
      <c r="AX773" s="59"/>
      <c r="AY773" s="59"/>
      <c r="AZ773" s="59"/>
      <c r="BA773" s="59"/>
      <c r="BB773" s="59"/>
      <c r="BC773" s="59"/>
      <c r="BD773" s="59"/>
      <c r="BE773" s="59"/>
      <c r="BF773" s="59"/>
      <c r="BG773" s="59"/>
      <c r="BH773" s="59"/>
      <c r="BI773" s="59"/>
      <c r="BJ773" s="59"/>
      <c r="BK773" s="59"/>
      <c r="BL773" s="59"/>
      <c r="BM773" s="59"/>
      <c r="BN773" s="59"/>
    </row>
    <row r="774" spans="1:66" ht="15.75" customHeight="1" x14ac:dyDescent="0.25">
      <c r="A774" s="59"/>
      <c r="B774" s="292"/>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59"/>
      <c r="AM774" s="59"/>
      <c r="AN774" s="59"/>
      <c r="AO774" s="59"/>
      <c r="AP774" s="59"/>
      <c r="AQ774" s="59"/>
      <c r="AR774" s="59"/>
      <c r="AS774" s="59"/>
      <c r="AT774" s="59"/>
      <c r="AU774" s="59"/>
      <c r="AV774" s="59"/>
      <c r="AW774" s="59"/>
      <c r="AX774" s="59"/>
      <c r="AY774" s="59"/>
      <c r="AZ774" s="59"/>
      <c r="BA774" s="59"/>
      <c r="BB774" s="59"/>
      <c r="BC774" s="59"/>
      <c r="BD774" s="59"/>
      <c r="BE774" s="59"/>
      <c r="BF774" s="59"/>
      <c r="BG774" s="59"/>
      <c r="BH774" s="59"/>
      <c r="BI774" s="59"/>
      <c r="BJ774" s="59"/>
      <c r="BK774" s="59"/>
      <c r="BL774" s="59"/>
      <c r="BM774" s="59"/>
      <c r="BN774" s="59"/>
    </row>
    <row r="775" spans="1:66" ht="15.75" customHeight="1" x14ac:dyDescent="0.25">
      <c r="A775" s="59"/>
      <c r="B775" s="292"/>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9"/>
      <c r="AM775" s="59"/>
      <c r="AN775" s="59"/>
      <c r="AO775" s="59"/>
      <c r="AP775" s="59"/>
      <c r="AQ775" s="59"/>
      <c r="AR775" s="59"/>
      <c r="AS775" s="59"/>
      <c r="AT775" s="59"/>
      <c r="AU775" s="59"/>
      <c r="AV775" s="59"/>
      <c r="AW775" s="59"/>
      <c r="AX775" s="59"/>
      <c r="AY775" s="59"/>
      <c r="AZ775" s="59"/>
      <c r="BA775" s="59"/>
      <c r="BB775" s="59"/>
      <c r="BC775" s="59"/>
      <c r="BD775" s="59"/>
      <c r="BE775" s="59"/>
      <c r="BF775" s="59"/>
      <c r="BG775" s="59"/>
      <c r="BH775" s="59"/>
      <c r="BI775" s="59"/>
      <c r="BJ775" s="59"/>
      <c r="BK775" s="59"/>
      <c r="BL775" s="59"/>
      <c r="BM775" s="59"/>
      <c r="BN775" s="59"/>
    </row>
    <row r="776" spans="1:66" ht="15.75" customHeight="1" x14ac:dyDescent="0.25">
      <c r="A776" s="59"/>
      <c r="B776" s="292"/>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59"/>
      <c r="BG776" s="59"/>
      <c r="BH776" s="59"/>
      <c r="BI776" s="59"/>
      <c r="BJ776" s="59"/>
      <c r="BK776" s="59"/>
      <c r="BL776" s="59"/>
      <c r="BM776" s="59"/>
      <c r="BN776" s="59"/>
    </row>
    <row r="777" spans="1:66" ht="15.75" customHeight="1" x14ac:dyDescent="0.25">
      <c r="A777" s="59"/>
      <c r="B777" s="292"/>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c r="AS777" s="59"/>
      <c r="AT777" s="59"/>
      <c r="AU777" s="59"/>
      <c r="AV777" s="59"/>
      <c r="AW777" s="59"/>
      <c r="AX777" s="59"/>
      <c r="AY777" s="59"/>
      <c r="AZ777" s="59"/>
      <c r="BA777" s="59"/>
      <c r="BB777" s="59"/>
      <c r="BC777" s="59"/>
      <c r="BD777" s="59"/>
      <c r="BE777" s="59"/>
      <c r="BF777" s="59"/>
      <c r="BG777" s="59"/>
      <c r="BH777" s="59"/>
      <c r="BI777" s="59"/>
      <c r="BJ777" s="59"/>
      <c r="BK777" s="59"/>
      <c r="BL777" s="59"/>
      <c r="BM777" s="59"/>
      <c r="BN777" s="59"/>
    </row>
    <row r="778" spans="1:66" ht="15.75" customHeight="1" x14ac:dyDescent="0.25">
      <c r="A778" s="59"/>
      <c r="B778" s="292"/>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59"/>
      <c r="AR778" s="59"/>
      <c r="AS778" s="59"/>
      <c r="AT778" s="59"/>
      <c r="AU778" s="59"/>
      <c r="AV778" s="59"/>
      <c r="AW778" s="59"/>
      <c r="AX778" s="59"/>
      <c r="AY778" s="59"/>
      <c r="AZ778" s="59"/>
      <c r="BA778" s="59"/>
      <c r="BB778" s="59"/>
      <c r="BC778" s="59"/>
      <c r="BD778" s="59"/>
      <c r="BE778" s="59"/>
      <c r="BF778" s="59"/>
      <c r="BG778" s="59"/>
      <c r="BH778" s="59"/>
      <c r="BI778" s="59"/>
      <c r="BJ778" s="59"/>
      <c r="BK778" s="59"/>
      <c r="BL778" s="59"/>
      <c r="BM778" s="59"/>
      <c r="BN778" s="59"/>
    </row>
    <row r="779" spans="1:66" ht="15.75" customHeight="1" x14ac:dyDescent="0.25">
      <c r="A779" s="59"/>
      <c r="B779" s="292"/>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59"/>
      <c r="AX779" s="59"/>
      <c r="AY779" s="59"/>
      <c r="AZ779" s="59"/>
      <c r="BA779" s="59"/>
      <c r="BB779" s="59"/>
      <c r="BC779" s="59"/>
      <c r="BD779" s="59"/>
      <c r="BE779" s="59"/>
      <c r="BF779" s="59"/>
      <c r="BG779" s="59"/>
      <c r="BH779" s="59"/>
      <c r="BI779" s="59"/>
      <c r="BJ779" s="59"/>
      <c r="BK779" s="59"/>
      <c r="BL779" s="59"/>
      <c r="BM779" s="59"/>
      <c r="BN779" s="59"/>
    </row>
    <row r="780" spans="1:66" ht="15.75" customHeight="1" x14ac:dyDescent="0.25">
      <c r="A780" s="59"/>
      <c r="B780" s="292"/>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59"/>
      <c r="AM780" s="59"/>
      <c r="AN780" s="59"/>
      <c r="AO780" s="59"/>
      <c r="AP780" s="59"/>
      <c r="AQ780" s="59"/>
      <c r="AR780" s="59"/>
      <c r="AS780" s="59"/>
      <c r="AT780" s="59"/>
      <c r="AU780" s="59"/>
      <c r="AV780" s="59"/>
      <c r="AW780" s="59"/>
      <c r="AX780" s="59"/>
      <c r="AY780" s="59"/>
      <c r="AZ780" s="59"/>
      <c r="BA780" s="59"/>
      <c r="BB780" s="59"/>
      <c r="BC780" s="59"/>
      <c r="BD780" s="59"/>
      <c r="BE780" s="59"/>
      <c r="BF780" s="59"/>
      <c r="BG780" s="59"/>
      <c r="BH780" s="59"/>
      <c r="BI780" s="59"/>
      <c r="BJ780" s="59"/>
      <c r="BK780" s="59"/>
      <c r="BL780" s="59"/>
      <c r="BM780" s="59"/>
      <c r="BN780" s="59"/>
    </row>
    <row r="781" spans="1:66" ht="15.75" customHeight="1" x14ac:dyDescent="0.25">
      <c r="A781" s="59"/>
      <c r="B781" s="292"/>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59"/>
      <c r="AM781" s="59"/>
      <c r="AN781" s="59"/>
      <c r="AO781" s="59"/>
      <c r="AP781" s="59"/>
      <c r="AQ781" s="59"/>
      <c r="AR781" s="59"/>
      <c r="AS781" s="59"/>
      <c r="AT781" s="59"/>
      <c r="AU781" s="59"/>
      <c r="AV781" s="59"/>
      <c r="AW781" s="59"/>
      <c r="AX781" s="59"/>
      <c r="AY781" s="59"/>
      <c r="AZ781" s="59"/>
      <c r="BA781" s="59"/>
      <c r="BB781" s="59"/>
      <c r="BC781" s="59"/>
      <c r="BD781" s="59"/>
      <c r="BE781" s="59"/>
      <c r="BF781" s="59"/>
      <c r="BG781" s="59"/>
      <c r="BH781" s="59"/>
      <c r="BI781" s="59"/>
      <c r="BJ781" s="59"/>
      <c r="BK781" s="59"/>
      <c r="BL781" s="59"/>
      <c r="BM781" s="59"/>
      <c r="BN781" s="59"/>
    </row>
    <row r="782" spans="1:66" ht="15.75" customHeight="1" x14ac:dyDescent="0.25">
      <c r="A782" s="59"/>
      <c r="B782" s="292"/>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c r="AS782" s="59"/>
      <c r="AT782" s="59"/>
      <c r="AU782" s="59"/>
      <c r="AV782" s="59"/>
      <c r="AW782" s="59"/>
      <c r="AX782" s="59"/>
      <c r="AY782" s="59"/>
      <c r="AZ782" s="59"/>
      <c r="BA782" s="59"/>
      <c r="BB782" s="59"/>
      <c r="BC782" s="59"/>
      <c r="BD782" s="59"/>
      <c r="BE782" s="59"/>
      <c r="BF782" s="59"/>
      <c r="BG782" s="59"/>
      <c r="BH782" s="59"/>
      <c r="BI782" s="59"/>
      <c r="BJ782" s="59"/>
      <c r="BK782" s="59"/>
      <c r="BL782" s="59"/>
      <c r="BM782" s="59"/>
      <c r="BN782" s="59"/>
    </row>
    <row r="783" spans="1:66" ht="15.75" customHeight="1" x14ac:dyDescent="0.25">
      <c r="A783" s="59"/>
      <c r="B783" s="292"/>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row>
    <row r="784" spans="1:66" ht="15.75" customHeight="1" x14ac:dyDescent="0.25">
      <c r="A784" s="59"/>
      <c r="B784" s="292"/>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c r="AS784" s="59"/>
      <c r="AT784" s="59"/>
      <c r="AU784" s="59"/>
      <c r="AV784" s="59"/>
      <c r="AW784" s="59"/>
      <c r="AX784" s="59"/>
      <c r="AY784" s="59"/>
      <c r="AZ784" s="59"/>
      <c r="BA784" s="59"/>
      <c r="BB784" s="59"/>
      <c r="BC784" s="59"/>
      <c r="BD784" s="59"/>
      <c r="BE784" s="59"/>
      <c r="BF784" s="59"/>
      <c r="BG784" s="59"/>
      <c r="BH784" s="59"/>
      <c r="BI784" s="59"/>
      <c r="BJ784" s="59"/>
      <c r="BK784" s="59"/>
      <c r="BL784" s="59"/>
      <c r="BM784" s="59"/>
      <c r="BN784" s="59"/>
    </row>
    <row r="785" spans="1:66" ht="15.75" customHeight="1" x14ac:dyDescent="0.25">
      <c r="A785" s="59"/>
      <c r="B785" s="292"/>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c r="AS785" s="59"/>
      <c r="AT785" s="59"/>
      <c r="AU785" s="59"/>
      <c r="AV785" s="59"/>
      <c r="AW785" s="59"/>
      <c r="AX785" s="59"/>
      <c r="AY785" s="59"/>
      <c r="AZ785" s="59"/>
      <c r="BA785" s="59"/>
      <c r="BB785" s="59"/>
      <c r="BC785" s="59"/>
      <c r="BD785" s="59"/>
      <c r="BE785" s="59"/>
      <c r="BF785" s="59"/>
      <c r="BG785" s="59"/>
      <c r="BH785" s="59"/>
      <c r="BI785" s="59"/>
      <c r="BJ785" s="59"/>
      <c r="BK785" s="59"/>
      <c r="BL785" s="59"/>
      <c r="BM785" s="59"/>
      <c r="BN785" s="59"/>
    </row>
    <row r="786" spans="1:66" ht="15.75" customHeight="1" x14ac:dyDescent="0.25">
      <c r="A786" s="59"/>
      <c r="B786" s="292"/>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c r="AS786" s="59"/>
      <c r="AT786" s="59"/>
      <c r="AU786" s="59"/>
      <c r="AV786" s="59"/>
      <c r="AW786" s="59"/>
      <c r="AX786" s="59"/>
      <c r="AY786" s="59"/>
      <c r="AZ786" s="59"/>
      <c r="BA786" s="59"/>
      <c r="BB786" s="59"/>
      <c r="BC786" s="59"/>
      <c r="BD786" s="59"/>
      <c r="BE786" s="59"/>
      <c r="BF786" s="59"/>
      <c r="BG786" s="59"/>
      <c r="BH786" s="59"/>
      <c r="BI786" s="59"/>
      <c r="BJ786" s="59"/>
      <c r="BK786" s="59"/>
      <c r="BL786" s="59"/>
      <c r="BM786" s="59"/>
      <c r="BN786" s="59"/>
    </row>
    <row r="787" spans="1:66" ht="15.75" customHeight="1" x14ac:dyDescent="0.25">
      <c r="A787" s="59"/>
      <c r="B787" s="292"/>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c r="AS787" s="59"/>
      <c r="AT787" s="59"/>
      <c r="AU787" s="59"/>
      <c r="AV787" s="59"/>
      <c r="AW787" s="59"/>
      <c r="AX787" s="59"/>
      <c r="AY787" s="59"/>
      <c r="AZ787" s="59"/>
      <c r="BA787" s="59"/>
      <c r="BB787" s="59"/>
      <c r="BC787" s="59"/>
      <c r="BD787" s="59"/>
      <c r="BE787" s="59"/>
      <c r="BF787" s="59"/>
      <c r="BG787" s="59"/>
      <c r="BH787" s="59"/>
      <c r="BI787" s="59"/>
      <c r="BJ787" s="59"/>
      <c r="BK787" s="59"/>
      <c r="BL787" s="59"/>
      <c r="BM787" s="59"/>
      <c r="BN787" s="59"/>
    </row>
    <row r="788" spans="1:66" ht="15.75" customHeight="1" x14ac:dyDescent="0.25">
      <c r="A788" s="59"/>
      <c r="B788" s="292"/>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c r="AO788" s="59"/>
      <c r="AP788" s="59"/>
      <c r="AQ788" s="59"/>
      <c r="AR788" s="59"/>
      <c r="AS788" s="59"/>
      <c r="AT788" s="59"/>
      <c r="AU788" s="59"/>
      <c r="AV788" s="59"/>
      <c r="AW788" s="59"/>
      <c r="AX788" s="59"/>
      <c r="AY788" s="59"/>
      <c r="AZ788" s="59"/>
      <c r="BA788" s="59"/>
      <c r="BB788" s="59"/>
      <c r="BC788" s="59"/>
      <c r="BD788" s="59"/>
      <c r="BE788" s="59"/>
      <c r="BF788" s="59"/>
      <c r="BG788" s="59"/>
      <c r="BH788" s="59"/>
      <c r="BI788" s="59"/>
      <c r="BJ788" s="59"/>
      <c r="BK788" s="59"/>
      <c r="BL788" s="59"/>
      <c r="BM788" s="59"/>
      <c r="BN788" s="59"/>
    </row>
    <row r="789" spans="1:66" ht="15.75" customHeight="1" x14ac:dyDescent="0.25">
      <c r="A789" s="59"/>
      <c r="B789" s="292"/>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c r="AS789" s="59"/>
      <c r="AT789" s="59"/>
      <c r="AU789" s="59"/>
      <c r="AV789" s="59"/>
      <c r="AW789" s="59"/>
      <c r="AX789" s="59"/>
      <c r="AY789" s="59"/>
      <c r="AZ789" s="59"/>
      <c r="BA789" s="59"/>
      <c r="BB789" s="59"/>
      <c r="BC789" s="59"/>
      <c r="BD789" s="59"/>
      <c r="BE789" s="59"/>
      <c r="BF789" s="59"/>
      <c r="BG789" s="59"/>
      <c r="BH789" s="59"/>
      <c r="BI789" s="59"/>
      <c r="BJ789" s="59"/>
      <c r="BK789" s="59"/>
      <c r="BL789" s="59"/>
      <c r="BM789" s="59"/>
      <c r="BN789" s="59"/>
    </row>
    <row r="790" spans="1:66" ht="15.75" customHeight="1" x14ac:dyDescent="0.25">
      <c r="A790" s="59"/>
      <c r="B790" s="292"/>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59"/>
      <c r="AU790" s="59"/>
      <c r="AV790" s="59"/>
      <c r="AW790" s="59"/>
      <c r="AX790" s="59"/>
      <c r="AY790" s="59"/>
      <c r="AZ790" s="59"/>
      <c r="BA790" s="59"/>
      <c r="BB790" s="59"/>
      <c r="BC790" s="59"/>
      <c r="BD790" s="59"/>
      <c r="BE790" s="59"/>
      <c r="BF790" s="59"/>
      <c r="BG790" s="59"/>
      <c r="BH790" s="59"/>
      <c r="BI790" s="59"/>
      <c r="BJ790" s="59"/>
      <c r="BK790" s="59"/>
      <c r="BL790" s="59"/>
      <c r="BM790" s="59"/>
      <c r="BN790" s="59"/>
    </row>
    <row r="791" spans="1:66" ht="15.75" customHeight="1" x14ac:dyDescent="0.25">
      <c r="A791" s="59"/>
      <c r="B791" s="292"/>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c r="AS791" s="59"/>
      <c r="AT791" s="59"/>
      <c r="AU791" s="59"/>
      <c r="AV791" s="59"/>
      <c r="AW791" s="59"/>
      <c r="AX791" s="59"/>
      <c r="AY791" s="59"/>
      <c r="AZ791" s="59"/>
      <c r="BA791" s="59"/>
      <c r="BB791" s="59"/>
      <c r="BC791" s="59"/>
      <c r="BD791" s="59"/>
      <c r="BE791" s="59"/>
      <c r="BF791" s="59"/>
      <c r="BG791" s="59"/>
      <c r="BH791" s="59"/>
      <c r="BI791" s="59"/>
      <c r="BJ791" s="59"/>
      <c r="BK791" s="59"/>
      <c r="BL791" s="59"/>
      <c r="BM791" s="59"/>
      <c r="BN791" s="59"/>
    </row>
    <row r="792" spans="1:66" ht="15.75" customHeight="1" x14ac:dyDescent="0.25">
      <c r="A792" s="59"/>
      <c r="B792" s="292"/>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c r="AS792" s="59"/>
      <c r="AT792" s="59"/>
      <c r="AU792" s="59"/>
      <c r="AV792" s="59"/>
      <c r="AW792" s="59"/>
      <c r="AX792" s="59"/>
      <c r="AY792" s="59"/>
      <c r="AZ792" s="59"/>
      <c r="BA792" s="59"/>
      <c r="BB792" s="59"/>
      <c r="BC792" s="59"/>
      <c r="BD792" s="59"/>
      <c r="BE792" s="59"/>
      <c r="BF792" s="59"/>
      <c r="BG792" s="59"/>
      <c r="BH792" s="59"/>
      <c r="BI792" s="59"/>
      <c r="BJ792" s="59"/>
      <c r="BK792" s="59"/>
      <c r="BL792" s="59"/>
      <c r="BM792" s="59"/>
      <c r="BN792" s="59"/>
    </row>
    <row r="793" spans="1:66" ht="15.75" customHeight="1" x14ac:dyDescent="0.25">
      <c r="A793" s="59"/>
      <c r="B793" s="292"/>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59"/>
      <c r="AU793" s="59"/>
      <c r="AV793" s="59"/>
      <c r="AW793" s="59"/>
      <c r="AX793" s="59"/>
      <c r="AY793" s="59"/>
      <c r="AZ793" s="59"/>
      <c r="BA793" s="59"/>
      <c r="BB793" s="59"/>
      <c r="BC793" s="59"/>
      <c r="BD793" s="59"/>
      <c r="BE793" s="59"/>
      <c r="BF793" s="59"/>
      <c r="BG793" s="59"/>
      <c r="BH793" s="59"/>
      <c r="BI793" s="59"/>
      <c r="BJ793" s="59"/>
      <c r="BK793" s="59"/>
      <c r="BL793" s="59"/>
      <c r="BM793" s="59"/>
      <c r="BN793" s="59"/>
    </row>
    <row r="794" spans="1:66" ht="15.75" customHeight="1" x14ac:dyDescent="0.25">
      <c r="A794" s="59"/>
      <c r="B794" s="292"/>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AY794" s="59"/>
      <c r="AZ794" s="59"/>
      <c r="BA794" s="59"/>
      <c r="BB794" s="59"/>
      <c r="BC794" s="59"/>
      <c r="BD794" s="59"/>
      <c r="BE794" s="59"/>
      <c r="BF794" s="59"/>
      <c r="BG794" s="59"/>
      <c r="BH794" s="59"/>
      <c r="BI794" s="59"/>
      <c r="BJ794" s="59"/>
      <c r="BK794" s="59"/>
      <c r="BL794" s="59"/>
      <c r="BM794" s="59"/>
      <c r="BN794" s="59"/>
    </row>
    <row r="795" spans="1:66" ht="15.75" customHeight="1" x14ac:dyDescent="0.25">
      <c r="A795" s="59"/>
      <c r="B795" s="292"/>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AY795" s="59"/>
      <c r="AZ795" s="59"/>
      <c r="BA795" s="59"/>
      <c r="BB795" s="59"/>
      <c r="BC795" s="59"/>
      <c r="BD795" s="59"/>
      <c r="BE795" s="59"/>
      <c r="BF795" s="59"/>
      <c r="BG795" s="59"/>
      <c r="BH795" s="59"/>
      <c r="BI795" s="59"/>
      <c r="BJ795" s="59"/>
      <c r="BK795" s="59"/>
      <c r="BL795" s="59"/>
      <c r="BM795" s="59"/>
      <c r="BN795" s="59"/>
    </row>
    <row r="796" spans="1:66" ht="15.75" customHeight="1" x14ac:dyDescent="0.25">
      <c r="A796" s="59"/>
      <c r="B796" s="292"/>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AY796" s="59"/>
      <c r="AZ796" s="59"/>
      <c r="BA796" s="59"/>
      <c r="BB796" s="59"/>
      <c r="BC796" s="59"/>
      <c r="BD796" s="59"/>
      <c r="BE796" s="59"/>
      <c r="BF796" s="59"/>
      <c r="BG796" s="59"/>
      <c r="BH796" s="59"/>
      <c r="BI796" s="59"/>
      <c r="BJ796" s="59"/>
      <c r="BK796" s="59"/>
      <c r="BL796" s="59"/>
      <c r="BM796" s="59"/>
      <c r="BN796" s="59"/>
    </row>
    <row r="797" spans="1:66" ht="15.75" customHeight="1" x14ac:dyDescent="0.25">
      <c r="A797" s="59"/>
      <c r="B797" s="292"/>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59"/>
      <c r="AU797" s="59"/>
      <c r="AV797" s="59"/>
      <c r="AW797" s="59"/>
      <c r="AX797" s="59"/>
      <c r="AY797" s="59"/>
      <c r="AZ797" s="59"/>
      <c r="BA797" s="59"/>
      <c r="BB797" s="59"/>
      <c r="BC797" s="59"/>
      <c r="BD797" s="59"/>
      <c r="BE797" s="59"/>
      <c r="BF797" s="59"/>
      <c r="BG797" s="59"/>
      <c r="BH797" s="59"/>
      <c r="BI797" s="59"/>
      <c r="BJ797" s="59"/>
      <c r="BK797" s="59"/>
      <c r="BL797" s="59"/>
      <c r="BM797" s="59"/>
      <c r="BN797" s="59"/>
    </row>
    <row r="798" spans="1:66" ht="15.75" customHeight="1" x14ac:dyDescent="0.25">
      <c r="A798" s="59"/>
      <c r="B798" s="292"/>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59"/>
      <c r="AU798" s="59"/>
      <c r="AV798" s="59"/>
      <c r="AW798" s="59"/>
      <c r="AX798" s="59"/>
      <c r="AY798" s="59"/>
      <c r="AZ798" s="59"/>
      <c r="BA798" s="59"/>
      <c r="BB798" s="59"/>
      <c r="BC798" s="59"/>
      <c r="BD798" s="59"/>
      <c r="BE798" s="59"/>
      <c r="BF798" s="59"/>
      <c r="BG798" s="59"/>
      <c r="BH798" s="59"/>
      <c r="BI798" s="59"/>
      <c r="BJ798" s="59"/>
      <c r="BK798" s="59"/>
      <c r="BL798" s="59"/>
      <c r="BM798" s="59"/>
      <c r="BN798" s="59"/>
    </row>
    <row r="799" spans="1:66" ht="15.75" customHeight="1" x14ac:dyDescent="0.25">
      <c r="A799" s="59"/>
      <c r="B799" s="292"/>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59"/>
      <c r="AU799" s="59"/>
      <c r="AV799" s="59"/>
      <c r="AW799" s="59"/>
      <c r="AX799" s="59"/>
      <c r="AY799" s="59"/>
      <c r="AZ799" s="59"/>
      <c r="BA799" s="59"/>
      <c r="BB799" s="59"/>
      <c r="BC799" s="59"/>
      <c r="BD799" s="59"/>
      <c r="BE799" s="59"/>
      <c r="BF799" s="59"/>
      <c r="BG799" s="59"/>
      <c r="BH799" s="59"/>
      <c r="BI799" s="59"/>
      <c r="BJ799" s="59"/>
      <c r="BK799" s="59"/>
      <c r="BL799" s="59"/>
      <c r="BM799" s="59"/>
      <c r="BN799" s="59"/>
    </row>
    <row r="800" spans="1:66" ht="15.75" customHeight="1" x14ac:dyDescent="0.25">
      <c r="A800" s="59"/>
      <c r="B800" s="292"/>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c r="AS800" s="59"/>
      <c r="AT800" s="59"/>
      <c r="AU800" s="59"/>
      <c r="AV800" s="59"/>
      <c r="AW800" s="59"/>
      <c r="AX800" s="59"/>
      <c r="AY800" s="59"/>
      <c r="AZ800" s="59"/>
      <c r="BA800" s="59"/>
      <c r="BB800" s="59"/>
      <c r="BC800" s="59"/>
      <c r="BD800" s="59"/>
      <c r="BE800" s="59"/>
      <c r="BF800" s="59"/>
      <c r="BG800" s="59"/>
      <c r="BH800" s="59"/>
      <c r="BI800" s="59"/>
      <c r="BJ800" s="59"/>
      <c r="BK800" s="59"/>
      <c r="BL800" s="59"/>
      <c r="BM800" s="59"/>
      <c r="BN800" s="59"/>
    </row>
    <row r="801" spans="1:66" ht="15.75" customHeight="1" x14ac:dyDescent="0.25">
      <c r="A801" s="59"/>
      <c r="B801" s="292"/>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c r="AS801" s="59"/>
      <c r="AT801" s="59"/>
      <c r="AU801" s="59"/>
      <c r="AV801" s="59"/>
      <c r="AW801" s="59"/>
      <c r="AX801" s="59"/>
      <c r="AY801" s="59"/>
      <c r="AZ801" s="59"/>
      <c r="BA801" s="59"/>
      <c r="BB801" s="59"/>
      <c r="BC801" s="59"/>
      <c r="BD801" s="59"/>
      <c r="BE801" s="59"/>
      <c r="BF801" s="59"/>
      <c r="BG801" s="59"/>
      <c r="BH801" s="59"/>
      <c r="BI801" s="59"/>
      <c r="BJ801" s="59"/>
      <c r="BK801" s="59"/>
      <c r="BL801" s="59"/>
      <c r="BM801" s="59"/>
      <c r="BN801" s="59"/>
    </row>
    <row r="802" spans="1:66" ht="15.75" customHeight="1" x14ac:dyDescent="0.25">
      <c r="A802" s="59"/>
      <c r="B802" s="292"/>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59"/>
      <c r="BE802" s="59"/>
      <c r="BF802" s="59"/>
      <c r="BG802" s="59"/>
      <c r="BH802" s="59"/>
      <c r="BI802" s="59"/>
      <c r="BJ802" s="59"/>
      <c r="BK802" s="59"/>
      <c r="BL802" s="59"/>
      <c r="BM802" s="59"/>
      <c r="BN802" s="59"/>
    </row>
    <row r="803" spans="1:66" ht="15.75" customHeight="1" x14ac:dyDescent="0.25">
      <c r="A803" s="59"/>
      <c r="B803" s="292"/>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c r="AS803" s="59"/>
      <c r="AT803" s="59"/>
      <c r="AU803" s="59"/>
      <c r="AV803" s="59"/>
      <c r="AW803" s="59"/>
      <c r="AX803" s="59"/>
      <c r="AY803" s="59"/>
      <c r="AZ803" s="59"/>
      <c r="BA803" s="59"/>
      <c r="BB803" s="59"/>
      <c r="BC803" s="59"/>
      <c r="BD803" s="59"/>
      <c r="BE803" s="59"/>
      <c r="BF803" s="59"/>
      <c r="BG803" s="59"/>
      <c r="BH803" s="59"/>
      <c r="BI803" s="59"/>
      <c r="BJ803" s="59"/>
      <c r="BK803" s="59"/>
      <c r="BL803" s="59"/>
      <c r="BM803" s="59"/>
      <c r="BN803" s="59"/>
    </row>
    <row r="804" spans="1:66" ht="15.75" customHeight="1" x14ac:dyDescent="0.25">
      <c r="A804" s="59"/>
      <c r="B804" s="292"/>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59"/>
      <c r="AM804" s="59"/>
      <c r="AN804" s="59"/>
      <c r="AO804" s="59"/>
      <c r="AP804" s="59"/>
      <c r="AQ804" s="59"/>
      <c r="AR804" s="59"/>
      <c r="AS804" s="59"/>
      <c r="AT804" s="59"/>
      <c r="AU804" s="59"/>
      <c r="AV804" s="59"/>
      <c r="AW804" s="59"/>
      <c r="AX804" s="59"/>
      <c r="AY804" s="59"/>
      <c r="AZ804" s="59"/>
      <c r="BA804" s="59"/>
      <c r="BB804" s="59"/>
      <c r="BC804" s="59"/>
      <c r="BD804" s="59"/>
      <c r="BE804" s="59"/>
      <c r="BF804" s="59"/>
      <c r="BG804" s="59"/>
      <c r="BH804" s="59"/>
      <c r="BI804" s="59"/>
      <c r="BJ804" s="59"/>
      <c r="BK804" s="59"/>
      <c r="BL804" s="59"/>
      <c r="BM804" s="59"/>
      <c r="BN804" s="59"/>
    </row>
    <row r="805" spans="1:66" ht="15.75" customHeight="1" x14ac:dyDescent="0.25">
      <c r="A805" s="59"/>
      <c r="B805" s="292"/>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59"/>
      <c r="BC805" s="59"/>
      <c r="BD805" s="59"/>
      <c r="BE805" s="59"/>
      <c r="BF805" s="59"/>
      <c r="BG805" s="59"/>
      <c r="BH805" s="59"/>
      <c r="BI805" s="59"/>
      <c r="BJ805" s="59"/>
      <c r="BK805" s="59"/>
      <c r="BL805" s="59"/>
      <c r="BM805" s="59"/>
      <c r="BN805" s="59"/>
    </row>
    <row r="806" spans="1:66" ht="15.75" customHeight="1" x14ac:dyDescent="0.25">
      <c r="A806" s="59"/>
      <c r="B806" s="292"/>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59"/>
      <c r="AM806" s="59"/>
      <c r="AN806" s="59"/>
      <c r="AO806" s="59"/>
      <c r="AP806" s="59"/>
      <c r="AQ806" s="59"/>
      <c r="AR806" s="59"/>
      <c r="AS806" s="59"/>
      <c r="AT806" s="59"/>
      <c r="AU806" s="59"/>
      <c r="AV806" s="59"/>
      <c r="AW806" s="59"/>
      <c r="AX806" s="59"/>
      <c r="AY806" s="59"/>
      <c r="AZ806" s="59"/>
      <c r="BA806" s="59"/>
      <c r="BB806" s="59"/>
      <c r="BC806" s="59"/>
      <c r="BD806" s="59"/>
      <c r="BE806" s="59"/>
      <c r="BF806" s="59"/>
      <c r="BG806" s="59"/>
      <c r="BH806" s="59"/>
      <c r="BI806" s="59"/>
      <c r="BJ806" s="59"/>
      <c r="BK806" s="59"/>
      <c r="BL806" s="59"/>
      <c r="BM806" s="59"/>
      <c r="BN806" s="59"/>
    </row>
    <row r="807" spans="1:66" ht="15.75" customHeight="1" x14ac:dyDescent="0.25">
      <c r="A807" s="59"/>
      <c r="B807" s="292"/>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9"/>
      <c r="AM807" s="59"/>
      <c r="AN807" s="59"/>
      <c r="AO807" s="59"/>
      <c r="AP807" s="59"/>
      <c r="AQ807" s="59"/>
      <c r="AR807" s="59"/>
      <c r="AS807" s="59"/>
      <c r="AT807" s="59"/>
      <c r="AU807" s="59"/>
      <c r="AV807" s="59"/>
      <c r="AW807" s="59"/>
      <c r="AX807" s="59"/>
      <c r="AY807" s="59"/>
      <c r="AZ807" s="59"/>
      <c r="BA807" s="59"/>
      <c r="BB807" s="59"/>
      <c r="BC807" s="59"/>
      <c r="BD807" s="59"/>
      <c r="BE807" s="59"/>
      <c r="BF807" s="59"/>
      <c r="BG807" s="59"/>
      <c r="BH807" s="59"/>
      <c r="BI807" s="59"/>
      <c r="BJ807" s="59"/>
      <c r="BK807" s="59"/>
      <c r="BL807" s="59"/>
      <c r="BM807" s="59"/>
      <c r="BN807" s="59"/>
    </row>
    <row r="808" spans="1:66" ht="15.75" customHeight="1" x14ac:dyDescent="0.25">
      <c r="A808" s="59"/>
      <c r="B808" s="292"/>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c r="AS808" s="59"/>
      <c r="AT808" s="59"/>
      <c r="AU808" s="59"/>
      <c r="AV808" s="59"/>
      <c r="AW808" s="59"/>
      <c r="AX808" s="59"/>
      <c r="AY808" s="59"/>
      <c r="AZ808" s="59"/>
      <c r="BA808" s="59"/>
      <c r="BB808" s="59"/>
      <c r="BC808" s="59"/>
      <c r="BD808" s="59"/>
      <c r="BE808" s="59"/>
      <c r="BF808" s="59"/>
      <c r="BG808" s="59"/>
      <c r="BH808" s="59"/>
      <c r="BI808" s="59"/>
      <c r="BJ808" s="59"/>
      <c r="BK808" s="59"/>
      <c r="BL808" s="59"/>
      <c r="BM808" s="59"/>
      <c r="BN808" s="59"/>
    </row>
    <row r="809" spans="1:66" ht="15.75" customHeight="1" x14ac:dyDescent="0.25">
      <c r="A809" s="59"/>
      <c r="B809" s="292"/>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c r="AS809" s="59"/>
      <c r="AT809" s="59"/>
      <c r="AU809" s="59"/>
      <c r="AV809" s="59"/>
      <c r="AW809" s="59"/>
      <c r="AX809" s="59"/>
      <c r="AY809" s="59"/>
      <c r="AZ809" s="59"/>
      <c r="BA809" s="59"/>
      <c r="BB809" s="59"/>
      <c r="BC809" s="59"/>
      <c r="BD809" s="59"/>
      <c r="BE809" s="59"/>
      <c r="BF809" s="59"/>
      <c r="BG809" s="59"/>
      <c r="BH809" s="59"/>
      <c r="BI809" s="59"/>
      <c r="BJ809" s="59"/>
      <c r="BK809" s="59"/>
      <c r="BL809" s="59"/>
      <c r="BM809" s="59"/>
      <c r="BN809" s="59"/>
    </row>
    <row r="810" spans="1:66" ht="15.75" customHeight="1" x14ac:dyDescent="0.25">
      <c r="A810" s="59"/>
      <c r="B810" s="292"/>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59"/>
      <c r="AM810" s="59"/>
      <c r="AN810" s="59"/>
      <c r="AO810" s="59"/>
      <c r="AP810" s="59"/>
      <c r="AQ810" s="59"/>
      <c r="AR810" s="59"/>
      <c r="AS810" s="59"/>
      <c r="AT810" s="59"/>
      <c r="AU810" s="59"/>
      <c r="AV810" s="59"/>
      <c r="AW810" s="59"/>
      <c r="AX810" s="59"/>
      <c r="AY810" s="59"/>
      <c r="AZ810" s="59"/>
      <c r="BA810" s="59"/>
      <c r="BB810" s="59"/>
      <c r="BC810" s="59"/>
      <c r="BD810" s="59"/>
      <c r="BE810" s="59"/>
      <c r="BF810" s="59"/>
      <c r="BG810" s="59"/>
      <c r="BH810" s="59"/>
      <c r="BI810" s="59"/>
      <c r="BJ810" s="59"/>
      <c r="BK810" s="59"/>
      <c r="BL810" s="59"/>
      <c r="BM810" s="59"/>
      <c r="BN810" s="59"/>
    </row>
    <row r="811" spans="1:66" ht="15.75" customHeight="1" x14ac:dyDescent="0.25">
      <c r="A811" s="59"/>
      <c r="B811" s="292"/>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row>
    <row r="812" spans="1:66" ht="15.75" customHeight="1" x14ac:dyDescent="0.25">
      <c r="A812" s="59"/>
      <c r="B812" s="292"/>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c r="AS812" s="59"/>
      <c r="AT812" s="59"/>
      <c r="AU812" s="59"/>
      <c r="AV812" s="59"/>
      <c r="AW812" s="59"/>
      <c r="AX812" s="59"/>
      <c r="AY812" s="59"/>
      <c r="AZ812" s="59"/>
      <c r="BA812" s="59"/>
      <c r="BB812" s="59"/>
      <c r="BC812" s="59"/>
      <c r="BD812" s="59"/>
      <c r="BE812" s="59"/>
      <c r="BF812" s="59"/>
      <c r="BG812" s="59"/>
      <c r="BH812" s="59"/>
      <c r="BI812" s="59"/>
      <c r="BJ812" s="59"/>
      <c r="BK812" s="59"/>
      <c r="BL812" s="59"/>
      <c r="BM812" s="59"/>
      <c r="BN812" s="59"/>
    </row>
    <row r="813" spans="1:66" ht="15.75" customHeight="1" x14ac:dyDescent="0.25">
      <c r="A813" s="59"/>
      <c r="B813" s="292"/>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c r="AS813" s="59"/>
      <c r="AT813" s="59"/>
      <c r="AU813" s="59"/>
      <c r="AV813" s="59"/>
      <c r="AW813" s="59"/>
      <c r="AX813" s="59"/>
      <c r="AY813" s="59"/>
      <c r="AZ813" s="59"/>
      <c r="BA813" s="59"/>
      <c r="BB813" s="59"/>
      <c r="BC813" s="59"/>
      <c r="BD813" s="59"/>
      <c r="BE813" s="59"/>
      <c r="BF813" s="59"/>
      <c r="BG813" s="59"/>
      <c r="BH813" s="59"/>
      <c r="BI813" s="59"/>
      <c r="BJ813" s="59"/>
      <c r="BK813" s="59"/>
      <c r="BL813" s="59"/>
      <c r="BM813" s="59"/>
      <c r="BN813" s="59"/>
    </row>
    <row r="814" spans="1:66" ht="15.75" customHeight="1" x14ac:dyDescent="0.25">
      <c r="A814" s="59"/>
      <c r="B814" s="292"/>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c r="AO814" s="59"/>
      <c r="AP814" s="59"/>
      <c r="AQ814" s="59"/>
      <c r="AR814" s="59"/>
      <c r="AS814" s="59"/>
      <c r="AT814" s="59"/>
      <c r="AU814" s="59"/>
      <c r="AV814" s="59"/>
      <c r="AW814" s="59"/>
      <c r="AX814" s="59"/>
      <c r="AY814" s="59"/>
      <c r="AZ814" s="59"/>
      <c r="BA814" s="59"/>
      <c r="BB814" s="59"/>
      <c r="BC814" s="59"/>
      <c r="BD814" s="59"/>
      <c r="BE814" s="59"/>
      <c r="BF814" s="59"/>
      <c r="BG814" s="59"/>
      <c r="BH814" s="59"/>
      <c r="BI814" s="59"/>
      <c r="BJ814" s="59"/>
      <c r="BK814" s="59"/>
      <c r="BL814" s="59"/>
      <c r="BM814" s="59"/>
      <c r="BN814" s="59"/>
    </row>
    <row r="815" spans="1:66" ht="15.75" customHeight="1" x14ac:dyDescent="0.25">
      <c r="A815" s="59"/>
      <c r="B815" s="292"/>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9"/>
      <c r="AM815" s="59"/>
      <c r="AN815" s="59"/>
      <c r="AO815" s="59"/>
      <c r="AP815" s="59"/>
      <c r="AQ815" s="59"/>
      <c r="AR815" s="59"/>
      <c r="AS815" s="59"/>
      <c r="AT815" s="59"/>
      <c r="AU815" s="59"/>
      <c r="AV815" s="59"/>
      <c r="AW815" s="59"/>
      <c r="AX815" s="59"/>
      <c r="AY815" s="59"/>
      <c r="AZ815" s="59"/>
      <c r="BA815" s="59"/>
      <c r="BB815" s="59"/>
      <c r="BC815" s="59"/>
      <c r="BD815" s="59"/>
      <c r="BE815" s="59"/>
      <c r="BF815" s="59"/>
      <c r="BG815" s="59"/>
      <c r="BH815" s="59"/>
      <c r="BI815" s="59"/>
      <c r="BJ815" s="59"/>
      <c r="BK815" s="59"/>
      <c r="BL815" s="59"/>
      <c r="BM815" s="59"/>
      <c r="BN815" s="59"/>
    </row>
    <row r="816" spans="1:66" ht="15.75" customHeight="1" x14ac:dyDescent="0.25">
      <c r="A816" s="59"/>
      <c r="B816" s="292"/>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59"/>
      <c r="AM816" s="59"/>
      <c r="AN816" s="59"/>
      <c r="AO816" s="59"/>
      <c r="AP816" s="59"/>
      <c r="AQ816" s="59"/>
      <c r="AR816" s="59"/>
      <c r="AS816" s="59"/>
      <c r="AT816" s="59"/>
      <c r="AU816" s="59"/>
      <c r="AV816" s="59"/>
      <c r="AW816" s="59"/>
      <c r="AX816" s="59"/>
      <c r="AY816" s="59"/>
      <c r="AZ816" s="59"/>
      <c r="BA816" s="59"/>
      <c r="BB816" s="59"/>
      <c r="BC816" s="59"/>
      <c r="BD816" s="59"/>
      <c r="BE816" s="59"/>
      <c r="BF816" s="59"/>
      <c r="BG816" s="59"/>
      <c r="BH816" s="59"/>
      <c r="BI816" s="59"/>
      <c r="BJ816" s="59"/>
      <c r="BK816" s="59"/>
      <c r="BL816" s="59"/>
      <c r="BM816" s="59"/>
      <c r="BN816" s="59"/>
    </row>
    <row r="817" spans="1:66" ht="15.75" customHeight="1" x14ac:dyDescent="0.25">
      <c r="A817" s="59"/>
      <c r="B817" s="292"/>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c r="AO817" s="59"/>
      <c r="AP817" s="59"/>
      <c r="AQ817" s="59"/>
      <c r="AR817" s="59"/>
      <c r="AS817" s="59"/>
      <c r="AT817" s="59"/>
      <c r="AU817" s="59"/>
      <c r="AV817" s="59"/>
      <c r="AW817" s="59"/>
      <c r="AX817" s="59"/>
      <c r="AY817" s="59"/>
      <c r="AZ817" s="59"/>
      <c r="BA817" s="59"/>
      <c r="BB817" s="59"/>
      <c r="BC817" s="59"/>
      <c r="BD817" s="59"/>
      <c r="BE817" s="59"/>
      <c r="BF817" s="59"/>
      <c r="BG817" s="59"/>
      <c r="BH817" s="59"/>
      <c r="BI817" s="59"/>
      <c r="BJ817" s="59"/>
      <c r="BK817" s="59"/>
      <c r="BL817" s="59"/>
      <c r="BM817" s="59"/>
      <c r="BN817" s="59"/>
    </row>
    <row r="818" spans="1:66" ht="15.75" customHeight="1" x14ac:dyDescent="0.25">
      <c r="A818" s="59"/>
      <c r="B818" s="292"/>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59"/>
      <c r="AM818" s="59"/>
      <c r="AN818" s="59"/>
      <c r="AO818" s="59"/>
      <c r="AP818" s="59"/>
      <c r="AQ818" s="59"/>
      <c r="AR818" s="59"/>
      <c r="AS818" s="59"/>
      <c r="AT818" s="59"/>
      <c r="AU818" s="59"/>
      <c r="AV818" s="59"/>
      <c r="AW818" s="59"/>
      <c r="AX818" s="59"/>
      <c r="AY818" s="59"/>
      <c r="AZ818" s="59"/>
      <c r="BA818" s="59"/>
      <c r="BB818" s="59"/>
      <c r="BC818" s="59"/>
      <c r="BD818" s="59"/>
      <c r="BE818" s="59"/>
      <c r="BF818" s="59"/>
      <c r="BG818" s="59"/>
      <c r="BH818" s="59"/>
      <c r="BI818" s="59"/>
      <c r="BJ818" s="59"/>
      <c r="BK818" s="59"/>
      <c r="BL818" s="59"/>
      <c r="BM818" s="59"/>
      <c r="BN818" s="59"/>
    </row>
    <row r="819" spans="1:66" ht="15.75" customHeight="1" x14ac:dyDescent="0.25">
      <c r="A819" s="59"/>
      <c r="B819" s="292"/>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59"/>
      <c r="AM819" s="59"/>
      <c r="AN819" s="59"/>
      <c r="AO819" s="59"/>
      <c r="AP819" s="59"/>
      <c r="AQ819" s="59"/>
      <c r="AR819" s="59"/>
      <c r="AS819" s="59"/>
      <c r="AT819" s="59"/>
      <c r="AU819" s="59"/>
      <c r="AV819" s="59"/>
      <c r="AW819" s="59"/>
      <c r="AX819" s="59"/>
      <c r="AY819" s="59"/>
      <c r="AZ819" s="59"/>
      <c r="BA819" s="59"/>
      <c r="BB819" s="59"/>
      <c r="BC819" s="59"/>
      <c r="BD819" s="59"/>
      <c r="BE819" s="59"/>
      <c r="BF819" s="59"/>
      <c r="BG819" s="59"/>
      <c r="BH819" s="59"/>
      <c r="BI819" s="59"/>
      <c r="BJ819" s="59"/>
      <c r="BK819" s="59"/>
      <c r="BL819" s="59"/>
      <c r="BM819" s="59"/>
      <c r="BN819" s="59"/>
    </row>
    <row r="820" spans="1:66" ht="15.75" customHeight="1" x14ac:dyDescent="0.25">
      <c r="A820" s="59"/>
      <c r="B820" s="292"/>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c r="AO820" s="59"/>
      <c r="AP820" s="59"/>
      <c r="AQ820" s="59"/>
      <c r="AR820" s="59"/>
      <c r="AS820" s="59"/>
      <c r="AT820" s="59"/>
      <c r="AU820" s="59"/>
      <c r="AV820" s="59"/>
      <c r="AW820" s="59"/>
      <c r="AX820" s="59"/>
      <c r="AY820" s="59"/>
      <c r="AZ820" s="59"/>
      <c r="BA820" s="59"/>
      <c r="BB820" s="59"/>
      <c r="BC820" s="59"/>
      <c r="BD820" s="59"/>
      <c r="BE820" s="59"/>
      <c r="BF820" s="59"/>
      <c r="BG820" s="59"/>
      <c r="BH820" s="59"/>
      <c r="BI820" s="59"/>
      <c r="BJ820" s="59"/>
      <c r="BK820" s="59"/>
      <c r="BL820" s="59"/>
      <c r="BM820" s="59"/>
      <c r="BN820" s="59"/>
    </row>
    <row r="821" spans="1:66" ht="15.75" customHeight="1" x14ac:dyDescent="0.25">
      <c r="A821" s="59"/>
      <c r="B821" s="292"/>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c r="AO821" s="59"/>
      <c r="AP821" s="59"/>
      <c r="AQ821" s="59"/>
      <c r="AR821" s="59"/>
      <c r="AS821" s="59"/>
      <c r="AT821" s="59"/>
      <c r="AU821" s="59"/>
      <c r="AV821" s="59"/>
      <c r="AW821" s="59"/>
      <c r="AX821" s="59"/>
      <c r="AY821" s="59"/>
      <c r="AZ821" s="59"/>
      <c r="BA821" s="59"/>
      <c r="BB821" s="59"/>
      <c r="BC821" s="59"/>
      <c r="BD821" s="59"/>
      <c r="BE821" s="59"/>
      <c r="BF821" s="59"/>
      <c r="BG821" s="59"/>
      <c r="BH821" s="59"/>
      <c r="BI821" s="59"/>
      <c r="BJ821" s="59"/>
      <c r="BK821" s="59"/>
      <c r="BL821" s="59"/>
      <c r="BM821" s="59"/>
      <c r="BN821" s="59"/>
    </row>
    <row r="822" spans="1:66" ht="15.75" customHeight="1" x14ac:dyDescent="0.25">
      <c r="A822" s="59"/>
      <c r="B822" s="292"/>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c r="AS822" s="59"/>
      <c r="AT822" s="59"/>
      <c r="AU822" s="59"/>
      <c r="AV822" s="59"/>
      <c r="AW822" s="59"/>
      <c r="AX822" s="59"/>
      <c r="AY822" s="59"/>
      <c r="AZ822" s="59"/>
      <c r="BA822" s="59"/>
      <c r="BB822" s="59"/>
      <c r="BC822" s="59"/>
      <c r="BD822" s="59"/>
      <c r="BE822" s="59"/>
      <c r="BF822" s="59"/>
      <c r="BG822" s="59"/>
      <c r="BH822" s="59"/>
      <c r="BI822" s="59"/>
      <c r="BJ822" s="59"/>
      <c r="BK822" s="59"/>
      <c r="BL822" s="59"/>
      <c r="BM822" s="59"/>
      <c r="BN822" s="59"/>
    </row>
    <row r="823" spans="1:66" ht="15.75" customHeight="1" x14ac:dyDescent="0.25">
      <c r="A823" s="59"/>
      <c r="B823" s="292"/>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c r="AS823" s="59"/>
      <c r="AT823" s="59"/>
      <c r="AU823" s="59"/>
      <c r="AV823" s="59"/>
      <c r="AW823" s="59"/>
      <c r="AX823" s="59"/>
      <c r="AY823" s="59"/>
      <c r="AZ823" s="59"/>
      <c r="BA823" s="59"/>
      <c r="BB823" s="59"/>
      <c r="BC823" s="59"/>
      <c r="BD823" s="59"/>
      <c r="BE823" s="59"/>
      <c r="BF823" s="59"/>
      <c r="BG823" s="59"/>
      <c r="BH823" s="59"/>
      <c r="BI823" s="59"/>
      <c r="BJ823" s="59"/>
      <c r="BK823" s="59"/>
      <c r="BL823" s="59"/>
      <c r="BM823" s="59"/>
      <c r="BN823" s="59"/>
    </row>
    <row r="824" spans="1:66" ht="15.75" customHeight="1" x14ac:dyDescent="0.25">
      <c r="A824" s="59"/>
      <c r="B824" s="292"/>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c r="AS824" s="59"/>
      <c r="AT824" s="59"/>
      <c r="AU824" s="59"/>
      <c r="AV824" s="59"/>
      <c r="AW824" s="59"/>
      <c r="AX824" s="59"/>
      <c r="AY824" s="59"/>
      <c r="AZ824" s="59"/>
      <c r="BA824" s="59"/>
      <c r="BB824" s="59"/>
      <c r="BC824" s="59"/>
      <c r="BD824" s="59"/>
      <c r="BE824" s="59"/>
      <c r="BF824" s="59"/>
      <c r="BG824" s="59"/>
      <c r="BH824" s="59"/>
      <c r="BI824" s="59"/>
      <c r="BJ824" s="59"/>
      <c r="BK824" s="59"/>
      <c r="BL824" s="59"/>
      <c r="BM824" s="59"/>
      <c r="BN824" s="59"/>
    </row>
    <row r="825" spans="1:66" ht="15.75" customHeight="1" x14ac:dyDescent="0.25">
      <c r="A825" s="59"/>
      <c r="B825" s="292"/>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59"/>
      <c r="AM825" s="59"/>
      <c r="AN825" s="59"/>
      <c r="AO825" s="59"/>
      <c r="AP825" s="59"/>
      <c r="AQ825" s="59"/>
      <c r="AR825" s="59"/>
      <c r="AS825" s="59"/>
      <c r="AT825" s="59"/>
      <c r="AU825" s="59"/>
      <c r="AV825" s="59"/>
      <c r="AW825" s="59"/>
      <c r="AX825" s="59"/>
      <c r="AY825" s="59"/>
      <c r="AZ825" s="59"/>
      <c r="BA825" s="59"/>
      <c r="BB825" s="59"/>
      <c r="BC825" s="59"/>
      <c r="BD825" s="59"/>
      <c r="BE825" s="59"/>
      <c r="BF825" s="59"/>
      <c r="BG825" s="59"/>
      <c r="BH825" s="59"/>
      <c r="BI825" s="59"/>
      <c r="BJ825" s="59"/>
      <c r="BK825" s="59"/>
      <c r="BL825" s="59"/>
      <c r="BM825" s="59"/>
      <c r="BN825" s="59"/>
    </row>
    <row r="826" spans="1:66" ht="15.75" customHeight="1" x14ac:dyDescent="0.25">
      <c r="A826" s="59"/>
      <c r="B826" s="292"/>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c r="AS826" s="59"/>
      <c r="AT826" s="59"/>
      <c r="AU826" s="59"/>
      <c r="AV826" s="59"/>
      <c r="AW826" s="59"/>
      <c r="AX826" s="59"/>
      <c r="AY826" s="59"/>
      <c r="AZ826" s="59"/>
      <c r="BA826" s="59"/>
      <c r="BB826" s="59"/>
      <c r="BC826" s="59"/>
      <c r="BD826" s="59"/>
      <c r="BE826" s="59"/>
      <c r="BF826" s="59"/>
      <c r="BG826" s="59"/>
      <c r="BH826" s="59"/>
      <c r="BI826" s="59"/>
      <c r="BJ826" s="59"/>
      <c r="BK826" s="59"/>
      <c r="BL826" s="59"/>
      <c r="BM826" s="59"/>
      <c r="BN826" s="59"/>
    </row>
    <row r="827" spans="1:66" ht="15.75" customHeight="1" x14ac:dyDescent="0.25">
      <c r="A827" s="59"/>
      <c r="B827" s="292"/>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59"/>
      <c r="AM827" s="59"/>
      <c r="AN827" s="59"/>
      <c r="AO827" s="59"/>
      <c r="AP827" s="59"/>
      <c r="AQ827" s="59"/>
      <c r="AR827" s="59"/>
      <c r="AS827" s="59"/>
      <c r="AT827" s="59"/>
      <c r="AU827" s="59"/>
      <c r="AV827" s="59"/>
      <c r="AW827" s="59"/>
      <c r="AX827" s="59"/>
      <c r="AY827" s="59"/>
      <c r="AZ827" s="59"/>
      <c r="BA827" s="59"/>
      <c r="BB827" s="59"/>
      <c r="BC827" s="59"/>
      <c r="BD827" s="59"/>
      <c r="BE827" s="59"/>
      <c r="BF827" s="59"/>
      <c r="BG827" s="59"/>
      <c r="BH827" s="59"/>
      <c r="BI827" s="59"/>
      <c r="BJ827" s="59"/>
      <c r="BK827" s="59"/>
      <c r="BL827" s="59"/>
      <c r="BM827" s="59"/>
      <c r="BN827" s="59"/>
    </row>
    <row r="828" spans="1:66" ht="15.75" customHeight="1" x14ac:dyDescent="0.25">
      <c r="A828" s="59"/>
      <c r="B828" s="292"/>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59"/>
      <c r="AM828" s="59"/>
      <c r="AN828" s="59"/>
      <c r="AO828" s="59"/>
      <c r="AP828" s="59"/>
      <c r="AQ828" s="59"/>
      <c r="AR828" s="59"/>
      <c r="AS828" s="59"/>
      <c r="AT828" s="59"/>
      <c r="AU828" s="59"/>
      <c r="AV828" s="59"/>
      <c r="AW828" s="59"/>
      <c r="AX828" s="59"/>
      <c r="AY828" s="59"/>
      <c r="AZ828" s="59"/>
      <c r="BA828" s="59"/>
      <c r="BB828" s="59"/>
      <c r="BC828" s="59"/>
      <c r="BD828" s="59"/>
      <c r="BE828" s="59"/>
      <c r="BF828" s="59"/>
      <c r="BG828" s="59"/>
      <c r="BH828" s="59"/>
      <c r="BI828" s="59"/>
      <c r="BJ828" s="59"/>
      <c r="BK828" s="59"/>
      <c r="BL828" s="59"/>
      <c r="BM828" s="59"/>
      <c r="BN828" s="59"/>
    </row>
    <row r="829" spans="1:66" ht="15.75" customHeight="1" x14ac:dyDescent="0.25">
      <c r="A829" s="59"/>
      <c r="B829" s="292"/>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59"/>
      <c r="AM829" s="59"/>
      <c r="AN829" s="59"/>
      <c r="AO829" s="59"/>
      <c r="AP829" s="59"/>
      <c r="AQ829" s="59"/>
      <c r="AR829" s="59"/>
      <c r="AS829" s="59"/>
      <c r="AT829" s="59"/>
      <c r="AU829" s="59"/>
      <c r="AV829" s="59"/>
      <c r="AW829" s="59"/>
      <c r="AX829" s="59"/>
      <c r="AY829" s="59"/>
      <c r="AZ829" s="59"/>
      <c r="BA829" s="59"/>
      <c r="BB829" s="59"/>
      <c r="BC829" s="59"/>
      <c r="BD829" s="59"/>
      <c r="BE829" s="59"/>
      <c r="BF829" s="59"/>
      <c r="BG829" s="59"/>
      <c r="BH829" s="59"/>
      <c r="BI829" s="59"/>
      <c r="BJ829" s="59"/>
      <c r="BK829" s="59"/>
      <c r="BL829" s="59"/>
      <c r="BM829" s="59"/>
      <c r="BN829" s="59"/>
    </row>
    <row r="830" spans="1:66" ht="15.75" customHeight="1" x14ac:dyDescent="0.25">
      <c r="A830" s="59"/>
      <c r="B830" s="292"/>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59"/>
      <c r="AM830" s="59"/>
      <c r="AN830" s="59"/>
      <c r="AO830" s="59"/>
      <c r="AP830" s="59"/>
      <c r="AQ830" s="59"/>
      <c r="AR830" s="59"/>
      <c r="AS830" s="59"/>
      <c r="AT830" s="59"/>
      <c r="AU830" s="59"/>
      <c r="AV830" s="59"/>
      <c r="AW830" s="59"/>
      <c r="AX830" s="59"/>
      <c r="AY830" s="59"/>
      <c r="AZ830" s="59"/>
      <c r="BA830" s="59"/>
      <c r="BB830" s="59"/>
      <c r="BC830" s="59"/>
      <c r="BD830" s="59"/>
      <c r="BE830" s="59"/>
      <c r="BF830" s="59"/>
      <c r="BG830" s="59"/>
      <c r="BH830" s="59"/>
      <c r="BI830" s="59"/>
      <c r="BJ830" s="59"/>
      <c r="BK830" s="59"/>
      <c r="BL830" s="59"/>
      <c r="BM830" s="59"/>
      <c r="BN830" s="59"/>
    </row>
    <row r="831" spans="1:66" ht="15.75" customHeight="1" x14ac:dyDescent="0.25">
      <c r="A831" s="59"/>
      <c r="B831" s="292"/>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59"/>
      <c r="BL831" s="59"/>
      <c r="BM831" s="59"/>
      <c r="BN831" s="59"/>
    </row>
    <row r="832" spans="1:66" ht="15.75" customHeight="1" x14ac:dyDescent="0.25">
      <c r="A832" s="59"/>
      <c r="B832" s="292"/>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row>
    <row r="833" spans="1:66" ht="15.75" customHeight="1" x14ac:dyDescent="0.25">
      <c r="A833" s="59"/>
      <c r="B833" s="292"/>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59"/>
      <c r="BL833" s="59"/>
      <c r="BM833" s="59"/>
      <c r="BN833" s="59"/>
    </row>
    <row r="834" spans="1:66" ht="15.75" customHeight="1" x14ac:dyDescent="0.25">
      <c r="A834" s="59"/>
      <c r="B834" s="292"/>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c r="AS834" s="59"/>
      <c r="AT834" s="59"/>
      <c r="AU834" s="59"/>
      <c r="AV834" s="59"/>
      <c r="AW834" s="59"/>
      <c r="AX834" s="59"/>
      <c r="AY834" s="59"/>
      <c r="AZ834" s="59"/>
      <c r="BA834" s="59"/>
      <c r="BB834" s="59"/>
      <c r="BC834" s="59"/>
      <c r="BD834" s="59"/>
      <c r="BE834" s="59"/>
      <c r="BF834" s="59"/>
      <c r="BG834" s="59"/>
      <c r="BH834" s="59"/>
      <c r="BI834" s="59"/>
      <c r="BJ834" s="59"/>
      <c r="BK834" s="59"/>
      <c r="BL834" s="59"/>
      <c r="BM834" s="59"/>
      <c r="BN834" s="59"/>
    </row>
    <row r="835" spans="1:66" ht="15.75" customHeight="1" x14ac:dyDescent="0.25">
      <c r="A835" s="59"/>
      <c r="B835" s="292"/>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c r="AS835" s="59"/>
      <c r="AT835" s="59"/>
      <c r="AU835" s="59"/>
      <c r="AV835" s="59"/>
      <c r="AW835" s="59"/>
      <c r="AX835" s="59"/>
      <c r="AY835" s="59"/>
      <c r="AZ835" s="59"/>
      <c r="BA835" s="59"/>
      <c r="BB835" s="59"/>
      <c r="BC835" s="59"/>
      <c r="BD835" s="59"/>
      <c r="BE835" s="59"/>
      <c r="BF835" s="59"/>
      <c r="BG835" s="59"/>
      <c r="BH835" s="59"/>
      <c r="BI835" s="59"/>
      <c r="BJ835" s="59"/>
      <c r="BK835" s="59"/>
      <c r="BL835" s="59"/>
      <c r="BM835" s="59"/>
      <c r="BN835" s="59"/>
    </row>
    <row r="836" spans="1:66" ht="15.75" customHeight="1" x14ac:dyDescent="0.25">
      <c r="A836" s="59"/>
      <c r="B836" s="292"/>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59"/>
      <c r="BJ836" s="59"/>
      <c r="BK836" s="59"/>
      <c r="BL836" s="59"/>
      <c r="BM836" s="59"/>
      <c r="BN836" s="59"/>
    </row>
    <row r="837" spans="1:66" ht="15.75" customHeight="1" x14ac:dyDescent="0.25">
      <c r="A837" s="59"/>
      <c r="B837" s="292"/>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59"/>
      <c r="BL837" s="59"/>
      <c r="BM837" s="59"/>
      <c r="BN837" s="59"/>
    </row>
    <row r="838" spans="1:66" ht="15.75" customHeight="1" x14ac:dyDescent="0.25">
      <c r="A838" s="59"/>
      <c r="B838" s="292"/>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59"/>
      <c r="BL838" s="59"/>
      <c r="BM838" s="59"/>
      <c r="BN838" s="59"/>
    </row>
    <row r="839" spans="1:66" ht="15.75" customHeight="1" x14ac:dyDescent="0.25">
      <c r="A839" s="59"/>
      <c r="B839" s="292"/>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c r="AS839" s="59"/>
      <c r="AT839" s="59"/>
      <c r="AU839" s="59"/>
      <c r="AV839" s="59"/>
      <c r="AW839" s="59"/>
      <c r="AX839" s="59"/>
      <c r="AY839" s="59"/>
      <c r="AZ839" s="59"/>
      <c r="BA839" s="59"/>
      <c r="BB839" s="59"/>
      <c r="BC839" s="59"/>
      <c r="BD839" s="59"/>
      <c r="BE839" s="59"/>
      <c r="BF839" s="59"/>
      <c r="BG839" s="59"/>
      <c r="BH839" s="59"/>
      <c r="BI839" s="59"/>
      <c r="BJ839" s="59"/>
      <c r="BK839" s="59"/>
      <c r="BL839" s="59"/>
      <c r="BM839" s="59"/>
      <c r="BN839" s="59"/>
    </row>
    <row r="840" spans="1:66" ht="15.75" customHeight="1" x14ac:dyDescent="0.25">
      <c r="A840" s="59"/>
      <c r="B840" s="292"/>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59"/>
      <c r="BL840" s="59"/>
      <c r="BM840" s="59"/>
      <c r="BN840" s="59"/>
    </row>
    <row r="841" spans="1:66" ht="15.75" customHeight="1" x14ac:dyDescent="0.25">
      <c r="A841" s="59"/>
      <c r="B841" s="292"/>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c r="AS841" s="59"/>
      <c r="AT841" s="59"/>
      <c r="AU841" s="59"/>
      <c r="AV841" s="59"/>
      <c r="AW841" s="59"/>
      <c r="AX841" s="59"/>
      <c r="AY841" s="59"/>
      <c r="AZ841" s="59"/>
      <c r="BA841" s="59"/>
      <c r="BB841" s="59"/>
      <c r="BC841" s="59"/>
      <c r="BD841" s="59"/>
      <c r="BE841" s="59"/>
      <c r="BF841" s="59"/>
      <c r="BG841" s="59"/>
      <c r="BH841" s="59"/>
      <c r="BI841" s="59"/>
      <c r="BJ841" s="59"/>
      <c r="BK841" s="59"/>
      <c r="BL841" s="59"/>
      <c r="BM841" s="59"/>
      <c r="BN841" s="59"/>
    </row>
    <row r="842" spans="1:66" ht="15.75" customHeight="1" x14ac:dyDescent="0.25">
      <c r="A842" s="59"/>
      <c r="B842" s="292"/>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c r="AS842" s="59"/>
      <c r="AT842" s="59"/>
      <c r="AU842" s="59"/>
      <c r="AV842" s="59"/>
      <c r="AW842" s="59"/>
      <c r="AX842" s="59"/>
      <c r="AY842" s="59"/>
      <c r="AZ842" s="59"/>
      <c r="BA842" s="59"/>
      <c r="BB842" s="59"/>
      <c r="BC842" s="59"/>
      <c r="BD842" s="59"/>
      <c r="BE842" s="59"/>
      <c r="BF842" s="59"/>
      <c r="BG842" s="59"/>
      <c r="BH842" s="59"/>
      <c r="BI842" s="59"/>
      <c r="BJ842" s="59"/>
      <c r="BK842" s="59"/>
      <c r="BL842" s="59"/>
      <c r="BM842" s="59"/>
      <c r="BN842" s="59"/>
    </row>
    <row r="843" spans="1:66" ht="15.75" customHeight="1" x14ac:dyDescent="0.25">
      <c r="A843" s="59"/>
      <c r="B843" s="292"/>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c r="AS843" s="59"/>
      <c r="AT843" s="59"/>
      <c r="AU843" s="59"/>
      <c r="AV843" s="59"/>
      <c r="AW843" s="59"/>
      <c r="AX843" s="59"/>
      <c r="AY843" s="59"/>
      <c r="AZ843" s="59"/>
      <c r="BA843" s="59"/>
      <c r="BB843" s="59"/>
      <c r="BC843" s="59"/>
      <c r="BD843" s="59"/>
      <c r="BE843" s="59"/>
      <c r="BF843" s="59"/>
      <c r="BG843" s="59"/>
      <c r="BH843" s="59"/>
      <c r="BI843" s="59"/>
      <c r="BJ843" s="59"/>
      <c r="BK843" s="59"/>
      <c r="BL843" s="59"/>
      <c r="BM843" s="59"/>
      <c r="BN843" s="59"/>
    </row>
    <row r="844" spans="1:66" ht="15.75" customHeight="1" x14ac:dyDescent="0.25">
      <c r="A844" s="59"/>
      <c r="B844" s="292"/>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row>
    <row r="845" spans="1:66" ht="15.75" customHeight="1" x14ac:dyDescent="0.25">
      <c r="A845" s="59"/>
      <c r="B845" s="292"/>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row>
    <row r="846" spans="1:66" ht="15.75" customHeight="1" x14ac:dyDescent="0.25">
      <c r="A846" s="59"/>
      <c r="B846" s="292"/>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row>
    <row r="847" spans="1:66" ht="15.75" customHeight="1" x14ac:dyDescent="0.25">
      <c r="A847" s="59"/>
      <c r="B847" s="292"/>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row>
    <row r="848" spans="1:66" ht="15.75" customHeight="1" x14ac:dyDescent="0.25">
      <c r="A848" s="59"/>
      <c r="B848" s="292"/>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c r="AS848" s="59"/>
      <c r="AT848" s="59"/>
      <c r="AU848" s="59"/>
      <c r="AV848" s="59"/>
      <c r="AW848" s="59"/>
      <c r="AX848" s="59"/>
      <c r="AY848" s="59"/>
      <c r="AZ848" s="59"/>
      <c r="BA848" s="59"/>
      <c r="BB848" s="59"/>
      <c r="BC848" s="59"/>
      <c r="BD848" s="59"/>
      <c r="BE848" s="59"/>
      <c r="BF848" s="59"/>
      <c r="BG848" s="59"/>
      <c r="BH848" s="59"/>
      <c r="BI848" s="59"/>
      <c r="BJ848" s="59"/>
      <c r="BK848" s="59"/>
      <c r="BL848" s="59"/>
      <c r="BM848" s="59"/>
      <c r="BN848" s="59"/>
    </row>
    <row r="849" spans="1:66" ht="15.75" customHeight="1" x14ac:dyDescent="0.25">
      <c r="A849" s="59"/>
      <c r="B849" s="292"/>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c r="AS849" s="59"/>
      <c r="AT849" s="59"/>
      <c r="AU849" s="59"/>
      <c r="AV849" s="59"/>
      <c r="AW849" s="59"/>
      <c r="AX849" s="59"/>
      <c r="AY849" s="59"/>
      <c r="AZ849" s="59"/>
      <c r="BA849" s="59"/>
      <c r="BB849" s="59"/>
      <c r="BC849" s="59"/>
      <c r="BD849" s="59"/>
      <c r="BE849" s="59"/>
      <c r="BF849" s="59"/>
      <c r="BG849" s="59"/>
      <c r="BH849" s="59"/>
      <c r="BI849" s="59"/>
      <c r="BJ849" s="59"/>
      <c r="BK849" s="59"/>
      <c r="BL849" s="59"/>
      <c r="BM849" s="59"/>
      <c r="BN849" s="59"/>
    </row>
    <row r="850" spans="1:66" ht="15.75" customHeight="1" x14ac:dyDescent="0.25">
      <c r="A850" s="59"/>
      <c r="B850" s="292"/>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c r="BI850" s="59"/>
      <c r="BJ850" s="59"/>
      <c r="BK850" s="59"/>
      <c r="BL850" s="59"/>
      <c r="BM850" s="59"/>
      <c r="BN850" s="59"/>
    </row>
    <row r="851" spans="1:66" ht="15.75" customHeight="1" x14ac:dyDescent="0.25">
      <c r="A851" s="59"/>
      <c r="B851" s="292"/>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c r="BI851" s="59"/>
      <c r="BJ851" s="59"/>
      <c r="BK851" s="59"/>
      <c r="BL851" s="59"/>
      <c r="BM851" s="59"/>
      <c r="BN851" s="59"/>
    </row>
    <row r="852" spans="1:66" ht="15.75" customHeight="1" x14ac:dyDescent="0.25">
      <c r="A852" s="59"/>
      <c r="B852" s="292"/>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c r="BI852" s="59"/>
      <c r="BJ852" s="59"/>
      <c r="BK852" s="59"/>
      <c r="BL852" s="59"/>
      <c r="BM852" s="59"/>
      <c r="BN852" s="59"/>
    </row>
    <row r="853" spans="1:66" ht="15.75" customHeight="1" x14ac:dyDescent="0.25">
      <c r="A853" s="59"/>
      <c r="B853" s="292"/>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row>
    <row r="854" spans="1:66" ht="15.75" customHeight="1" x14ac:dyDescent="0.25">
      <c r="A854" s="59"/>
      <c r="B854" s="292"/>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c r="BI854" s="59"/>
      <c r="BJ854" s="59"/>
      <c r="BK854" s="59"/>
      <c r="BL854" s="59"/>
      <c r="BM854" s="59"/>
      <c r="BN854" s="59"/>
    </row>
    <row r="855" spans="1:66" ht="15.75" customHeight="1" x14ac:dyDescent="0.25">
      <c r="A855" s="59"/>
      <c r="B855" s="292"/>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row>
    <row r="856" spans="1:66" ht="15.75" customHeight="1" x14ac:dyDescent="0.25">
      <c r="A856" s="59"/>
      <c r="B856" s="292"/>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row>
    <row r="857" spans="1:66" ht="15.75" customHeight="1" x14ac:dyDescent="0.25">
      <c r="A857" s="59"/>
      <c r="B857" s="292"/>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59"/>
      <c r="BL857" s="59"/>
      <c r="BM857" s="59"/>
      <c r="BN857" s="59"/>
    </row>
    <row r="858" spans="1:66" ht="15.75" customHeight="1" x14ac:dyDescent="0.25">
      <c r="A858" s="59"/>
      <c r="B858" s="292"/>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59"/>
      <c r="BL858" s="59"/>
      <c r="BM858" s="59"/>
      <c r="BN858" s="59"/>
    </row>
    <row r="859" spans="1:66" ht="15.75" customHeight="1" x14ac:dyDescent="0.25">
      <c r="A859" s="59"/>
      <c r="B859" s="292"/>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59"/>
      <c r="BL859" s="59"/>
      <c r="BM859" s="59"/>
      <c r="BN859" s="59"/>
    </row>
    <row r="860" spans="1:66" ht="15.75" customHeight="1" x14ac:dyDescent="0.25">
      <c r="A860" s="59"/>
      <c r="B860" s="292"/>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59"/>
      <c r="BL860" s="59"/>
      <c r="BM860" s="59"/>
      <c r="BN860" s="59"/>
    </row>
    <row r="861" spans="1:66" ht="15.75" customHeight="1" x14ac:dyDescent="0.25">
      <c r="A861" s="59"/>
      <c r="B861" s="292"/>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L861" s="59"/>
      <c r="BM861" s="59"/>
      <c r="BN861" s="59"/>
    </row>
    <row r="862" spans="1:66" ht="15.75" customHeight="1" x14ac:dyDescent="0.25">
      <c r="A862" s="59"/>
      <c r="B862" s="292"/>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59"/>
      <c r="BL862" s="59"/>
      <c r="BM862" s="59"/>
      <c r="BN862" s="59"/>
    </row>
    <row r="863" spans="1:66" ht="15.75" customHeight="1" x14ac:dyDescent="0.25">
      <c r="A863" s="59"/>
      <c r="B863" s="292"/>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59"/>
      <c r="BI863" s="59"/>
      <c r="BJ863" s="59"/>
      <c r="BK863" s="59"/>
      <c r="BL863" s="59"/>
      <c r="BM863" s="59"/>
      <c r="BN863" s="59"/>
    </row>
    <row r="864" spans="1:66" ht="15.75" customHeight="1" x14ac:dyDescent="0.25">
      <c r="A864" s="59"/>
      <c r="B864" s="292"/>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59"/>
      <c r="BL864" s="59"/>
      <c r="BM864" s="59"/>
      <c r="BN864" s="59"/>
    </row>
    <row r="865" spans="1:66" ht="15.75" customHeight="1" x14ac:dyDescent="0.25">
      <c r="A865" s="59"/>
      <c r="B865" s="292"/>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59"/>
      <c r="AM865" s="59"/>
      <c r="AN865" s="59"/>
      <c r="AO865" s="59"/>
      <c r="AP865" s="59"/>
      <c r="AQ865" s="59"/>
      <c r="AR865" s="59"/>
      <c r="AS865" s="59"/>
      <c r="AT865" s="59"/>
      <c r="AU865" s="59"/>
      <c r="AV865" s="59"/>
      <c r="AW865" s="59"/>
      <c r="AX865" s="59"/>
      <c r="AY865" s="59"/>
      <c r="AZ865" s="59"/>
      <c r="BA865" s="59"/>
      <c r="BB865" s="59"/>
      <c r="BC865" s="59"/>
      <c r="BD865" s="59"/>
      <c r="BE865" s="59"/>
      <c r="BF865" s="59"/>
      <c r="BG865" s="59"/>
      <c r="BH865" s="59"/>
      <c r="BI865" s="59"/>
      <c r="BJ865" s="59"/>
      <c r="BK865" s="59"/>
      <c r="BL865" s="59"/>
      <c r="BM865" s="59"/>
      <c r="BN865" s="59"/>
    </row>
    <row r="866" spans="1:66" ht="15.75" customHeight="1" x14ac:dyDescent="0.25">
      <c r="A866" s="59"/>
      <c r="B866" s="292"/>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c r="AO866" s="59"/>
      <c r="AP866" s="59"/>
      <c r="AQ866" s="59"/>
      <c r="AR866" s="59"/>
      <c r="AS866" s="59"/>
      <c r="AT866" s="59"/>
      <c r="AU866" s="59"/>
      <c r="AV866" s="59"/>
      <c r="AW866" s="59"/>
      <c r="AX866" s="59"/>
      <c r="AY866" s="59"/>
      <c r="AZ866" s="59"/>
      <c r="BA866" s="59"/>
      <c r="BB866" s="59"/>
      <c r="BC866" s="59"/>
      <c r="BD866" s="59"/>
      <c r="BE866" s="59"/>
      <c r="BF866" s="59"/>
      <c r="BG866" s="59"/>
      <c r="BH866" s="59"/>
      <c r="BI866" s="59"/>
      <c r="BJ866" s="59"/>
      <c r="BK866" s="59"/>
      <c r="BL866" s="59"/>
      <c r="BM866" s="59"/>
      <c r="BN866" s="59"/>
    </row>
    <row r="867" spans="1:66" ht="15.75" customHeight="1" x14ac:dyDescent="0.25">
      <c r="A867" s="59"/>
      <c r="B867" s="292"/>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59"/>
      <c r="AM867" s="59"/>
      <c r="AN867" s="59"/>
      <c r="AO867" s="59"/>
      <c r="AP867" s="59"/>
      <c r="AQ867" s="59"/>
      <c r="AR867" s="59"/>
      <c r="AS867" s="59"/>
      <c r="AT867" s="59"/>
      <c r="AU867" s="59"/>
      <c r="AV867" s="59"/>
      <c r="AW867" s="59"/>
      <c r="AX867" s="59"/>
      <c r="AY867" s="59"/>
      <c r="AZ867" s="59"/>
      <c r="BA867" s="59"/>
      <c r="BB867" s="59"/>
      <c r="BC867" s="59"/>
      <c r="BD867" s="59"/>
      <c r="BE867" s="59"/>
      <c r="BF867" s="59"/>
      <c r="BG867" s="59"/>
      <c r="BH867" s="59"/>
      <c r="BI867" s="59"/>
      <c r="BJ867" s="59"/>
      <c r="BK867" s="59"/>
      <c r="BL867" s="59"/>
      <c r="BM867" s="59"/>
      <c r="BN867" s="59"/>
    </row>
    <row r="868" spans="1:66" ht="15.75" customHeight="1" x14ac:dyDescent="0.25">
      <c r="A868" s="59"/>
      <c r="B868" s="292"/>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59"/>
      <c r="AM868" s="59"/>
      <c r="AN868" s="59"/>
      <c r="AO868" s="59"/>
      <c r="AP868" s="59"/>
      <c r="AQ868" s="59"/>
      <c r="AR868" s="59"/>
      <c r="AS868" s="59"/>
      <c r="AT868" s="59"/>
      <c r="AU868" s="59"/>
      <c r="AV868" s="59"/>
      <c r="AW868" s="59"/>
      <c r="AX868" s="59"/>
      <c r="AY868" s="59"/>
      <c r="AZ868" s="59"/>
      <c r="BA868" s="59"/>
      <c r="BB868" s="59"/>
      <c r="BC868" s="59"/>
      <c r="BD868" s="59"/>
      <c r="BE868" s="59"/>
      <c r="BF868" s="59"/>
      <c r="BG868" s="59"/>
      <c r="BH868" s="59"/>
      <c r="BI868" s="59"/>
      <c r="BJ868" s="59"/>
      <c r="BK868" s="59"/>
      <c r="BL868" s="59"/>
      <c r="BM868" s="59"/>
      <c r="BN868" s="59"/>
    </row>
    <row r="869" spans="1:66" ht="15.75" customHeight="1" x14ac:dyDescent="0.25">
      <c r="A869" s="59"/>
      <c r="B869" s="292"/>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c r="AO869" s="59"/>
      <c r="AP869" s="59"/>
      <c r="AQ869" s="59"/>
      <c r="AR869" s="59"/>
      <c r="AS869" s="59"/>
      <c r="AT869" s="59"/>
      <c r="AU869" s="59"/>
      <c r="AV869" s="59"/>
      <c r="AW869" s="59"/>
      <c r="AX869" s="59"/>
      <c r="AY869" s="59"/>
      <c r="AZ869" s="59"/>
      <c r="BA869" s="59"/>
      <c r="BB869" s="59"/>
      <c r="BC869" s="59"/>
      <c r="BD869" s="59"/>
      <c r="BE869" s="59"/>
      <c r="BF869" s="59"/>
      <c r="BG869" s="59"/>
      <c r="BH869" s="59"/>
      <c r="BI869" s="59"/>
      <c r="BJ869" s="59"/>
      <c r="BK869" s="59"/>
      <c r="BL869" s="59"/>
      <c r="BM869" s="59"/>
      <c r="BN869" s="59"/>
    </row>
    <row r="870" spans="1:66" ht="15.75" customHeight="1" x14ac:dyDescent="0.25">
      <c r="A870" s="59"/>
      <c r="B870" s="292"/>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59"/>
      <c r="AM870" s="59"/>
      <c r="AN870" s="59"/>
      <c r="AO870" s="59"/>
      <c r="AP870" s="59"/>
      <c r="AQ870" s="59"/>
      <c r="AR870" s="59"/>
      <c r="AS870" s="59"/>
      <c r="AT870" s="59"/>
      <c r="AU870" s="59"/>
      <c r="AV870" s="59"/>
      <c r="AW870" s="59"/>
      <c r="AX870" s="59"/>
      <c r="AY870" s="59"/>
      <c r="AZ870" s="59"/>
      <c r="BA870" s="59"/>
      <c r="BB870" s="59"/>
      <c r="BC870" s="59"/>
      <c r="BD870" s="59"/>
      <c r="BE870" s="59"/>
      <c r="BF870" s="59"/>
      <c r="BG870" s="59"/>
      <c r="BH870" s="59"/>
      <c r="BI870" s="59"/>
      <c r="BJ870" s="59"/>
      <c r="BK870" s="59"/>
      <c r="BL870" s="59"/>
      <c r="BM870" s="59"/>
      <c r="BN870" s="59"/>
    </row>
    <row r="871" spans="1:66" ht="15.75" customHeight="1" x14ac:dyDescent="0.25">
      <c r="A871" s="59"/>
      <c r="B871" s="292"/>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9"/>
      <c r="AM871" s="59"/>
      <c r="AN871" s="59"/>
      <c r="AO871" s="59"/>
      <c r="AP871" s="59"/>
      <c r="AQ871" s="59"/>
      <c r="AR871" s="59"/>
      <c r="AS871" s="59"/>
      <c r="AT871" s="59"/>
      <c r="AU871" s="59"/>
      <c r="AV871" s="59"/>
      <c r="AW871" s="59"/>
      <c r="AX871" s="59"/>
      <c r="AY871" s="59"/>
      <c r="AZ871" s="59"/>
      <c r="BA871" s="59"/>
      <c r="BB871" s="59"/>
      <c r="BC871" s="59"/>
      <c r="BD871" s="59"/>
      <c r="BE871" s="59"/>
      <c r="BF871" s="59"/>
      <c r="BG871" s="59"/>
      <c r="BH871" s="59"/>
      <c r="BI871" s="59"/>
      <c r="BJ871" s="59"/>
      <c r="BK871" s="59"/>
      <c r="BL871" s="59"/>
      <c r="BM871" s="59"/>
      <c r="BN871" s="59"/>
    </row>
    <row r="872" spans="1:66" ht="15.75" customHeight="1" x14ac:dyDescent="0.25">
      <c r="A872" s="59"/>
      <c r="B872" s="292"/>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c r="AO872" s="59"/>
      <c r="AP872" s="59"/>
      <c r="AQ872" s="59"/>
      <c r="AR872" s="59"/>
      <c r="AS872" s="59"/>
      <c r="AT872" s="59"/>
      <c r="AU872" s="59"/>
      <c r="AV872" s="59"/>
      <c r="AW872" s="59"/>
      <c r="AX872" s="59"/>
      <c r="AY872" s="59"/>
      <c r="AZ872" s="59"/>
      <c r="BA872" s="59"/>
      <c r="BB872" s="59"/>
      <c r="BC872" s="59"/>
      <c r="BD872" s="59"/>
      <c r="BE872" s="59"/>
      <c r="BF872" s="59"/>
      <c r="BG872" s="59"/>
      <c r="BH872" s="59"/>
      <c r="BI872" s="59"/>
      <c r="BJ872" s="59"/>
      <c r="BK872" s="59"/>
      <c r="BL872" s="59"/>
      <c r="BM872" s="59"/>
      <c r="BN872" s="59"/>
    </row>
    <row r="873" spans="1:66" ht="15.75" customHeight="1" x14ac:dyDescent="0.25">
      <c r="A873" s="59"/>
      <c r="B873" s="292"/>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c r="AO873" s="59"/>
      <c r="AP873" s="59"/>
      <c r="AQ873" s="59"/>
      <c r="AR873" s="59"/>
      <c r="AS873" s="59"/>
      <c r="AT873" s="59"/>
      <c r="AU873" s="59"/>
      <c r="AV873" s="59"/>
      <c r="AW873" s="59"/>
      <c r="AX873" s="59"/>
      <c r="AY873" s="59"/>
      <c r="AZ873" s="59"/>
      <c r="BA873" s="59"/>
      <c r="BB873" s="59"/>
      <c r="BC873" s="59"/>
      <c r="BD873" s="59"/>
      <c r="BE873" s="59"/>
      <c r="BF873" s="59"/>
      <c r="BG873" s="59"/>
      <c r="BH873" s="59"/>
      <c r="BI873" s="59"/>
      <c r="BJ873" s="59"/>
      <c r="BK873" s="59"/>
      <c r="BL873" s="59"/>
      <c r="BM873" s="59"/>
      <c r="BN873" s="59"/>
    </row>
    <row r="874" spans="1:66" ht="15.75" customHeight="1" x14ac:dyDescent="0.25">
      <c r="A874" s="59"/>
      <c r="B874" s="292"/>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59"/>
      <c r="AM874" s="59"/>
      <c r="AN874" s="59"/>
      <c r="AO874" s="59"/>
      <c r="AP874" s="59"/>
      <c r="AQ874" s="59"/>
      <c r="AR874" s="59"/>
      <c r="AS874" s="59"/>
      <c r="AT874" s="59"/>
      <c r="AU874" s="59"/>
      <c r="AV874" s="59"/>
      <c r="AW874" s="59"/>
      <c r="AX874" s="59"/>
      <c r="AY874" s="59"/>
      <c r="AZ874" s="59"/>
      <c r="BA874" s="59"/>
      <c r="BB874" s="59"/>
      <c r="BC874" s="59"/>
      <c r="BD874" s="59"/>
      <c r="BE874" s="59"/>
      <c r="BF874" s="59"/>
      <c r="BG874" s="59"/>
      <c r="BH874" s="59"/>
      <c r="BI874" s="59"/>
      <c r="BJ874" s="59"/>
      <c r="BK874" s="59"/>
      <c r="BL874" s="59"/>
      <c r="BM874" s="59"/>
      <c r="BN874" s="59"/>
    </row>
    <row r="875" spans="1:66" ht="15.75" customHeight="1" x14ac:dyDescent="0.25">
      <c r="A875" s="59"/>
      <c r="B875" s="292"/>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c r="AO875" s="59"/>
      <c r="AP875" s="59"/>
      <c r="AQ875" s="59"/>
      <c r="AR875" s="59"/>
      <c r="AS875" s="59"/>
      <c r="AT875" s="59"/>
      <c r="AU875" s="59"/>
      <c r="AV875" s="59"/>
      <c r="AW875" s="59"/>
      <c r="AX875" s="59"/>
      <c r="AY875" s="59"/>
      <c r="AZ875" s="59"/>
      <c r="BA875" s="59"/>
      <c r="BB875" s="59"/>
      <c r="BC875" s="59"/>
      <c r="BD875" s="59"/>
      <c r="BE875" s="59"/>
      <c r="BF875" s="59"/>
      <c r="BG875" s="59"/>
      <c r="BH875" s="59"/>
      <c r="BI875" s="59"/>
      <c r="BJ875" s="59"/>
      <c r="BK875" s="59"/>
      <c r="BL875" s="59"/>
      <c r="BM875" s="59"/>
      <c r="BN875" s="59"/>
    </row>
    <row r="876" spans="1:66" ht="15.75" customHeight="1" x14ac:dyDescent="0.25">
      <c r="A876" s="59"/>
      <c r="B876" s="292"/>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59"/>
      <c r="AM876" s="59"/>
      <c r="AN876" s="59"/>
      <c r="AO876" s="59"/>
      <c r="AP876" s="59"/>
      <c r="AQ876" s="59"/>
      <c r="AR876" s="59"/>
      <c r="AS876" s="59"/>
      <c r="AT876" s="59"/>
      <c r="AU876" s="59"/>
      <c r="AV876" s="59"/>
      <c r="AW876" s="59"/>
      <c r="AX876" s="59"/>
      <c r="AY876" s="59"/>
      <c r="AZ876" s="59"/>
      <c r="BA876" s="59"/>
      <c r="BB876" s="59"/>
      <c r="BC876" s="59"/>
      <c r="BD876" s="59"/>
      <c r="BE876" s="59"/>
      <c r="BF876" s="59"/>
      <c r="BG876" s="59"/>
      <c r="BH876" s="59"/>
      <c r="BI876" s="59"/>
      <c r="BJ876" s="59"/>
      <c r="BK876" s="59"/>
      <c r="BL876" s="59"/>
      <c r="BM876" s="59"/>
      <c r="BN876" s="59"/>
    </row>
    <row r="877" spans="1:66" ht="15.75" customHeight="1" x14ac:dyDescent="0.25">
      <c r="A877" s="59"/>
      <c r="B877" s="292"/>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59"/>
      <c r="AM877" s="59"/>
      <c r="AN877" s="59"/>
      <c r="AO877" s="59"/>
      <c r="AP877" s="59"/>
      <c r="AQ877" s="59"/>
      <c r="AR877" s="59"/>
      <c r="AS877" s="59"/>
      <c r="AT877" s="59"/>
      <c r="AU877" s="59"/>
      <c r="AV877" s="59"/>
      <c r="AW877" s="59"/>
      <c r="AX877" s="59"/>
      <c r="AY877" s="59"/>
      <c r="AZ877" s="59"/>
      <c r="BA877" s="59"/>
      <c r="BB877" s="59"/>
      <c r="BC877" s="59"/>
      <c r="BD877" s="59"/>
      <c r="BE877" s="59"/>
      <c r="BF877" s="59"/>
      <c r="BG877" s="59"/>
      <c r="BH877" s="59"/>
      <c r="BI877" s="59"/>
      <c r="BJ877" s="59"/>
      <c r="BK877" s="59"/>
      <c r="BL877" s="59"/>
      <c r="BM877" s="59"/>
      <c r="BN877" s="59"/>
    </row>
    <row r="878" spans="1:66" ht="15.75" customHeight="1" x14ac:dyDescent="0.25">
      <c r="A878" s="59"/>
      <c r="B878" s="292"/>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59"/>
      <c r="AM878" s="59"/>
      <c r="AN878" s="59"/>
      <c r="AO878" s="59"/>
      <c r="AP878" s="59"/>
      <c r="AQ878" s="59"/>
      <c r="AR878" s="59"/>
      <c r="AS878" s="59"/>
      <c r="AT878" s="59"/>
      <c r="AU878" s="59"/>
      <c r="AV878" s="59"/>
      <c r="AW878" s="59"/>
      <c r="AX878" s="59"/>
      <c r="AY878" s="59"/>
      <c r="AZ878" s="59"/>
      <c r="BA878" s="59"/>
      <c r="BB878" s="59"/>
      <c r="BC878" s="59"/>
      <c r="BD878" s="59"/>
      <c r="BE878" s="59"/>
      <c r="BF878" s="59"/>
      <c r="BG878" s="59"/>
      <c r="BH878" s="59"/>
      <c r="BI878" s="59"/>
      <c r="BJ878" s="59"/>
      <c r="BK878" s="59"/>
      <c r="BL878" s="59"/>
      <c r="BM878" s="59"/>
      <c r="BN878" s="59"/>
    </row>
    <row r="879" spans="1:66" ht="15.75" customHeight="1" x14ac:dyDescent="0.25">
      <c r="A879" s="59"/>
      <c r="B879" s="292"/>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c r="AN879" s="59"/>
      <c r="AO879" s="59"/>
      <c r="AP879" s="59"/>
      <c r="AQ879" s="59"/>
      <c r="AR879" s="59"/>
      <c r="AS879" s="59"/>
      <c r="AT879" s="59"/>
      <c r="AU879" s="59"/>
      <c r="AV879" s="59"/>
      <c r="AW879" s="59"/>
      <c r="AX879" s="59"/>
      <c r="AY879" s="59"/>
      <c r="AZ879" s="59"/>
      <c r="BA879" s="59"/>
      <c r="BB879" s="59"/>
      <c r="BC879" s="59"/>
      <c r="BD879" s="59"/>
      <c r="BE879" s="59"/>
      <c r="BF879" s="59"/>
      <c r="BG879" s="59"/>
      <c r="BH879" s="59"/>
      <c r="BI879" s="59"/>
      <c r="BJ879" s="59"/>
      <c r="BK879" s="59"/>
      <c r="BL879" s="59"/>
      <c r="BM879" s="59"/>
      <c r="BN879" s="59"/>
    </row>
    <row r="880" spans="1:66" ht="15.75" customHeight="1" x14ac:dyDescent="0.25">
      <c r="A880" s="59"/>
      <c r="B880" s="292"/>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59"/>
      <c r="AM880" s="59"/>
      <c r="AN880" s="59"/>
      <c r="AO880" s="59"/>
      <c r="AP880" s="59"/>
      <c r="AQ880" s="59"/>
      <c r="AR880" s="59"/>
      <c r="AS880" s="59"/>
      <c r="AT880" s="59"/>
      <c r="AU880" s="59"/>
      <c r="AV880" s="59"/>
      <c r="AW880" s="59"/>
      <c r="AX880" s="59"/>
      <c r="AY880" s="59"/>
      <c r="AZ880" s="59"/>
      <c r="BA880" s="59"/>
      <c r="BB880" s="59"/>
      <c r="BC880" s="59"/>
      <c r="BD880" s="59"/>
      <c r="BE880" s="59"/>
      <c r="BF880" s="59"/>
      <c r="BG880" s="59"/>
      <c r="BH880" s="59"/>
      <c r="BI880" s="59"/>
      <c r="BJ880" s="59"/>
      <c r="BK880" s="59"/>
      <c r="BL880" s="59"/>
      <c r="BM880" s="59"/>
      <c r="BN880" s="59"/>
    </row>
    <row r="881" spans="1:66" ht="15.75" customHeight="1" x14ac:dyDescent="0.25">
      <c r="A881" s="59"/>
      <c r="B881" s="292"/>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59"/>
      <c r="AM881" s="59"/>
      <c r="AN881" s="59"/>
      <c r="AO881" s="59"/>
      <c r="AP881" s="59"/>
      <c r="AQ881" s="59"/>
      <c r="AR881" s="59"/>
      <c r="AS881" s="59"/>
      <c r="AT881" s="59"/>
      <c r="AU881" s="59"/>
      <c r="AV881" s="59"/>
      <c r="AW881" s="59"/>
      <c r="AX881" s="59"/>
      <c r="AY881" s="59"/>
      <c r="AZ881" s="59"/>
      <c r="BA881" s="59"/>
      <c r="BB881" s="59"/>
      <c r="BC881" s="59"/>
      <c r="BD881" s="59"/>
      <c r="BE881" s="59"/>
      <c r="BF881" s="59"/>
      <c r="BG881" s="59"/>
      <c r="BH881" s="59"/>
      <c r="BI881" s="59"/>
      <c r="BJ881" s="59"/>
      <c r="BK881" s="59"/>
      <c r="BL881" s="59"/>
      <c r="BM881" s="59"/>
      <c r="BN881" s="59"/>
    </row>
    <row r="882" spans="1:66" ht="15.75" customHeight="1" x14ac:dyDescent="0.25">
      <c r="A882" s="59"/>
      <c r="B882" s="292"/>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c r="AS882" s="59"/>
      <c r="AT882" s="59"/>
      <c r="AU882" s="59"/>
      <c r="AV882" s="59"/>
      <c r="AW882" s="59"/>
      <c r="AX882" s="59"/>
      <c r="AY882" s="59"/>
      <c r="AZ882" s="59"/>
      <c r="BA882" s="59"/>
      <c r="BB882" s="59"/>
      <c r="BC882" s="59"/>
      <c r="BD882" s="59"/>
      <c r="BE882" s="59"/>
      <c r="BF882" s="59"/>
      <c r="BG882" s="59"/>
      <c r="BH882" s="59"/>
      <c r="BI882" s="59"/>
      <c r="BJ882" s="59"/>
      <c r="BK882" s="59"/>
      <c r="BL882" s="59"/>
      <c r="BM882" s="59"/>
      <c r="BN882" s="59"/>
    </row>
    <row r="883" spans="1:66" ht="15.75" customHeight="1" x14ac:dyDescent="0.25">
      <c r="A883" s="59"/>
      <c r="B883" s="292"/>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59"/>
      <c r="AU883" s="59"/>
      <c r="AV883" s="59"/>
      <c r="AW883" s="59"/>
      <c r="AX883" s="59"/>
      <c r="AY883" s="59"/>
      <c r="AZ883" s="59"/>
      <c r="BA883" s="59"/>
      <c r="BB883" s="59"/>
      <c r="BC883" s="59"/>
      <c r="BD883" s="59"/>
      <c r="BE883" s="59"/>
      <c r="BF883" s="59"/>
      <c r="BG883" s="59"/>
      <c r="BH883" s="59"/>
      <c r="BI883" s="59"/>
      <c r="BJ883" s="59"/>
      <c r="BK883" s="59"/>
      <c r="BL883" s="59"/>
      <c r="BM883" s="59"/>
      <c r="BN883" s="59"/>
    </row>
    <row r="884" spans="1:66" ht="15.75" customHeight="1" x14ac:dyDescent="0.25">
      <c r="A884" s="59"/>
      <c r="B884" s="292"/>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59"/>
      <c r="BN884" s="59"/>
    </row>
    <row r="885" spans="1:66" ht="15.75" customHeight="1" x14ac:dyDescent="0.25">
      <c r="A885" s="59"/>
      <c r="B885" s="292"/>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59"/>
      <c r="BN885" s="59"/>
    </row>
    <row r="886" spans="1:66" ht="15.75" customHeight="1" x14ac:dyDescent="0.25">
      <c r="A886" s="59"/>
      <c r="B886" s="292"/>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59"/>
      <c r="BN886" s="59"/>
    </row>
    <row r="887" spans="1:66" ht="15.75" customHeight="1" x14ac:dyDescent="0.25">
      <c r="A887" s="59"/>
      <c r="B887" s="292"/>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59"/>
      <c r="BN887" s="59"/>
    </row>
    <row r="888" spans="1:66" ht="15.75" customHeight="1" x14ac:dyDescent="0.25">
      <c r="A888" s="59"/>
      <c r="B888" s="292"/>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59"/>
      <c r="BN888" s="59"/>
    </row>
    <row r="889" spans="1:66" ht="15.75" customHeight="1" x14ac:dyDescent="0.25">
      <c r="A889" s="59"/>
      <c r="B889" s="292"/>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59"/>
      <c r="BN889" s="59"/>
    </row>
    <row r="890" spans="1:66" ht="15.75" customHeight="1" x14ac:dyDescent="0.25">
      <c r="A890" s="59"/>
      <c r="B890" s="292"/>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59"/>
      <c r="BJ890" s="59"/>
      <c r="BK890" s="59"/>
      <c r="BL890" s="59"/>
      <c r="BM890" s="59"/>
      <c r="BN890" s="59"/>
    </row>
    <row r="891" spans="1:66" ht="15.75" customHeight="1" x14ac:dyDescent="0.25">
      <c r="A891" s="59"/>
      <c r="B891" s="292"/>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59"/>
      <c r="BN891" s="59"/>
    </row>
    <row r="892" spans="1:66" ht="15.75" customHeight="1" x14ac:dyDescent="0.25">
      <c r="A892" s="59"/>
      <c r="B892" s="292"/>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c r="AO892" s="59"/>
      <c r="AP892" s="59"/>
      <c r="AQ892" s="59"/>
      <c r="AR892" s="59"/>
      <c r="AS892" s="59"/>
      <c r="AT892" s="59"/>
      <c r="AU892" s="59"/>
      <c r="AV892" s="59"/>
      <c r="AW892" s="59"/>
      <c r="AX892" s="59"/>
      <c r="AY892" s="59"/>
      <c r="AZ892" s="59"/>
      <c r="BA892" s="59"/>
      <c r="BB892" s="59"/>
      <c r="BC892" s="59"/>
      <c r="BD892" s="59"/>
      <c r="BE892" s="59"/>
      <c r="BF892" s="59"/>
      <c r="BG892" s="59"/>
      <c r="BH892" s="59"/>
      <c r="BI892" s="59"/>
      <c r="BJ892" s="59"/>
      <c r="BK892" s="59"/>
      <c r="BL892" s="59"/>
      <c r="BM892" s="59"/>
      <c r="BN892" s="59"/>
    </row>
    <row r="893" spans="1:66" ht="15.75" customHeight="1" x14ac:dyDescent="0.25">
      <c r="A893" s="59"/>
      <c r="B893" s="292"/>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59"/>
      <c r="AM893" s="59"/>
      <c r="AN893" s="59"/>
      <c r="AO893" s="59"/>
      <c r="AP893" s="59"/>
      <c r="AQ893" s="59"/>
      <c r="AR893" s="59"/>
      <c r="AS893" s="59"/>
      <c r="AT893" s="59"/>
      <c r="AU893" s="59"/>
      <c r="AV893" s="59"/>
      <c r="AW893" s="59"/>
      <c r="AX893" s="59"/>
      <c r="AY893" s="59"/>
      <c r="AZ893" s="59"/>
      <c r="BA893" s="59"/>
      <c r="BB893" s="59"/>
      <c r="BC893" s="59"/>
      <c r="BD893" s="59"/>
      <c r="BE893" s="59"/>
      <c r="BF893" s="59"/>
      <c r="BG893" s="59"/>
      <c r="BH893" s="59"/>
      <c r="BI893" s="59"/>
      <c r="BJ893" s="59"/>
      <c r="BK893" s="59"/>
      <c r="BL893" s="59"/>
      <c r="BM893" s="59"/>
      <c r="BN893" s="59"/>
    </row>
    <row r="894" spans="1:66" ht="15.75" customHeight="1" x14ac:dyDescent="0.25">
      <c r="A894" s="59"/>
      <c r="B894" s="292"/>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59"/>
      <c r="AM894" s="59"/>
      <c r="AN894" s="59"/>
      <c r="AO894" s="59"/>
      <c r="AP894" s="59"/>
      <c r="AQ894" s="59"/>
      <c r="AR894" s="59"/>
      <c r="AS894" s="59"/>
      <c r="AT894" s="59"/>
      <c r="AU894" s="59"/>
      <c r="AV894" s="59"/>
      <c r="AW894" s="59"/>
      <c r="AX894" s="59"/>
      <c r="AY894" s="59"/>
      <c r="AZ894" s="59"/>
      <c r="BA894" s="59"/>
      <c r="BB894" s="59"/>
      <c r="BC894" s="59"/>
      <c r="BD894" s="59"/>
      <c r="BE894" s="59"/>
      <c r="BF894" s="59"/>
      <c r="BG894" s="59"/>
      <c r="BH894" s="59"/>
      <c r="BI894" s="59"/>
      <c r="BJ894" s="59"/>
      <c r="BK894" s="59"/>
      <c r="BL894" s="59"/>
      <c r="BM894" s="59"/>
      <c r="BN894" s="59"/>
    </row>
    <row r="895" spans="1:66" ht="15.75" customHeight="1" x14ac:dyDescent="0.25">
      <c r="A895" s="59"/>
      <c r="B895" s="292"/>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c r="AO895" s="59"/>
      <c r="AP895" s="59"/>
      <c r="AQ895" s="59"/>
      <c r="AR895" s="59"/>
      <c r="AS895" s="59"/>
      <c r="AT895" s="59"/>
      <c r="AU895" s="59"/>
      <c r="AV895" s="59"/>
      <c r="AW895" s="59"/>
      <c r="AX895" s="59"/>
      <c r="AY895" s="59"/>
      <c r="AZ895" s="59"/>
      <c r="BA895" s="59"/>
      <c r="BB895" s="59"/>
      <c r="BC895" s="59"/>
      <c r="BD895" s="59"/>
      <c r="BE895" s="59"/>
      <c r="BF895" s="59"/>
      <c r="BG895" s="59"/>
      <c r="BH895" s="59"/>
      <c r="BI895" s="59"/>
      <c r="BJ895" s="59"/>
      <c r="BK895" s="59"/>
      <c r="BL895" s="59"/>
      <c r="BM895" s="59"/>
      <c r="BN895" s="59"/>
    </row>
    <row r="896" spans="1:66" ht="15.75" customHeight="1" x14ac:dyDescent="0.25">
      <c r="A896" s="59"/>
      <c r="B896" s="292"/>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59"/>
      <c r="AM896" s="59"/>
      <c r="AN896" s="59"/>
      <c r="AO896" s="59"/>
      <c r="AP896" s="59"/>
      <c r="AQ896" s="59"/>
      <c r="AR896" s="59"/>
      <c r="AS896" s="59"/>
      <c r="AT896" s="59"/>
      <c r="AU896" s="59"/>
      <c r="AV896" s="59"/>
      <c r="AW896" s="59"/>
      <c r="AX896" s="59"/>
      <c r="AY896" s="59"/>
      <c r="AZ896" s="59"/>
      <c r="BA896" s="59"/>
      <c r="BB896" s="59"/>
      <c r="BC896" s="59"/>
      <c r="BD896" s="59"/>
      <c r="BE896" s="59"/>
      <c r="BF896" s="59"/>
      <c r="BG896" s="59"/>
      <c r="BH896" s="59"/>
      <c r="BI896" s="59"/>
      <c r="BJ896" s="59"/>
      <c r="BK896" s="59"/>
      <c r="BL896" s="59"/>
      <c r="BM896" s="59"/>
      <c r="BN896" s="59"/>
    </row>
    <row r="897" spans="1:66" ht="15.75" customHeight="1" x14ac:dyDescent="0.25">
      <c r="A897" s="59"/>
      <c r="B897" s="292"/>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c r="AS897" s="59"/>
      <c r="AT897" s="59"/>
      <c r="AU897" s="59"/>
      <c r="AV897" s="59"/>
      <c r="AW897" s="59"/>
      <c r="AX897" s="59"/>
      <c r="AY897" s="59"/>
      <c r="AZ897" s="59"/>
      <c r="BA897" s="59"/>
      <c r="BB897" s="59"/>
      <c r="BC897" s="59"/>
      <c r="BD897" s="59"/>
      <c r="BE897" s="59"/>
      <c r="BF897" s="59"/>
      <c r="BG897" s="59"/>
      <c r="BH897" s="59"/>
      <c r="BI897" s="59"/>
      <c r="BJ897" s="59"/>
      <c r="BK897" s="59"/>
      <c r="BL897" s="59"/>
      <c r="BM897" s="59"/>
      <c r="BN897" s="59"/>
    </row>
    <row r="898" spans="1:66" ht="15.75" customHeight="1" x14ac:dyDescent="0.25">
      <c r="A898" s="59"/>
      <c r="B898" s="292"/>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c r="AO898" s="59"/>
      <c r="AP898" s="59"/>
      <c r="AQ898" s="59"/>
      <c r="AR898" s="59"/>
      <c r="AS898" s="59"/>
      <c r="AT898" s="59"/>
      <c r="AU898" s="59"/>
      <c r="AV898" s="59"/>
      <c r="AW898" s="59"/>
      <c r="AX898" s="59"/>
      <c r="AY898" s="59"/>
      <c r="AZ898" s="59"/>
      <c r="BA898" s="59"/>
      <c r="BB898" s="59"/>
      <c r="BC898" s="59"/>
      <c r="BD898" s="59"/>
      <c r="BE898" s="59"/>
      <c r="BF898" s="59"/>
      <c r="BG898" s="59"/>
      <c r="BH898" s="59"/>
      <c r="BI898" s="59"/>
      <c r="BJ898" s="59"/>
      <c r="BK898" s="59"/>
      <c r="BL898" s="59"/>
      <c r="BM898" s="59"/>
      <c r="BN898" s="59"/>
    </row>
    <row r="899" spans="1:66" ht="15.75" customHeight="1" x14ac:dyDescent="0.25">
      <c r="A899" s="59"/>
      <c r="B899" s="292"/>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c r="AO899" s="59"/>
      <c r="AP899" s="59"/>
      <c r="AQ899" s="59"/>
      <c r="AR899" s="59"/>
      <c r="AS899" s="59"/>
      <c r="AT899" s="59"/>
      <c r="AU899" s="59"/>
      <c r="AV899" s="59"/>
      <c r="AW899" s="59"/>
      <c r="AX899" s="59"/>
      <c r="AY899" s="59"/>
      <c r="AZ899" s="59"/>
      <c r="BA899" s="59"/>
      <c r="BB899" s="59"/>
      <c r="BC899" s="59"/>
      <c r="BD899" s="59"/>
      <c r="BE899" s="59"/>
      <c r="BF899" s="59"/>
      <c r="BG899" s="59"/>
      <c r="BH899" s="59"/>
      <c r="BI899" s="59"/>
      <c r="BJ899" s="59"/>
      <c r="BK899" s="59"/>
      <c r="BL899" s="59"/>
      <c r="BM899" s="59"/>
      <c r="BN899" s="59"/>
    </row>
    <row r="900" spans="1:66" ht="15.75" customHeight="1" x14ac:dyDescent="0.25">
      <c r="A900" s="59"/>
      <c r="B900" s="292"/>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59"/>
      <c r="AM900" s="59"/>
      <c r="AN900" s="59"/>
      <c r="AO900" s="59"/>
      <c r="AP900" s="59"/>
      <c r="AQ900" s="59"/>
      <c r="AR900" s="59"/>
      <c r="AS900" s="59"/>
      <c r="AT900" s="59"/>
      <c r="AU900" s="59"/>
      <c r="AV900" s="59"/>
      <c r="AW900" s="59"/>
      <c r="AX900" s="59"/>
      <c r="AY900" s="59"/>
      <c r="AZ900" s="59"/>
      <c r="BA900" s="59"/>
      <c r="BB900" s="59"/>
      <c r="BC900" s="59"/>
      <c r="BD900" s="59"/>
      <c r="BE900" s="59"/>
      <c r="BF900" s="59"/>
      <c r="BG900" s="59"/>
      <c r="BH900" s="59"/>
      <c r="BI900" s="59"/>
      <c r="BJ900" s="59"/>
      <c r="BK900" s="59"/>
      <c r="BL900" s="59"/>
      <c r="BM900" s="59"/>
      <c r="BN900" s="59"/>
    </row>
    <row r="901" spans="1:66" ht="15.75" customHeight="1" x14ac:dyDescent="0.25">
      <c r="A901" s="59"/>
      <c r="B901" s="292"/>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c r="AO901" s="59"/>
      <c r="AP901" s="59"/>
      <c r="AQ901" s="59"/>
      <c r="AR901" s="59"/>
      <c r="AS901" s="59"/>
      <c r="AT901" s="59"/>
      <c r="AU901" s="59"/>
      <c r="AV901" s="59"/>
      <c r="AW901" s="59"/>
      <c r="AX901" s="59"/>
      <c r="AY901" s="59"/>
      <c r="AZ901" s="59"/>
      <c r="BA901" s="59"/>
      <c r="BB901" s="59"/>
      <c r="BC901" s="59"/>
      <c r="BD901" s="59"/>
      <c r="BE901" s="59"/>
      <c r="BF901" s="59"/>
      <c r="BG901" s="59"/>
      <c r="BH901" s="59"/>
      <c r="BI901" s="59"/>
      <c r="BJ901" s="59"/>
      <c r="BK901" s="59"/>
      <c r="BL901" s="59"/>
      <c r="BM901" s="59"/>
      <c r="BN901" s="59"/>
    </row>
    <row r="902" spans="1:66" ht="15.75" customHeight="1" x14ac:dyDescent="0.25">
      <c r="A902" s="59"/>
      <c r="B902" s="292"/>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59"/>
      <c r="AM902" s="59"/>
      <c r="AN902" s="59"/>
      <c r="AO902" s="59"/>
      <c r="AP902" s="59"/>
      <c r="AQ902" s="59"/>
      <c r="AR902" s="59"/>
      <c r="AS902" s="59"/>
      <c r="AT902" s="59"/>
      <c r="AU902" s="59"/>
      <c r="AV902" s="59"/>
      <c r="AW902" s="59"/>
      <c r="AX902" s="59"/>
      <c r="AY902" s="59"/>
      <c r="AZ902" s="59"/>
      <c r="BA902" s="59"/>
      <c r="BB902" s="59"/>
      <c r="BC902" s="59"/>
      <c r="BD902" s="59"/>
      <c r="BE902" s="59"/>
      <c r="BF902" s="59"/>
      <c r="BG902" s="59"/>
      <c r="BH902" s="59"/>
      <c r="BI902" s="59"/>
      <c r="BJ902" s="59"/>
      <c r="BK902" s="59"/>
      <c r="BL902" s="59"/>
      <c r="BM902" s="59"/>
      <c r="BN902" s="59"/>
    </row>
    <row r="903" spans="1:66" ht="15.75" customHeight="1" x14ac:dyDescent="0.25">
      <c r="A903" s="59"/>
      <c r="B903" s="292"/>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c r="AS903" s="59"/>
      <c r="AT903" s="59"/>
      <c r="AU903" s="59"/>
      <c r="AV903" s="59"/>
      <c r="AW903" s="59"/>
      <c r="AX903" s="59"/>
      <c r="AY903" s="59"/>
      <c r="AZ903" s="59"/>
      <c r="BA903" s="59"/>
      <c r="BB903" s="59"/>
      <c r="BC903" s="59"/>
      <c r="BD903" s="59"/>
      <c r="BE903" s="59"/>
      <c r="BF903" s="59"/>
      <c r="BG903" s="59"/>
      <c r="BH903" s="59"/>
      <c r="BI903" s="59"/>
      <c r="BJ903" s="59"/>
      <c r="BK903" s="59"/>
      <c r="BL903" s="59"/>
      <c r="BM903" s="59"/>
      <c r="BN903" s="59"/>
    </row>
    <row r="904" spans="1:66" ht="15.75" customHeight="1" x14ac:dyDescent="0.25">
      <c r="A904" s="59"/>
      <c r="B904" s="292"/>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59"/>
      <c r="AU904" s="59"/>
      <c r="AV904" s="59"/>
      <c r="AW904" s="59"/>
      <c r="AX904" s="59"/>
      <c r="AY904" s="59"/>
      <c r="AZ904" s="59"/>
      <c r="BA904" s="59"/>
      <c r="BB904" s="59"/>
      <c r="BC904" s="59"/>
      <c r="BD904" s="59"/>
      <c r="BE904" s="59"/>
      <c r="BF904" s="59"/>
      <c r="BG904" s="59"/>
      <c r="BH904" s="59"/>
      <c r="BI904" s="59"/>
      <c r="BJ904" s="59"/>
      <c r="BK904" s="59"/>
      <c r="BL904" s="59"/>
      <c r="BM904" s="59"/>
      <c r="BN904" s="59"/>
    </row>
    <row r="905" spans="1:66" ht="15.75" customHeight="1" x14ac:dyDescent="0.25">
      <c r="A905" s="59"/>
      <c r="B905" s="292"/>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59"/>
      <c r="BN905" s="59"/>
    </row>
    <row r="906" spans="1:66" ht="15.75" customHeight="1" x14ac:dyDescent="0.25">
      <c r="A906" s="59"/>
      <c r="B906" s="292"/>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59"/>
      <c r="BN906" s="59"/>
    </row>
    <row r="907" spans="1:66" ht="15.75" customHeight="1" x14ac:dyDescent="0.25">
      <c r="A907" s="59"/>
      <c r="B907" s="292"/>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59"/>
      <c r="BN907" s="59"/>
    </row>
    <row r="908" spans="1:66" ht="15.75" customHeight="1" x14ac:dyDescent="0.25">
      <c r="A908" s="59"/>
      <c r="B908" s="292"/>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59"/>
      <c r="BN908" s="59"/>
    </row>
    <row r="909" spans="1:66" ht="15.75" customHeight="1" x14ac:dyDescent="0.25">
      <c r="A909" s="59"/>
      <c r="B909" s="292"/>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59"/>
      <c r="BN909" s="59"/>
    </row>
    <row r="910" spans="1:66" ht="15.75" customHeight="1" x14ac:dyDescent="0.25">
      <c r="A910" s="59"/>
      <c r="B910" s="292"/>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59"/>
      <c r="BN910" s="59"/>
    </row>
    <row r="911" spans="1:66" ht="15.75" customHeight="1" x14ac:dyDescent="0.25">
      <c r="A911" s="59"/>
      <c r="B911" s="292"/>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59"/>
      <c r="BJ911" s="59"/>
      <c r="BK911" s="59"/>
      <c r="BL911" s="59"/>
      <c r="BM911" s="59"/>
      <c r="BN911" s="59"/>
    </row>
    <row r="912" spans="1:66" ht="15.75" customHeight="1" x14ac:dyDescent="0.25">
      <c r="A912" s="59"/>
      <c r="B912" s="292"/>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59"/>
      <c r="BN912" s="59"/>
    </row>
    <row r="913" spans="1:66" ht="15.75" customHeight="1" x14ac:dyDescent="0.25">
      <c r="A913" s="59"/>
      <c r="B913" s="292"/>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c r="AS913" s="59"/>
      <c r="AT913" s="59"/>
      <c r="AU913" s="59"/>
      <c r="AV913" s="59"/>
      <c r="AW913" s="59"/>
      <c r="AX913" s="59"/>
      <c r="AY913" s="59"/>
      <c r="AZ913" s="59"/>
      <c r="BA913" s="59"/>
      <c r="BB913" s="59"/>
      <c r="BC913" s="59"/>
      <c r="BD913" s="59"/>
      <c r="BE913" s="59"/>
      <c r="BF913" s="59"/>
      <c r="BG913" s="59"/>
      <c r="BH913" s="59"/>
      <c r="BI913" s="59"/>
      <c r="BJ913" s="59"/>
      <c r="BK913" s="59"/>
      <c r="BL913" s="59"/>
      <c r="BM913" s="59"/>
      <c r="BN913" s="59"/>
    </row>
    <row r="914" spans="1:66" ht="15.75" customHeight="1" x14ac:dyDescent="0.25">
      <c r="A914" s="59"/>
      <c r="B914" s="292"/>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59"/>
      <c r="AM914" s="59"/>
      <c r="AN914" s="59"/>
      <c r="AO914" s="59"/>
      <c r="AP914" s="59"/>
      <c r="AQ914" s="59"/>
      <c r="AR914" s="59"/>
      <c r="AS914" s="59"/>
      <c r="AT914" s="59"/>
      <c r="AU914" s="59"/>
      <c r="AV914" s="59"/>
      <c r="AW914" s="59"/>
      <c r="AX914" s="59"/>
      <c r="AY914" s="59"/>
      <c r="AZ914" s="59"/>
      <c r="BA914" s="59"/>
      <c r="BB914" s="59"/>
      <c r="BC914" s="59"/>
      <c r="BD914" s="59"/>
      <c r="BE914" s="59"/>
      <c r="BF914" s="59"/>
      <c r="BG914" s="59"/>
      <c r="BH914" s="59"/>
      <c r="BI914" s="59"/>
      <c r="BJ914" s="59"/>
      <c r="BK914" s="59"/>
      <c r="BL914" s="59"/>
      <c r="BM914" s="59"/>
      <c r="BN914" s="59"/>
    </row>
    <row r="915" spans="1:66" ht="15.75" customHeight="1" x14ac:dyDescent="0.25">
      <c r="A915" s="59"/>
      <c r="B915" s="292"/>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c r="AO915" s="59"/>
      <c r="AP915" s="59"/>
      <c r="AQ915" s="59"/>
      <c r="AR915" s="59"/>
      <c r="AS915" s="59"/>
      <c r="AT915" s="59"/>
      <c r="AU915" s="59"/>
      <c r="AV915" s="59"/>
      <c r="AW915" s="59"/>
      <c r="AX915" s="59"/>
      <c r="AY915" s="59"/>
      <c r="AZ915" s="59"/>
      <c r="BA915" s="59"/>
      <c r="BB915" s="59"/>
      <c r="BC915" s="59"/>
      <c r="BD915" s="59"/>
      <c r="BE915" s="59"/>
      <c r="BF915" s="59"/>
      <c r="BG915" s="59"/>
      <c r="BH915" s="59"/>
      <c r="BI915" s="59"/>
      <c r="BJ915" s="59"/>
      <c r="BK915" s="59"/>
      <c r="BL915" s="59"/>
      <c r="BM915" s="59"/>
      <c r="BN915" s="59"/>
    </row>
    <row r="916" spans="1:66" ht="15.75" customHeight="1" x14ac:dyDescent="0.25">
      <c r="A916" s="59"/>
      <c r="B916" s="292"/>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59"/>
      <c r="AU916" s="59"/>
      <c r="AV916" s="59"/>
      <c r="AW916" s="59"/>
      <c r="AX916" s="59"/>
      <c r="AY916" s="59"/>
      <c r="AZ916" s="59"/>
      <c r="BA916" s="59"/>
      <c r="BB916" s="59"/>
      <c r="BC916" s="59"/>
      <c r="BD916" s="59"/>
      <c r="BE916" s="59"/>
      <c r="BF916" s="59"/>
      <c r="BG916" s="59"/>
      <c r="BH916" s="59"/>
      <c r="BI916" s="59"/>
      <c r="BJ916" s="59"/>
      <c r="BK916" s="59"/>
      <c r="BL916" s="59"/>
      <c r="BM916" s="59"/>
      <c r="BN916" s="59"/>
    </row>
    <row r="917" spans="1:66" ht="15.75" customHeight="1" x14ac:dyDescent="0.25">
      <c r="A917" s="59"/>
      <c r="B917" s="292"/>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59"/>
      <c r="BN917" s="59"/>
    </row>
    <row r="918" spans="1:66" ht="15.75" customHeight="1" x14ac:dyDescent="0.25">
      <c r="A918" s="59"/>
      <c r="B918" s="292"/>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59"/>
      <c r="BN918" s="59"/>
    </row>
    <row r="919" spans="1:66" ht="15.75" customHeight="1" x14ac:dyDescent="0.25">
      <c r="A919" s="59"/>
      <c r="B919" s="292"/>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59"/>
      <c r="BN919" s="59"/>
    </row>
    <row r="920" spans="1:66" ht="15.75" customHeight="1" x14ac:dyDescent="0.25">
      <c r="A920" s="59"/>
      <c r="B920" s="292"/>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59"/>
      <c r="BN920" s="59"/>
    </row>
    <row r="921" spans="1:66" ht="15.75" customHeight="1" x14ac:dyDescent="0.25">
      <c r="A921" s="59"/>
      <c r="B921" s="292"/>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59"/>
      <c r="BN921" s="59"/>
    </row>
    <row r="922" spans="1:66" ht="15.75" customHeight="1" x14ac:dyDescent="0.25">
      <c r="A922" s="59"/>
      <c r="B922" s="292"/>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59"/>
      <c r="BN922" s="59"/>
    </row>
    <row r="923" spans="1:66" ht="15.75" customHeight="1" x14ac:dyDescent="0.25">
      <c r="A923" s="59"/>
      <c r="B923" s="292"/>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59"/>
      <c r="BJ923" s="59"/>
      <c r="BK923" s="59"/>
      <c r="BL923" s="59"/>
      <c r="BM923" s="59"/>
      <c r="BN923" s="59"/>
    </row>
    <row r="924" spans="1:66" ht="15.75" customHeight="1" x14ac:dyDescent="0.25">
      <c r="A924" s="59"/>
      <c r="B924" s="292"/>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59"/>
      <c r="BN924" s="59"/>
    </row>
    <row r="925" spans="1:66" ht="15.75" customHeight="1" x14ac:dyDescent="0.25">
      <c r="A925" s="59"/>
      <c r="B925" s="292"/>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c r="AO925" s="59"/>
      <c r="AP925" s="59"/>
      <c r="AQ925" s="59"/>
      <c r="AR925" s="59"/>
      <c r="AS925" s="59"/>
      <c r="AT925" s="59"/>
      <c r="AU925" s="59"/>
      <c r="AV925" s="59"/>
      <c r="AW925" s="59"/>
      <c r="AX925" s="59"/>
      <c r="AY925" s="59"/>
      <c r="AZ925" s="59"/>
      <c r="BA925" s="59"/>
      <c r="BB925" s="59"/>
      <c r="BC925" s="59"/>
      <c r="BD925" s="59"/>
      <c r="BE925" s="59"/>
      <c r="BF925" s="59"/>
      <c r="BG925" s="59"/>
      <c r="BH925" s="59"/>
      <c r="BI925" s="59"/>
      <c r="BJ925" s="59"/>
      <c r="BK925" s="59"/>
      <c r="BL925" s="59"/>
      <c r="BM925" s="59"/>
      <c r="BN925" s="59"/>
    </row>
    <row r="926" spans="1:66" ht="15.75" customHeight="1" x14ac:dyDescent="0.25">
      <c r="A926" s="59"/>
      <c r="B926" s="292"/>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59"/>
      <c r="AM926" s="59"/>
      <c r="AN926" s="59"/>
      <c r="AO926" s="59"/>
      <c r="AP926" s="59"/>
      <c r="AQ926" s="59"/>
      <c r="AR926" s="59"/>
      <c r="AS926" s="59"/>
      <c r="AT926" s="59"/>
      <c r="AU926" s="59"/>
      <c r="AV926" s="59"/>
      <c r="AW926" s="59"/>
      <c r="AX926" s="59"/>
      <c r="AY926" s="59"/>
      <c r="AZ926" s="59"/>
      <c r="BA926" s="59"/>
      <c r="BB926" s="59"/>
      <c r="BC926" s="59"/>
      <c r="BD926" s="59"/>
      <c r="BE926" s="59"/>
      <c r="BF926" s="59"/>
      <c r="BG926" s="59"/>
      <c r="BH926" s="59"/>
      <c r="BI926" s="59"/>
      <c r="BJ926" s="59"/>
      <c r="BK926" s="59"/>
      <c r="BL926" s="59"/>
      <c r="BM926" s="59"/>
      <c r="BN926" s="59"/>
    </row>
    <row r="927" spans="1:66" ht="15.75" customHeight="1" x14ac:dyDescent="0.25">
      <c r="A927" s="59"/>
      <c r="B927" s="292"/>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c r="AO927" s="59"/>
      <c r="AP927" s="59"/>
      <c r="AQ927" s="59"/>
      <c r="AR927" s="59"/>
      <c r="AS927" s="59"/>
      <c r="AT927" s="59"/>
      <c r="AU927" s="59"/>
      <c r="AV927" s="59"/>
      <c r="AW927" s="59"/>
      <c r="AX927" s="59"/>
      <c r="AY927" s="59"/>
      <c r="AZ927" s="59"/>
      <c r="BA927" s="59"/>
      <c r="BB927" s="59"/>
      <c r="BC927" s="59"/>
      <c r="BD927" s="59"/>
      <c r="BE927" s="59"/>
      <c r="BF927" s="59"/>
      <c r="BG927" s="59"/>
      <c r="BH927" s="59"/>
      <c r="BI927" s="59"/>
      <c r="BJ927" s="59"/>
      <c r="BK927" s="59"/>
      <c r="BL927" s="59"/>
      <c r="BM927" s="59"/>
      <c r="BN927" s="59"/>
    </row>
    <row r="928" spans="1:66" ht="15.75" customHeight="1" x14ac:dyDescent="0.25">
      <c r="A928" s="59"/>
      <c r="B928" s="292"/>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59"/>
      <c r="AM928" s="59"/>
      <c r="AN928" s="59"/>
      <c r="AO928" s="59"/>
      <c r="AP928" s="59"/>
      <c r="AQ928" s="59"/>
      <c r="AR928" s="59"/>
      <c r="AS928" s="59"/>
      <c r="AT928" s="59"/>
      <c r="AU928" s="59"/>
      <c r="AV928" s="59"/>
      <c r="AW928" s="59"/>
      <c r="AX928" s="59"/>
      <c r="AY928" s="59"/>
      <c r="AZ928" s="59"/>
      <c r="BA928" s="59"/>
      <c r="BB928" s="59"/>
      <c r="BC928" s="59"/>
      <c r="BD928" s="59"/>
      <c r="BE928" s="59"/>
      <c r="BF928" s="59"/>
      <c r="BG928" s="59"/>
      <c r="BH928" s="59"/>
      <c r="BI928" s="59"/>
      <c r="BJ928" s="59"/>
      <c r="BK928" s="59"/>
      <c r="BL928" s="59"/>
      <c r="BM928" s="59"/>
      <c r="BN928" s="59"/>
    </row>
    <row r="929" spans="1:66" ht="15.75" customHeight="1" x14ac:dyDescent="0.25">
      <c r="A929" s="59"/>
      <c r="B929" s="292"/>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59"/>
      <c r="AM929" s="59"/>
      <c r="AN929" s="59"/>
      <c r="AO929" s="59"/>
      <c r="AP929" s="59"/>
      <c r="AQ929" s="59"/>
      <c r="AR929" s="59"/>
      <c r="AS929" s="59"/>
      <c r="AT929" s="59"/>
      <c r="AU929" s="59"/>
      <c r="AV929" s="59"/>
      <c r="AW929" s="59"/>
      <c r="AX929" s="59"/>
      <c r="AY929" s="59"/>
      <c r="AZ929" s="59"/>
      <c r="BA929" s="59"/>
      <c r="BB929" s="59"/>
      <c r="BC929" s="59"/>
      <c r="BD929" s="59"/>
      <c r="BE929" s="59"/>
      <c r="BF929" s="59"/>
      <c r="BG929" s="59"/>
      <c r="BH929" s="59"/>
      <c r="BI929" s="59"/>
      <c r="BJ929" s="59"/>
      <c r="BK929" s="59"/>
      <c r="BL929" s="59"/>
      <c r="BM929" s="59"/>
      <c r="BN929" s="59"/>
    </row>
    <row r="930" spans="1:66" ht="15.75" customHeight="1" x14ac:dyDescent="0.25">
      <c r="A930" s="59"/>
      <c r="B930" s="292"/>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59"/>
      <c r="AM930" s="59"/>
      <c r="AN930" s="59"/>
      <c r="AO930" s="59"/>
      <c r="AP930" s="59"/>
      <c r="AQ930" s="59"/>
      <c r="AR930" s="59"/>
      <c r="AS930" s="59"/>
      <c r="AT930" s="59"/>
      <c r="AU930" s="59"/>
      <c r="AV930" s="59"/>
      <c r="AW930" s="59"/>
      <c r="AX930" s="59"/>
      <c r="AY930" s="59"/>
      <c r="AZ930" s="59"/>
      <c r="BA930" s="59"/>
      <c r="BB930" s="59"/>
      <c r="BC930" s="59"/>
      <c r="BD930" s="59"/>
      <c r="BE930" s="59"/>
      <c r="BF930" s="59"/>
      <c r="BG930" s="59"/>
      <c r="BH930" s="59"/>
      <c r="BI930" s="59"/>
      <c r="BJ930" s="59"/>
      <c r="BK930" s="59"/>
      <c r="BL930" s="59"/>
      <c r="BM930" s="59"/>
      <c r="BN930" s="59"/>
    </row>
    <row r="931" spans="1:66" ht="15.75" customHeight="1" x14ac:dyDescent="0.25">
      <c r="A931" s="59"/>
      <c r="B931" s="292"/>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59"/>
      <c r="AM931" s="59"/>
      <c r="AN931" s="59"/>
      <c r="AO931" s="59"/>
      <c r="AP931" s="59"/>
      <c r="AQ931" s="59"/>
      <c r="AR931" s="59"/>
      <c r="AS931" s="59"/>
      <c r="AT931" s="59"/>
      <c r="AU931" s="59"/>
      <c r="AV931" s="59"/>
      <c r="AW931" s="59"/>
      <c r="AX931" s="59"/>
      <c r="AY931" s="59"/>
      <c r="AZ931" s="59"/>
      <c r="BA931" s="59"/>
      <c r="BB931" s="59"/>
      <c r="BC931" s="59"/>
      <c r="BD931" s="59"/>
      <c r="BE931" s="59"/>
      <c r="BF931" s="59"/>
      <c r="BG931" s="59"/>
      <c r="BH931" s="59"/>
      <c r="BI931" s="59"/>
      <c r="BJ931" s="59"/>
      <c r="BK931" s="59"/>
      <c r="BL931" s="59"/>
      <c r="BM931" s="59"/>
      <c r="BN931" s="59"/>
    </row>
    <row r="932" spans="1:66" ht="15.75" customHeight="1" x14ac:dyDescent="0.25">
      <c r="A932" s="59"/>
      <c r="B932" s="292"/>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59"/>
      <c r="AM932" s="59"/>
      <c r="AN932" s="59"/>
      <c r="AO932" s="59"/>
      <c r="AP932" s="59"/>
      <c r="AQ932" s="59"/>
      <c r="AR932" s="59"/>
      <c r="AS932" s="59"/>
      <c r="AT932" s="59"/>
      <c r="AU932" s="59"/>
      <c r="AV932" s="59"/>
      <c r="AW932" s="59"/>
      <c r="AX932" s="59"/>
      <c r="AY932" s="59"/>
      <c r="AZ932" s="59"/>
      <c r="BA932" s="59"/>
      <c r="BB932" s="59"/>
      <c r="BC932" s="59"/>
      <c r="BD932" s="59"/>
      <c r="BE932" s="59"/>
      <c r="BF932" s="59"/>
      <c r="BG932" s="59"/>
      <c r="BH932" s="59"/>
      <c r="BI932" s="59"/>
      <c r="BJ932" s="59"/>
      <c r="BK932" s="59"/>
      <c r="BL932" s="59"/>
      <c r="BM932" s="59"/>
      <c r="BN932" s="59"/>
    </row>
    <row r="933" spans="1:66" ht="15.75" customHeight="1" x14ac:dyDescent="0.25">
      <c r="A933" s="59"/>
      <c r="B933" s="292"/>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59"/>
      <c r="AM933" s="59"/>
      <c r="AN933" s="59"/>
      <c r="AO933" s="59"/>
      <c r="AP933" s="59"/>
      <c r="AQ933" s="59"/>
      <c r="AR933" s="59"/>
      <c r="AS933" s="59"/>
      <c r="AT933" s="59"/>
      <c r="AU933" s="59"/>
      <c r="AV933" s="59"/>
      <c r="AW933" s="59"/>
      <c r="AX933" s="59"/>
      <c r="AY933" s="59"/>
      <c r="AZ933" s="59"/>
      <c r="BA933" s="59"/>
      <c r="BB933" s="59"/>
      <c r="BC933" s="59"/>
      <c r="BD933" s="59"/>
      <c r="BE933" s="59"/>
      <c r="BF933" s="59"/>
      <c r="BG933" s="59"/>
      <c r="BH933" s="59"/>
      <c r="BI933" s="59"/>
      <c r="BJ933" s="59"/>
      <c r="BK933" s="59"/>
      <c r="BL933" s="59"/>
      <c r="BM933" s="59"/>
      <c r="BN933" s="59"/>
    </row>
    <row r="934" spans="1:66" ht="15.75" customHeight="1" x14ac:dyDescent="0.25">
      <c r="A934" s="59"/>
      <c r="B934" s="292"/>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59"/>
      <c r="AM934" s="59"/>
      <c r="AN934" s="59"/>
      <c r="AO934" s="59"/>
      <c r="AP934" s="59"/>
      <c r="AQ934" s="59"/>
      <c r="AR934" s="59"/>
      <c r="AS934" s="59"/>
      <c r="AT934" s="59"/>
      <c r="AU934" s="59"/>
      <c r="AV934" s="59"/>
      <c r="AW934" s="59"/>
      <c r="AX934" s="59"/>
      <c r="AY934" s="59"/>
      <c r="AZ934" s="59"/>
      <c r="BA934" s="59"/>
      <c r="BB934" s="59"/>
      <c r="BC934" s="59"/>
      <c r="BD934" s="59"/>
      <c r="BE934" s="59"/>
      <c r="BF934" s="59"/>
      <c r="BG934" s="59"/>
      <c r="BH934" s="59"/>
      <c r="BI934" s="59"/>
      <c r="BJ934" s="59"/>
      <c r="BK934" s="59"/>
      <c r="BL934" s="59"/>
      <c r="BM934" s="59"/>
      <c r="BN934" s="59"/>
    </row>
    <row r="935" spans="1:66" ht="15.75" customHeight="1" x14ac:dyDescent="0.25">
      <c r="A935" s="59"/>
      <c r="B935" s="292"/>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c r="AO935" s="59"/>
      <c r="AP935" s="59"/>
      <c r="AQ935" s="59"/>
      <c r="AR935" s="59"/>
      <c r="AS935" s="59"/>
      <c r="AT935" s="59"/>
      <c r="AU935" s="59"/>
      <c r="AV935" s="59"/>
      <c r="AW935" s="59"/>
      <c r="AX935" s="59"/>
      <c r="AY935" s="59"/>
      <c r="AZ935" s="59"/>
      <c r="BA935" s="59"/>
      <c r="BB935" s="59"/>
      <c r="BC935" s="59"/>
      <c r="BD935" s="59"/>
      <c r="BE935" s="59"/>
      <c r="BF935" s="59"/>
      <c r="BG935" s="59"/>
      <c r="BH935" s="59"/>
      <c r="BI935" s="59"/>
      <c r="BJ935" s="59"/>
      <c r="BK935" s="59"/>
      <c r="BL935" s="59"/>
      <c r="BM935" s="59"/>
      <c r="BN935" s="59"/>
    </row>
    <row r="936" spans="1:66" ht="15.75" customHeight="1" x14ac:dyDescent="0.25">
      <c r="A936" s="59"/>
      <c r="B936" s="292"/>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59"/>
      <c r="AM936" s="59"/>
      <c r="AN936" s="59"/>
      <c r="AO936" s="59"/>
      <c r="AP936" s="59"/>
      <c r="AQ936" s="59"/>
      <c r="AR936" s="59"/>
      <c r="AS936" s="59"/>
      <c r="AT936" s="59"/>
      <c r="AU936" s="59"/>
      <c r="AV936" s="59"/>
      <c r="AW936" s="59"/>
      <c r="AX936" s="59"/>
      <c r="AY936" s="59"/>
      <c r="AZ936" s="59"/>
      <c r="BA936" s="59"/>
      <c r="BB936" s="59"/>
      <c r="BC936" s="59"/>
      <c r="BD936" s="59"/>
      <c r="BE936" s="59"/>
      <c r="BF936" s="59"/>
      <c r="BG936" s="59"/>
      <c r="BH936" s="59"/>
      <c r="BI936" s="59"/>
      <c r="BJ936" s="59"/>
      <c r="BK936" s="59"/>
      <c r="BL936" s="59"/>
      <c r="BM936" s="59"/>
      <c r="BN936" s="59"/>
    </row>
    <row r="937" spans="1:66" ht="15.75" customHeight="1" x14ac:dyDescent="0.25">
      <c r="A937" s="59"/>
      <c r="B937" s="292"/>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59"/>
      <c r="AM937" s="59"/>
      <c r="AN937" s="59"/>
      <c r="AO937" s="59"/>
      <c r="AP937" s="59"/>
      <c r="AQ937" s="59"/>
      <c r="AR937" s="59"/>
      <c r="AS937" s="59"/>
      <c r="AT937" s="59"/>
      <c r="AU937" s="59"/>
      <c r="AV937" s="59"/>
      <c r="AW937" s="59"/>
      <c r="AX937" s="59"/>
      <c r="AY937" s="59"/>
      <c r="AZ937" s="59"/>
      <c r="BA937" s="59"/>
      <c r="BB937" s="59"/>
      <c r="BC937" s="59"/>
      <c r="BD937" s="59"/>
      <c r="BE937" s="59"/>
      <c r="BF937" s="59"/>
      <c r="BG937" s="59"/>
      <c r="BH937" s="59"/>
      <c r="BI937" s="59"/>
      <c r="BJ937" s="59"/>
      <c r="BK937" s="59"/>
      <c r="BL937" s="59"/>
      <c r="BM937" s="59"/>
      <c r="BN937" s="59"/>
    </row>
    <row r="938" spans="1:66" ht="15.75" customHeight="1" x14ac:dyDescent="0.25">
      <c r="A938" s="59"/>
      <c r="B938" s="292"/>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c r="AO938" s="59"/>
      <c r="AP938" s="59"/>
      <c r="AQ938" s="59"/>
      <c r="AR938" s="59"/>
      <c r="AS938" s="59"/>
      <c r="AT938" s="59"/>
      <c r="AU938" s="59"/>
      <c r="AV938" s="59"/>
      <c r="AW938" s="59"/>
      <c r="AX938" s="59"/>
      <c r="AY938" s="59"/>
      <c r="AZ938" s="59"/>
      <c r="BA938" s="59"/>
      <c r="BB938" s="59"/>
      <c r="BC938" s="59"/>
      <c r="BD938" s="59"/>
      <c r="BE938" s="59"/>
      <c r="BF938" s="59"/>
      <c r="BG938" s="59"/>
      <c r="BH938" s="59"/>
      <c r="BI938" s="59"/>
      <c r="BJ938" s="59"/>
      <c r="BK938" s="59"/>
      <c r="BL938" s="59"/>
      <c r="BM938" s="59"/>
      <c r="BN938" s="59"/>
    </row>
    <row r="939" spans="1:66" ht="15.75" customHeight="1" x14ac:dyDescent="0.25">
      <c r="A939" s="59"/>
      <c r="B939" s="292"/>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59"/>
      <c r="AM939" s="59"/>
      <c r="AN939" s="59"/>
      <c r="AO939" s="59"/>
      <c r="AP939" s="59"/>
      <c r="AQ939" s="59"/>
      <c r="AR939" s="59"/>
      <c r="AS939" s="59"/>
      <c r="AT939" s="59"/>
      <c r="AU939" s="59"/>
      <c r="AV939" s="59"/>
      <c r="AW939" s="59"/>
      <c r="AX939" s="59"/>
      <c r="AY939" s="59"/>
      <c r="AZ939" s="59"/>
      <c r="BA939" s="59"/>
      <c r="BB939" s="59"/>
      <c r="BC939" s="59"/>
      <c r="BD939" s="59"/>
      <c r="BE939" s="59"/>
      <c r="BF939" s="59"/>
      <c r="BG939" s="59"/>
      <c r="BH939" s="59"/>
      <c r="BI939" s="59"/>
      <c r="BJ939" s="59"/>
      <c r="BK939" s="59"/>
      <c r="BL939" s="59"/>
      <c r="BM939" s="59"/>
      <c r="BN939" s="59"/>
    </row>
    <row r="940" spans="1:66" ht="15.75" customHeight="1" x14ac:dyDescent="0.25">
      <c r="A940" s="59"/>
      <c r="B940" s="292"/>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c r="AS940" s="59"/>
      <c r="AT940" s="59"/>
      <c r="AU940" s="59"/>
      <c r="AV940" s="59"/>
      <c r="AW940" s="59"/>
      <c r="AX940" s="59"/>
      <c r="AY940" s="59"/>
      <c r="AZ940" s="59"/>
      <c r="BA940" s="59"/>
      <c r="BB940" s="59"/>
      <c r="BC940" s="59"/>
      <c r="BD940" s="59"/>
      <c r="BE940" s="59"/>
      <c r="BF940" s="59"/>
      <c r="BG940" s="59"/>
      <c r="BH940" s="59"/>
      <c r="BI940" s="59"/>
      <c r="BJ940" s="59"/>
      <c r="BK940" s="59"/>
      <c r="BL940" s="59"/>
      <c r="BM940" s="59"/>
      <c r="BN940" s="59"/>
    </row>
    <row r="941" spans="1:66" ht="15.75" customHeight="1" x14ac:dyDescent="0.25">
      <c r="A941" s="59"/>
      <c r="B941" s="292"/>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AY941" s="59"/>
      <c r="AZ941" s="59"/>
      <c r="BA941" s="59"/>
      <c r="BB941" s="59"/>
      <c r="BC941" s="59"/>
      <c r="BD941" s="59"/>
      <c r="BE941" s="59"/>
      <c r="BF941" s="59"/>
      <c r="BG941" s="59"/>
      <c r="BH941" s="59"/>
      <c r="BI941" s="59"/>
      <c r="BJ941" s="59"/>
      <c r="BK941" s="59"/>
      <c r="BL941" s="59"/>
      <c r="BM941" s="59"/>
      <c r="BN941" s="59"/>
    </row>
    <row r="942" spans="1:66" ht="15.75" customHeight="1" x14ac:dyDescent="0.25">
      <c r="A942" s="59"/>
      <c r="B942" s="292"/>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AY942" s="59"/>
      <c r="AZ942" s="59"/>
      <c r="BA942" s="59"/>
      <c r="BB942" s="59"/>
      <c r="BC942" s="59"/>
      <c r="BD942" s="59"/>
      <c r="BE942" s="59"/>
      <c r="BF942" s="59"/>
      <c r="BG942" s="59"/>
      <c r="BH942" s="59"/>
      <c r="BI942" s="59"/>
      <c r="BJ942" s="59"/>
      <c r="BK942" s="59"/>
      <c r="BL942" s="59"/>
      <c r="BM942" s="59"/>
      <c r="BN942" s="59"/>
    </row>
    <row r="943" spans="1:66" ht="15.75" customHeight="1" x14ac:dyDescent="0.25">
      <c r="A943" s="59"/>
      <c r="B943" s="292"/>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AY943" s="59"/>
      <c r="AZ943" s="59"/>
      <c r="BA943" s="59"/>
      <c r="BB943" s="59"/>
      <c r="BC943" s="59"/>
      <c r="BD943" s="59"/>
      <c r="BE943" s="59"/>
      <c r="BF943" s="59"/>
      <c r="BG943" s="59"/>
      <c r="BH943" s="59"/>
      <c r="BI943" s="59"/>
      <c r="BJ943" s="59"/>
      <c r="BK943" s="59"/>
      <c r="BL943" s="59"/>
      <c r="BM943" s="59"/>
      <c r="BN943" s="59"/>
    </row>
    <row r="944" spans="1:66" ht="15.75" customHeight="1" x14ac:dyDescent="0.25">
      <c r="A944" s="59"/>
      <c r="B944" s="292"/>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59"/>
      <c r="AU944" s="59"/>
      <c r="AV944" s="59"/>
      <c r="AW944" s="59"/>
      <c r="AX944" s="59"/>
      <c r="AY944" s="59"/>
      <c r="AZ944" s="59"/>
      <c r="BA944" s="59"/>
      <c r="BB944" s="59"/>
      <c r="BC944" s="59"/>
      <c r="BD944" s="59"/>
      <c r="BE944" s="59"/>
      <c r="BF944" s="59"/>
      <c r="BG944" s="59"/>
      <c r="BH944" s="59"/>
      <c r="BI944" s="59"/>
      <c r="BJ944" s="59"/>
      <c r="BK944" s="59"/>
      <c r="BL944" s="59"/>
      <c r="BM944" s="59"/>
      <c r="BN944" s="59"/>
    </row>
    <row r="945" spans="1:66" ht="15.75" customHeight="1" x14ac:dyDescent="0.25">
      <c r="A945" s="59"/>
      <c r="B945" s="292"/>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row>
    <row r="946" spans="1:66" ht="15.75" customHeight="1" x14ac:dyDescent="0.25">
      <c r="A946" s="59"/>
      <c r="B946" s="292"/>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row>
    <row r="947" spans="1:66" ht="15.75" customHeight="1" x14ac:dyDescent="0.25">
      <c r="A947" s="59"/>
      <c r="B947" s="292"/>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row>
    <row r="948" spans="1:66" ht="15.75" customHeight="1" x14ac:dyDescent="0.25">
      <c r="A948" s="59"/>
      <c r="B948" s="292"/>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59"/>
      <c r="AU948" s="59"/>
      <c r="AV948" s="59"/>
      <c r="AW948" s="59"/>
      <c r="AX948" s="59"/>
      <c r="AY948" s="59"/>
      <c r="AZ948" s="59"/>
      <c r="BA948" s="59"/>
      <c r="BB948" s="59"/>
      <c r="BC948" s="59"/>
      <c r="BD948" s="59"/>
      <c r="BE948" s="59"/>
      <c r="BF948" s="59"/>
      <c r="BG948" s="59"/>
      <c r="BH948" s="59"/>
      <c r="BI948" s="59"/>
      <c r="BJ948" s="59"/>
      <c r="BK948" s="59"/>
      <c r="BL948" s="59"/>
      <c r="BM948" s="59"/>
      <c r="BN948" s="59"/>
    </row>
    <row r="949" spans="1:66" ht="15.75" customHeight="1" x14ac:dyDescent="0.25">
      <c r="A949" s="59"/>
      <c r="B949" s="292"/>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row>
    <row r="950" spans="1:66" ht="15.75" customHeight="1" x14ac:dyDescent="0.25">
      <c r="A950" s="59"/>
      <c r="B950" s="292"/>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row>
    <row r="951" spans="1:66" ht="15.75" customHeight="1" x14ac:dyDescent="0.25">
      <c r="A951" s="59"/>
      <c r="B951" s="292"/>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M951" s="59"/>
      <c r="BN951" s="59"/>
    </row>
    <row r="952" spans="1:66" ht="15.75" customHeight="1" x14ac:dyDescent="0.25">
      <c r="A952" s="59"/>
      <c r="B952" s="292"/>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M952" s="59"/>
      <c r="BN952" s="59"/>
    </row>
    <row r="953" spans="1:66" ht="15.75" customHeight="1" x14ac:dyDescent="0.25">
      <c r="A953" s="59"/>
      <c r="B953" s="292"/>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row>
    <row r="954" spans="1:66" ht="15.75" customHeight="1" x14ac:dyDescent="0.25">
      <c r="A954" s="59"/>
      <c r="B954" s="292"/>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row>
    <row r="955" spans="1:66" ht="15.75" customHeight="1" x14ac:dyDescent="0.25">
      <c r="A955" s="59"/>
      <c r="B955" s="292"/>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59"/>
      <c r="BJ955" s="59"/>
      <c r="BK955" s="59"/>
      <c r="BL955" s="59"/>
      <c r="BM955" s="59"/>
      <c r="BN955" s="59"/>
    </row>
    <row r="956" spans="1:66" ht="15.75" customHeight="1" x14ac:dyDescent="0.25">
      <c r="A956" s="59"/>
      <c r="B956" s="292"/>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row>
    <row r="957" spans="1:66" ht="15.75" customHeight="1" x14ac:dyDescent="0.25">
      <c r="A957" s="59"/>
      <c r="B957" s="292"/>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59"/>
      <c r="AM957" s="59"/>
      <c r="AN957" s="59"/>
      <c r="AO957" s="59"/>
      <c r="AP957" s="59"/>
      <c r="AQ957" s="59"/>
      <c r="AR957" s="59"/>
      <c r="AS957" s="59"/>
      <c r="AT957" s="59"/>
      <c r="AU957" s="59"/>
      <c r="AV957" s="59"/>
      <c r="AW957" s="59"/>
      <c r="AX957" s="59"/>
      <c r="AY957" s="59"/>
      <c r="AZ957" s="59"/>
      <c r="BA957" s="59"/>
      <c r="BB957" s="59"/>
      <c r="BC957" s="59"/>
      <c r="BD957" s="59"/>
      <c r="BE957" s="59"/>
      <c r="BF957" s="59"/>
      <c r="BG957" s="59"/>
      <c r="BH957" s="59"/>
      <c r="BI957" s="59"/>
      <c r="BJ957" s="59"/>
      <c r="BK957" s="59"/>
      <c r="BL957" s="59"/>
      <c r="BM957" s="59"/>
      <c r="BN957" s="59"/>
    </row>
    <row r="958" spans="1:66" ht="15.75" customHeight="1" x14ac:dyDescent="0.25">
      <c r="A958" s="59"/>
      <c r="B958" s="292"/>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59"/>
      <c r="AM958" s="59"/>
      <c r="AN958" s="59"/>
      <c r="AO958" s="59"/>
      <c r="AP958" s="59"/>
      <c r="AQ958" s="59"/>
      <c r="AR958" s="59"/>
      <c r="AS958" s="59"/>
      <c r="AT958" s="59"/>
      <c r="AU958" s="59"/>
      <c r="AV958" s="59"/>
      <c r="AW958" s="59"/>
      <c r="AX958" s="59"/>
      <c r="AY958" s="59"/>
      <c r="AZ958" s="59"/>
      <c r="BA958" s="59"/>
      <c r="BB958" s="59"/>
      <c r="BC958" s="59"/>
      <c r="BD958" s="59"/>
      <c r="BE958" s="59"/>
      <c r="BF958" s="59"/>
      <c r="BG958" s="59"/>
      <c r="BH958" s="59"/>
      <c r="BI958" s="59"/>
      <c r="BJ958" s="59"/>
      <c r="BK958" s="59"/>
      <c r="BL958" s="59"/>
      <c r="BM958" s="59"/>
      <c r="BN958" s="59"/>
    </row>
    <row r="959" spans="1:66" ht="15.75" customHeight="1" x14ac:dyDescent="0.25">
      <c r="A959" s="59"/>
      <c r="B959" s="292"/>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59"/>
      <c r="AM959" s="59"/>
      <c r="AN959" s="59"/>
      <c r="AO959" s="59"/>
      <c r="AP959" s="59"/>
      <c r="AQ959" s="59"/>
      <c r="AR959" s="59"/>
      <c r="AS959" s="59"/>
      <c r="AT959" s="59"/>
      <c r="AU959" s="59"/>
      <c r="AV959" s="59"/>
      <c r="AW959" s="59"/>
      <c r="AX959" s="59"/>
      <c r="AY959" s="59"/>
      <c r="AZ959" s="59"/>
      <c r="BA959" s="59"/>
      <c r="BB959" s="59"/>
      <c r="BC959" s="59"/>
      <c r="BD959" s="59"/>
      <c r="BE959" s="59"/>
      <c r="BF959" s="59"/>
      <c r="BG959" s="59"/>
      <c r="BH959" s="59"/>
      <c r="BI959" s="59"/>
      <c r="BJ959" s="59"/>
      <c r="BK959" s="59"/>
      <c r="BL959" s="59"/>
      <c r="BM959" s="59"/>
      <c r="BN959" s="59"/>
    </row>
    <row r="960" spans="1:66" ht="15.75" customHeight="1" x14ac:dyDescent="0.25">
      <c r="A960" s="59"/>
      <c r="B960" s="292"/>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59"/>
      <c r="AM960" s="59"/>
      <c r="AN960" s="59"/>
      <c r="AO960" s="59"/>
      <c r="AP960" s="59"/>
      <c r="AQ960" s="59"/>
      <c r="AR960" s="59"/>
      <c r="AS960" s="59"/>
      <c r="AT960" s="59"/>
      <c r="AU960" s="59"/>
      <c r="AV960" s="59"/>
      <c r="AW960" s="59"/>
      <c r="AX960" s="59"/>
      <c r="AY960" s="59"/>
      <c r="AZ960" s="59"/>
      <c r="BA960" s="59"/>
      <c r="BB960" s="59"/>
      <c r="BC960" s="59"/>
      <c r="BD960" s="59"/>
      <c r="BE960" s="59"/>
      <c r="BF960" s="59"/>
      <c r="BG960" s="59"/>
      <c r="BH960" s="59"/>
      <c r="BI960" s="59"/>
      <c r="BJ960" s="59"/>
      <c r="BK960" s="59"/>
      <c r="BL960" s="59"/>
      <c r="BM960" s="59"/>
      <c r="BN960" s="59"/>
    </row>
    <row r="961" spans="1:66" ht="15.75" customHeight="1" x14ac:dyDescent="0.25">
      <c r="A961" s="59"/>
      <c r="B961" s="292"/>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c r="AS961" s="59"/>
      <c r="AT961" s="59"/>
      <c r="AU961" s="59"/>
      <c r="AV961" s="59"/>
      <c r="AW961" s="59"/>
      <c r="AX961" s="59"/>
      <c r="AY961" s="59"/>
      <c r="AZ961" s="59"/>
      <c r="BA961" s="59"/>
      <c r="BB961" s="59"/>
      <c r="BC961" s="59"/>
      <c r="BD961" s="59"/>
      <c r="BE961" s="59"/>
      <c r="BF961" s="59"/>
      <c r="BG961" s="59"/>
      <c r="BH961" s="59"/>
      <c r="BI961" s="59"/>
      <c r="BJ961" s="59"/>
      <c r="BK961" s="59"/>
      <c r="BL961" s="59"/>
      <c r="BM961" s="59"/>
      <c r="BN961" s="59"/>
    </row>
    <row r="962" spans="1:66" ht="15.75" customHeight="1" x14ac:dyDescent="0.25">
      <c r="A962" s="59"/>
      <c r="B962" s="292"/>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c r="AS962" s="59"/>
      <c r="AT962" s="59"/>
      <c r="AU962" s="59"/>
      <c r="AV962" s="59"/>
      <c r="AW962" s="59"/>
      <c r="AX962" s="59"/>
      <c r="AY962" s="59"/>
      <c r="AZ962" s="59"/>
      <c r="BA962" s="59"/>
      <c r="BB962" s="59"/>
      <c r="BC962" s="59"/>
      <c r="BD962" s="59"/>
      <c r="BE962" s="59"/>
      <c r="BF962" s="59"/>
      <c r="BG962" s="59"/>
      <c r="BH962" s="59"/>
      <c r="BI962" s="59"/>
      <c r="BJ962" s="59"/>
      <c r="BK962" s="59"/>
      <c r="BL962" s="59"/>
      <c r="BM962" s="59"/>
      <c r="BN962" s="59"/>
    </row>
    <row r="963" spans="1:66" ht="15.75" customHeight="1" x14ac:dyDescent="0.25">
      <c r="A963" s="59"/>
      <c r="B963" s="292"/>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59"/>
      <c r="AM963" s="59"/>
      <c r="AN963" s="59"/>
      <c r="AO963" s="59"/>
      <c r="AP963" s="59"/>
      <c r="AQ963" s="59"/>
      <c r="AR963" s="59"/>
      <c r="AS963" s="59"/>
      <c r="AT963" s="59"/>
      <c r="AU963" s="59"/>
      <c r="AV963" s="59"/>
      <c r="AW963" s="59"/>
      <c r="AX963" s="59"/>
      <c r="AY963" s="59"/>
      <c r="AZ963" s="59"/>
      <c r="BA963" s="59"/>
      <c r="BB963" s="59"/>
      <c r="BC963" s="59"/>
      <c r="BD963" s="59"/>
      <c r="BE963" s="59"/>
      <c r="BF963" s="59"/>
      <c r="BG963" s="59"/>
      <c r="BH963" s="59"/>
      <c r="BI963" s="59"/>
      <c r="BJ963" s="59"/>
      <c r="BK963" s="59"/>
      <c r="BL963" s="59"/>
      <c r="BM963" s="59"/>
      <c r="BN963" s="59"/>
    </row>
    <row r="964" spans="1:66" ht="15.75" customHeight="1" x14ac:dyDescent="0.25">
      <c r="A964" s="59"/>
      <c r="B964" s="292"/>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c r="AO964" s="59"/>
      <c r="AP964" s="59"/>
      <c r="AQ964" s="59"/>
      <c r="AR964" s="59"/>
      <c r="AS964" s="59"/>
      <c r="AT964" s="59"/>
      <c r="AU964" s="59"/>
      <c r="AV964" s="59"/>
      <c r="AW964" s="59"/>
      <c r="AX964" s="59"/>
      <c r="AY964" s="59"/>
      <c r="AZ964" s="59"/>
      <c r="BA964" s="59"/>
      <c r="BB964" s="59"/>
      <c r="BC964" s="59"/>
      <c r="BD964" s="59"/>
      <c r="BE964" s="59"/>
      <c r="BF964" s="59"/>
      <c r="BG964" s="59"/>
      <c r="BH964" s="59"/>
      <c r="BI964" s="59"/>
      <c r="BJ964" s="59"/>
      <c r="BK964" s="59"/>
      <c r="BL964" s="59"/>
      <c r="BM964" s="59"/>
      <c r="BN964" s="59"/>
    </row>
    <row r="965" spans="1:66" ht="15.75" customHeight="1" x14ac:dyDescent="0.25">
      <c r="A965" s="59"/>
      <c r="B965" s="292"/>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59"/>
      <c r="AM965" s="59"/>
      <c r="AN965" s="59"/>
      <c r="AO965" s="59"/>
      <c r="AP965" s="59"/>
      <c r="AQ965" s="59"/>
      <c r="AR965" s="59"/>
      <c r="AS965" s="59"/>
      <c r="AT965" s="59"/>
      <c r="AU965" s="59"/>
      <c r="AV965" s="59"/>
      <c r="AW965" s="59"/>
      <c r="AX965" s="59"/>
      <c r="AY965" s="59"/>
      <c r="AZ965" s="59"/>
      <c r="BA965" s="59"/>
      <c r="BB965" s="59"/>
      <c r="BC965" s="59"/>
      <c r="BD965" s="59"/>
      <c r="BE965" s="59"/>
      <c r="BF965" s="59"/>
      <c r="BG965" s="59"/>
      <c r="BH965" s="59"/>
      <c r="BI965" s="59"/>
      <c r="BJ965" s="59"/>
      <c r="BK965" s="59"/>
      <c r="BL965" s="59"/>
      <c r="BM965" s="59"/>
      <c r="BN965" s="59"/>
    </row>
    <row r="966" spans="1:66" ht="15.75" customHeight="1" x14ac:dyDescent="0.25">
      <c r="A966" s="59"/>
      <c r="B966" s="292"/>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c r="AJ966" s="59"/>
      <c r="AK966" s="59"/>
      <c r="AL966" s="59"/>
      <c r="AM966" s="59"/>
      <c r="AN966" s="59"/>
      <c r="AO966" s="59"/>
      <c r="AP966" s="59"/>
      <c r="AQ966" s="59"/>
      <c r="AR966" s="59"/>
      <c r="AS966" s="59"/>
      <c r="AT966" s="59"/>
      <c r="AU966" s="59"/>
      <c r="AV966" s="59"/>
      <c r="AW966" s="59"/>
      <c r="AX966" s="59"/>
      <c r="AY966" s="59"/>
      <c r="AZ966" s="59"/>
      <c r="BA966" s="59"/>
      <c r="BB966" s="59"/>
      <c r="BC966" s="59"/>
      <c r="BD966" s="59"/>
      <c r="BE966" s="59"/>
      <c r="BF966" s="59"/>
      <c r="BG966" s="59"/>
      <c r="BH966" s="59"/>
      <c r="BI966" s="59"/>
      <c r="BJ966" s="59"/>
      <c r="BK966" s="59"/>
      <c r="BL966" s="59"/>
      <c r="BM966" s="59"/>
      <c r="BN966" s="59"/>
    </row>
    <row r="967" spans="1:66" ht="15.75" customHeight="1" x14ac:dyDescent="0.25">
      <c r="A967" s="59"/>
      <c r="B967" s="292"/>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9"/>
      <c r="AM967" s="59"/>
      <c r="AN967" s="59"/>
      <c r="AO967" s="59"/>
      <c r="AP967" s="59"/>
      <c r="AQ967" s="59"/>
      <c r="AR967" s="59"/>
      <c r="AS967" s="59"/>
      <c r="AT967" s="59"/>
      <c r="AU967" s="59"/>
      <c r="AV967" s="59"/>
      <c r="AW967" s="59"/>
      <c r="AX967" s="59"/>
      <c r="AY967" s="59"/>
      <c r="AZ967" s="59"/>
      <c r="BA967" s="59"/>
      <c r="BB967" s="59"/>
      <c r="BC967" s="59"/>
      <c r="BD967" s="59"/>
      <c r="BE967" s="59"/>
      <c r="BF967" s="59"/>
      <c r="BG967" s="59"/>
      <c r="BH967" s="59"/>
      <c r="BI967" s="59"/>
      <c r="BJ967" s="59"/>
      <c r="BK967" s="59"/>
      <c r="BL967" s="59"/>
      <c r="BM967" s="59"/>
      <c r="BN967" s="59"/>
    </row>
    <row r="968" spans="1:66" ht="15.75" customHeight="1" x14ac:dyDescent="0.25">
      <c r="A968" s="59"/>
      <c r="B968" s="292"/>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c r="AJ968" s="59"/>
      <c r="AK968" s="59"/>
      <c r="AL968" s="59"/>
      <c r="AM968" s="59"/>
      <c r="AN968" s="59"/>
      <c r="AO968" s="59"/>
      <c r="AP968" s="59"/>
      <c r="AQ968" s="59"/>
      <c r="AR968" s="59"/>
      <c r="AS968" s="59"/>
      <c r="AT968" s="59"/>
      <c r="AU968" s="59"/>
      <c r="AV968" s="59"/>
      <c r="AW968" s="59"/>
      <c r="AX968" s="59"/>
      <c r="AY968" s="59"/>
      <c r="AZ968" s="59"/>
      <c r="BA968" s="59"/>
      <c r="BB968" s="59"/>
      <c r="BC968" s="59"/>
      <c r="BD968" s="59"/>
      <c r="BE968" s="59"/>
      <c r="BF968" s="59"/>
      <c r="BG968" s="59"/>
      <c r="BH968" s="59"/>
      <c r="BI968" s="59"/>
      <c r="BJ968" s="59"/>
      <c r="BK968" s="59"/>
      <c r="BL968" s="59"/>
      <c r="BM968" s="59"/>
      <c r="BN968" s="59"/>
    </row>
    <row r="969" spans="1:66" ht="15.75" customHeight="1" x14ac:dyDescent="0.25">
      <c r="A969" s="59"/>
      <c r="B969" s="292"/>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F969" s="59"/>
      <c r="BG969" s="59"/>
      <c r="BH969" s="59"/>
      <c r="BI969" s="59"/>
      <c r="BJ969" s="59"/>
      <c r="BK969" s="59"/>
      <c r="BL969" s="59"/>
      <c r="BM969" s="59"/>
      <c r="BN969" s="59"/>
    </row>
    <row r="970" spans="1:66" ht="15.75" customHeight="1" x14ac:dyDescent="0.25">
      <c r="A970" s="59"/>
      <c r="B970" s="292"/>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AZ970" s="59"/>
      <c r="BA970" s="59"/>
      <c r="BB970" s="59"/>
      <c r="BC970" s="59"/>
      <c r="BD970" s="59"/>
      <c r="BE970" s="59"/>
      <c r="BF970" s="59"/>
      <c r="BG970" s="59"/>
      <c r="BH970" s="59"/>
      <c r="BI970" s="59"/>
      <c r="BJ970" s="59"/>
      <c r="BK970" s="59"/>
      <c r="BL970" s="59"/>
      <c r="BM970" s="59"/>
      <c r="BN970" s="59"/>
    </row>
    <row r="971" spans="1:66" ht="15.75" customHeight="1" x14ac:dyDescent="0.25">
      <c r="A971" s="59"/>
      <c r="B971" s="292"/>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AY971" s="59"/>
      <c r="AZ971" s="59"/>
      <c r="BA971" s="59"/>
      <c r="BB971" s="59"/>
      <c r="BC971" s="59"/>
      <c r="BD971" s="59"/>
      <c r="BE971" s="59"/>
      <c r="BF971" s="59"/>
      <c r="BG971" s="59"/>
      <c r="BH971" s="59"/>
      <c r="BI971" s="59"/>
      <c r="BJ971" s="59"/>
      <c r="BK971" s="59"/>
      <c r="BL971" s="59"/>
      <c r="BM971" s="59"/>
      <c r="BN971" s="59"/>
    </row>
    <row r="972" spans="1:66" ht="15.75" customHeight="1" x14ac:dyDescent="0.25">
      <c r="A972" s="59"/>
      <c r="B972" s="292"/>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AY972" s="59"/>
      <c r="AZ972" s="59"/>
      <c r="BA972" s="59"/>
      <c r="BB972" s="59"/>
      <c r="BC972" s="59"/>
      <c r="BD972" s="59"/>
      <c r="BE972" s="59"/>
      <c r="BF972" s="59"/>
      <c r="BG972" s="59"/>
      <c r="BH972" s="59"/>
      <c r="BI972" s="59"/>
      <c r="BJ972" s="59"/>
      <c r="BK972" s="59"/>
      <c r="BL972" s="59"/>
      <c r="BM972" s="59"/>
      <c r="BN972" s="59"/>
    </row>
    <row r="973" spans="1:66" ht="15.75" customHeight="1" x14ac:dyDescent="0.25">
      <c r="A973" s="59"/>
      <c r="B973" s="292"/>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AY973" s="59"/>
      <c r="AZ973" s="59"/>
      <c r="BA973" s="59"/>
      <c r="BB973" s="59"/>
      <c r="BC973" s="59"/>
      <c r="BD973" s="59"/>
      <c r="BE973" s="59"/>
      <c r="BF973" s="59"/>
      <c r="BG973" s="59"/>
      <c r="BH973" s="59"/>
      <c r="BI973" s="59"/>
      <c r="BJ973" s="59"/>
      <c r="BK973" s="59"/>
      <c r="BL973" s="59"/>
      <c r="BM973" s="59"/>
      <c r="BN973" s="59"/>
    </row>
    <row r="974" spans="1:66" ht="15.75" customHeight="1" x14ac:dyDescent="0.25">
      <c r="A974" s="59"/>
      <c r="B974" s="292"/>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59"/>
      <c r="AM974" s="59"/>
      <c r="AN974" s="59"/>
      <c r="AO974" s="59"/>
      <c r="AP974" s="59"/>
      <c r="AQ974" s="59"/>
      <c r="AR974" s="59"/>
      <c r="AS974" s="59"/>
      <c r="AT974" s="59"/>
      <c r="AU974" s="59"/>
      <c r="AV974" s="59"/>
      <c r="AW974" s="59"/>
      <c r="AX974" s="59"/>
      <c r="AY974" s="59"/>
      <c r="AZ974" s="59"/>
      <c r="BA974" s="59"/>
      <c r="BB974" s="59"/>
      <c r="BC974" s="59"/>
      <c r="BD974" s="59"/>
      <c r="BE974" s="59"/>
      <c r="BF974" s="59"/>
      <c r="BG974" s="59"/>
      <c r="BH974" s="59"/>
      <c r="BI974" s="59"/>
      <c r="BJ974" s="59"/>
      <c r="BK974" s="59"/>
      <c r="BL974" s="59"/>
      <c r="BM974" s="59"/>
      <c r="BN974" s="59"/>
    </row>
    <row r="975" spans="1:66" ht="15.75" customHeight="1" x14ac:dyDescent="0.25">
      <c r="A975" s="59"/>
      <c r="B975" s="292"/>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59"/>
      <c r="AM975" s="59"/>
      <c r="AN975" s="59"/>
      <c r="AO975" s="59"/>
      <c r="AP975" s="59"/>
      <c r="AQ975" s="59"/>
      <c r="AR975" s="59"/>
      <c r="AS975" s="59"/>
      <c r="AT975" s="59"/>
      <c r="AU975" s="59"/>
      <c r="AV975" s="59"/>
      <c r="AW975" s="59"/>
      <c r="AX975" s="59"/>
      <c r="AY975" s="59"/>
      <c r="AZ975" s="59"/>
      <c r="BA975" s="59"/>
      <c r="BB975" s="59"/>
      <c r="BC975" s="59"/>
      <c r="BD975" s="59"/>
      <c r="BE975" s="59"/>
      <c r="BF975" s="59"/>
      <c r="BG975" s="59"/>
      <c r="BH975" s="59"/>
      <c r="BI975" s="59"/>
      <c r="BJ975" s="59"/>
      <c r="BK975" s="59"/>
      <c r="BL975" s="59"/>
      <c r="BM975" s="59"/>
      <c r="BN975" s="59"/>
    </row>
    <row r="976" spans="1:66" ht="15.75" customHeight="1" x14ac:dyDescent="0.25">
      <c r="A976" s="59"/>
      <c r="B976" s="292"/>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59"/>
      <c r="AU976" s="59"/>
      <c r="AV976" s="59"/>
      <c r="AW976" s="59"/>
      <c r="AX976" s="59"/>
      <c r="AY976" s="59"/>
      <c r="AZ976" s="59"/>
      <c r="BA976" s="59"/>
      <c r="BB976" s="59"/>
      <c r="BC976" s="59"/>
      <c r="BD976" s="59"/>
      <c r="BE976" s="59"/>
      <c r="BF976" s="59"/>
      <c r="BG976" s="59"/>
      <c r="BH976" s="59"/>
      <c r="BI976" s="59"/>
      <c r="BJ976" s="59"/>
      <c r="BK976" s="59"/>
      <c r="BL976" s="59"/>
      <c r="BM976" s="59"/>
      <c r="BN976" s="59"/>
    </row>
    <row r="977" spans="1:66" ht="15.75" customHeight="1" x14ac:dyDescent="0.25">
      <c r="A977" s="59"/>
      <c r="B977" s="292"/>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59"/>
      <c r="BN977" s="59"/>
    </row>
    <row r="978" spans="1:66" ht="15.75" customHeight="1" x14ac:dyDescent="0.25">
      <c r="A978" s="59"/>
      <c r="B978" s="292"/>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59"/>
      <c r="BN978" s="59"/>
    </row>
    <row r="979" spans="1:66" ht="15.75" customHeight="1" x14ac:dyDescent="0.25">
      <c r="A979" s="59"/>
      <c r="B979" s="292"/>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59"/>
      <c r="BN979" s="59"/>
    </row>
    <row r="980" spans="1:66" ht="15.75" customHeight="1" x14ac:dyDescent="0.25">
      <c r="A980" s="59"/>
      <c r="B980" s="292"/>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59"/>
      <c r="BN980" s="59"/>
    </row>
    <row r="981" spans="1:66" ht="15.75" customHeight="1" x14ac:dyDescent="0.25">
      <c r="A981" s="59"/>
      <c r="B981" s="292"/>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59"/>
      <c r="BN981" s="59"/>
    </row>
    <row r="982" spans="1:66" ht="15.75" customHeight="1" x14ac:dyDescent="0.25">
      <c r="A982" s="59"/>
      <c r="B982" s="292"/>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59"/>
      <c r="BN982" s="59"/>
    </row>
    <row r="983" spans="1:66" ht="15.75" customHeight="1" x14ac:dyDescent="0.25">
      <c r="A983" s="59"/>
      <c r="B983" s="292"/>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59"/>
      <c r="BJ983" s="59"/>
      <c r="BK983" s="59"/>
      <c r="BL983" s="59"/>
      <c r="BM983" s="59"/>
      <c r="BN983" s="59"/>
    </row>
    <row r="984" spans="1:66" ht="15.75" customHeight="1" x14ac:dyDescent="0.25">
      <c r="A984" s="59"/>
      <c r="B984" s="292"/>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59"/>
      <c r="BN984" s="59"/>
    </row>
    <row r="985" spans="1:66" ht="15.75" customHeight="1" x14ac:dyDescent="0.25">
      <c r="A985" s="59"/>
      <c r="B985" s="292"/>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c r="AJ985" s="59"/>
      <c r="AK985" s="59"/>
      <c r="AL985" s="59"/>
      <c r="AM985" s="59"/>
      <c r="AN985" s="59"/>
      <c r="AO985" s="59"/>
      <c r="AP985" s="59"/>
      <c r="AQ985" s="59"/>
      <c r="AR985" s="59"/>
      <c r="AS985" s="59"/>
      <c r="AT985" s="59"/>
      <c r="AU985" s="59"/>
      <c r="AV985" s="59"/>
      <c r="AW985" s="59"/>
      <c r="AX985" s="59"/>
      <c r="AY985" s="59"/>
      <c r="AZ985" s="59"/>
      <c r="BA985" s="59"/>
      <c r="BB985" s="59"/>
      <c r="BC985" s="59"/>
      <c r="BD985" s="59"/>
      <c r="BE985" s="59"/>
      <c r="BF985" s="59"/>
      <c r="BG985" s="59"/>
      <c r="BH985" s="59"/>
      <c r="BI985" s="59"/>
      <c r="BJ985" s="59"/>
      <c r="BK985" s="59"/>
      <c r="BL985" s="59"/>
      <c r="BM985" s="59"/>
      <c r="BN985" s="59"/>
    </row>
    <row r="986" spans="1:66" ht="15.75" customHeight="1" x14ac:dyDescent="0.25">
      <c r="A986" s="59"/>
      <c r="B986" s="292"/>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c r="AJ986" s="59"/>
      <c r="AK986" s="59"/>
      <c r="AL986" s="59"/>
      <c r="AM986" s="59"/>
      <c r="AN986" s="59"/>
      <c r="AO986" s="59"/>
      <c r="AP986" s="59"/>
      <c r="AQ986" s="59"/>
      <c r="AR986" s="59"/>
      <c r="AS986" s="59"/>
      <c r="AT986" s="59"/>
      <c r="AU986" s="59"/>
      <c r="AV986" s="59"/>
      <c r="AW986" s="59"/>
      <c r="AX986" s="59"/>
      <c r="AY986" s="59"/>
      <c r="AZ986" s="59"/>
      <c r="BA986" s="59"/>
      <c r="BB986" s="59"/>
      <c r="BC986" s="59"/>
      <c r="BD986" s="59"/>
      <c r="BE986" s="59"/>
      <c r="BF986" s="59"/>
      <c r="BG986" s="59"/>
      <c r="BH986" s="59"/>
      <c r="BI986" s="59"/>
      <c r="BJ986" s="59"/>
      <c r="BK986" s="59"/>
      <c r="BL986" s="59"/>
      <c r="BM986" s="59"/>
      <c r="BN986" s="59"/>
    </row>
    <row r="987" spans="1:66" ht="15.75" customHeight="1" x14ac:dyDescent="0.25">
      <c r="A987" s="59"/>
      <c r="B987" s="292"/>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59"/>
      <c r="AM987" s="59"/>
      <c r="AN987" s="59"/>
      <c r="AO987" s="59"/>
      <c r="AP987" s="59"/>
      <c r="AQ987" s="59"/>
      <c r="AR987" s="59"/>
      <c r="AS987" s="59"/>
      <c r="AT987" s="59"/>
      <c r="AU987" s="59"/>
      <c r="AV987" s="59"/>
      <c r="AW987" s="59"/>
      <c r="AX987" s="59"/>
      <c r="AY987" s="59"/>
      <c r="AZ987" s="59"/>
      <c r="BA987" s="59"/>
      <c r="BB987" s="59"/>
      <c r="BC987" s="59"/>
      <c r="BD987" s="59"/>
      <c r="BE987" s="59"/>
      <c r="BF987" s="59"/>
      <c r="BG987" s="59"/>
      <c r="BH987" s="59"/>
      <c r="BI987" s="59"/>
      <c r="BJ987" s="59"/>
      <c r="BK987" s="59"/>
      <c r="BL987" s="59"/>
      <c r="BM987" s="59"/>
      <c r="BN987" s="59"/>
    </row>
    <row r="988" spans="1:66" ht="15.75" customHeight="1" x14ac:dyDescent="0.25">
      <c r="A988" s="59"/>
      <c r="B988" s="292"/>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c r="AJ988" s="59"/>
      <c r="AK988" s="59"/>
      <c r="AL988" s="59"/>
      <c r="AM988" s="59"/>
      <c r="AN988" s="59"/>
      <c r="AO988" s="59"/>
      <c r="AP988" s="59"/>
      <c r="AQ988" s="59"/>
      <c r="AR988" s="59"/>
      <c r="AS988" s="59"/>
      <c r="AT988" s="59"/>
      <c r="AU988" s="59"/>
      <c r="AV988" s="59"/>
      <c r="AW988" s="59"/>
      <c r="AX988" s="59"/>
      <c r="AY988" s="59"/>
      <c r="AZ988" s="59"/>
      <c r="BA988" s="59"/>
      <c r="BB988" s="59"/>
      <c r="BC988" s="59"/>
      <c r="BD988" s="59"/>
      <c r="BE988" s="59"/>
      <c r="BF988" s="59"/>
      <c r="BG988" s="59"/>
      <c r="BH988" s="59"/>
      <c r="BI988" s="59"/>
      <c r="BJ988" s="59"/>
      <c r="BK988" s="59"/>
      <c r="BL988" s="59"/>
      <c r="BM988" s="59"/>
      <c r="BN988" s="59"/>
    </row>
    <row r="989" spans="1:66" ht="15.75" customHeight="1" x14ac:dyDescent="0.25">
      <c r="A989" s="59"/>
      <c r="B989" s="292"/>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c r="AJ989" s="59"/>
      <c r="AK989" s="59"/>
      <c r="AL989" s="59"/>
      <c r="AM989" s="59"/>
      <c r="AN989" s="59"/>
      <c r="AO989" s="59"/>
      <c r="AP989" s="59"/>
      <c r="AQ989" s="59"/>
      <c r="AR989" s="59"/>
      <c r="AS989" s="59"/>
      <c r="AT989" s="59"/>
      <c r="AU989" s="59"/>
      <c r="AV989" s="59"/>
      <c r="AW989" s="59"/>
      <c r="AX989" s="59"/>
      <c r="AY989" s="59"/>
      <c r="AZ989" s="59"/>
      <c r="BA989" s="59"/>
      <c r="BB989" s="59"/>
      <c r="BC989" s="59"/>
      <c r="BD989" s="59"/>
      <c r="BE989" s="59"/>
      <c r="BF989" s="59"/>
      <c r="BG989" s="59"/>
      <c r="BH989" s="59"/>
      <c r="BI989" s="59"/>
      <c r="BJ989" s="59"/>
      <c r="BK989" s="59"/>
      <c r="BL989" s="59"/>
      <c r="BM989" s="59"/>
      <c r="BN989" s="59"/>
    </row>
    <row r="990" spans="1:66" ht="15.75" customHeight="1" x14ac:dyDescent="0.25">
      <c r="A990" s="59"/>
      <c r="B990" s="292"/>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59"/>
      <c r="AM990" s="59"/>
      <c r="AN990" s="59"/>
      <c r="AO990" s="59"/>
      <c r="AP990" s="59"/>
      <c r="AQ990" s="59"/>
      <c r="AR990" s="59"/>
      <c r="AS990" s="59"/>
      <c r="AT990" s="59"/>
      <c r="AU990" s="59"/>
      <c r="AV990" s="59"/>
      <c r="AW990" s="59"/>
      <c r="AX990" s="59"/>
      <c r="AY990" s="59"/>
      <c r="AZ990" s="59"/>
      <c r="BA990" s="59"/>
      <c r="BB990" s="59"/>
      <c r="BC990" s="59"/>
      <c r="BD990" s="59"/>
      <c r="BE990" s="59"/>
      <c r="BF990" s="59"/>
      <c r="BG990" s="59"/>
      <c r="BH990" s="59"/>
      <c r="BI990" s="59"/>
      <c r="BJ990" s="59"/>
      <c r="BK990" s="59"/>
      <c r="BL990" s="59"/>
      <c r="BM990" s="59"/>
      <c r="BN990" s="59"/>
    </row>
    <row r="991" spans="1:66" ht="15.75" customHeight="1" x14ac:dyDescent="0.25">
      <c r="A991" s="59"/>
      <c r="B991" s="292"/>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AY991" s="59"/>
      <c r="AZ991" s="59"/>
      <c r="BA991" s="59"/>
      <c r="BB991" s="59"/>
      <c r="BC991" s="59"/>
      <c r="BD991" s="59"/>
      <c r="BE991" s="59"/>
      <c r="BF991" s="59"/>
      <c r="BG991" s="59"/>
      <c r="BH991" s="59"/>
      <c r="BI991" s="59"/>
      <c r="BJ991" s="59"/>
      <c r="BK991" s="59"/>
      <c r="BL991" s="59"/>
      <c r="BM991" s="59"/>
      <c r="BN991" s="59"/>
    </row>
    <row r="992" spans="1:66" ht="15.75" customHeight="1" x14ac:dyDescent="0.25">
      <c r="A992" s="59"/>
      <c r="B992" s="292"/>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AY992" s="59"/>
      <c r="AZ992" s="59"/>
      <c r="BA992" s="59"/>
      <c r="BB992" s="59"/>
      <c r="BC992" s="59"/>
      <c r="BD992" s="59"/>
      <c r="BE992" s="59"/>
      <c r="BF992" s="59"/>
      <c r="BG992" s="59"/>
      <c r="BH992" s="59"/>
      <c r="BI992" s="59"/>
      <c r="BJ992" s="59"/>
      <c r="BK992" s="59"/>
      <c r="BL992" s="59"/>
      <c r="BM992" s="59"/>
      <c r="BN992" s="59"/>
    </row>
    <row r="993" spans="1:66" ht="15.75" customHeight="1" x14ac:dyDescent="0.25">
      <c r="A993" s="59"/>
      <c r="B993" s="292"/>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AY993" s="59"/>
      <c r="AZ993" s="59"/>
      <c r="BA993" s="59"/>
      <c r="BB993" s="59"/>
      <c r="BC993" s="59"/>
      <c r="BD993" s="59"/>
      <c r="BE993" s="59"/>
      <c r="BF993" s="59"/>
      <c r="BG993" s="59"/>
      <c r="BH993" s="59"/>
      <c r="BI993" s="59"/>
      <c r="BJ993" s="59"/>
      <c r="BK993" s="59"/>
      <c r="BL993" s="59"/>
      <c r="BM993" s="59"/>
      <c r="BN993" s="59"/>
    </row>
    <row r="994" spans="1:66" ht="15.75" customHeight="1" x14ac:dyDescent="0.25">
      <c r="A994" s="59"/>
      <c r="B994" s="292"/>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c r="AJ994" s="59"/>
      <c r="AK994" s="59"/>
      <c r="AL994" s="59"/>
      <c r="AM994" s="59"/>
      <c r="AN994" s="59"/>
      <c r="AO994" s="59"/>
      <c r="AP994" s="59"/>
      <c r="AQ994" s="59"/>
      <c r="AR994" s="59"/>
      <c r="AS994" s="59"/>
      <c r="AT994" s="59"/>
      <c r="AU994" s="59"/>
      <c r="AV994" s="59"/>
      <c r="AW994" s="59"/>
      <c r="AX994" s="59"/>
      <c r="AY994" s="59"/>
      <c r="AZ994" s="59"/>
      <c r="BA994" s="59"/>
      <c r="BB994" s="59"/>
      <c r="BC994" s="59"/>
      <c r="BD994" s="59"/>
      <c r="BE994" s="59"/>
      <c r="BF994" s="59"/>
      <c r="BG994" s="59"/>
      <c r="BH994" s="59"/>
      <c r="BI994" s="59"/>
      <c r="BJ994" s="59"/>
      <c r="BK994" s="59"/>
      <c r="BL994" s="59"/>
      <c r="BM994" s="59"/>
      <c r="BN994" s="59"/>
    </row>
    <row r="995" spans="1:66" ht="15.75" customHeight="1" x14ac:dyDescent="0.25">
      <c r="A995" s="59"/>
      <c r="B995" s="292"/>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c r="AJ995" s="59"/>
      <c r="AK995" s="59"/>
      <c r="AL995" s="59"/>
      <c r="AM995" s="59"/>
      <c r="AN995" s="59"/>
      <c r="AO995" s="59"/>
      <c r="AP995" s="59"/>
      <c r="AQ995" s="59"/>
      <c r="AR995" s="59"/>
      <c r="AS995" s="59"/>
      <c r="AT995" s="59"/>
      <c r="AU995" s="59"/>
      <c r="AV995" s="59"/>
      <c r="AW995" s="59"/>
      <c r="AX995" s="59"/>
      <c r="AY995" s="59"/>
      <c r="AZ995" s="59"/>
      <c r="BA995" s="59"/>
      <c r="BB995" s="59"/>
      <c r="BC995" s="59"/>
      <c r="BD995" s="59"/>
      <c r="BE995" s="59"/>
      <c r="BF995" s="59"/>
      <c r="BG995" s="59"/>
      <c r="BH995" s="59"/>
      <c r="BI995" s="59"/>
      <c r="BJ995" s="59"/>
      <c r="BK995" s="59"/>
      <c r="BL995" s="59"/>
      <c r="BM995" s="59"/>
      <c r="BN995" s="59"/>
    </row>
    <row r="996" spans="1:66" ht="15.75" customHeight="1" x14ac:dyDescent="0.25">
      <c r="A996" s="59"/>
      <c r="B996" s="292"/>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59"/>
      <c r="BH996" s="59"/>
      <c r="BI996" s="59"/>
      <c r="BJ996" s="59"/>
      <c r="BK996" s="59"/>
      <c r="BL996" s="59"/>
      <c r="BM996" s="59"/>
      <c r="BN996" s="59"/>
    </row>
    <row r="997" spans="1:66" ht="15.75" customHeight="1" x14ac:dyDescent="0.25">
      <c r="A997" s="59"/>
      <c r="B997" s="292"/>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59"/>
      <c r="BH997" s="59"/>
      <c r="BI997" s="59"/>
      <c r="BJ997" s="59"/>
      <c r="BK997" s="59"/>
      <c r="BL997" s="59"/>
      <c r="BM997" s="59"/>
      <c r="BN997" s="59"/>
    </row>
    <row r="998" spans="1:66" ht="15.75" customHeight="1" x14ac:dyDescent="0.25">
      <c r="A998" s="59"/>
      <c r="B998" s="292"/>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59"/>
      <c r="BH998" s="59"/>
      <c r="BI998" s="59"/>
      <c r="BJ998" s="59"/>
      <c r="BK998" s="59"/>
      <c r="BL998" s="59"/>
      <c r="BM998" s="59"/>
      <c r="BN998" s="59"/>
    </row>
    <row r="999" spans="1:66" ht="15.75" customHeight="1" x14ac:dyDescent="0.25">
      <c r="A999" s="59"/>
      <c r="B999" s="292"/>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59"/>
      <c r="BH999" s="59"/>
      <c r="BI999" s="59"/>
      <c r="BJ999" s="59"/>
      <c r="BK999" s="59"/>
      <c r="BL999" s="59"/>
      <c r="BM999" s="59"/>
      <c r="BN999" s="59"/>
    </row>
    <row r="1000" spans="1:66" ht="15.75" customHeight="1" x14ac:dyDescent="0.25">
      <c r="A1000" s="59"/>
      <c r="B1000" s="292"/>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59"/>
      <c r="BH1000" s="59"/>
      <c r="BI1000" s="59"/>
      <c r="BJ1000" s="59"/>
      <c r="BK1000" s="59"/>
      <c r="BL1000" s="59"/>
      <c r="BM1000" s="59"/>
      <c r="BN1000" s="59"/>
    </row>
  </sheetData>
  <mergeCells count="207">
    <mergeCell ref="AW107:AW108"/>
    <mergeCell ref="BA107:BC107"/>
    <mergeCell ref="BD107:BF107"/>
    <mergeCell ref="AW137:AW138"/>
    <mergeCell ref="BA137:BC137"/>
    <mergeCell ref="BD137:BF137"/>
    <mergeCell ref="BG107:BI107"/>
    <mergeCell ref="BJ107:BL107"/>
    <mergeCell ref="BM107:BN107"/>
    <mergeCell ref="BG137:BI137"/>
    <mergeCell ref="BJ137:BL137"/>
    <mergeCell ref="BM137:BN137"/>
    <mergeCell ref="BG121:BI121"/>
    <mergeCell ref="BJ121:BL121"/>
    <mergeCell ref="BM121:BN121"/>
    <mergeCell ref="AW121:AW122"/>
    <mergeCell ref="BA121:BC121"/>
    <mergeCell ref="BD121:BF121"/>
    <mergeCell ref="C104:D104"/>
    <mergeCell ref="E104:M104"/>
    <mergeCell ref="C105:D105"/>
    <mergeCell ref="E105:M105"/>
    <mergeCell ref="C106:D106"/>
    <mergeCell ref="E106:M106"/>
    <mergeCell ref="C107:C108"/>
    <mergeCell ref="L107:M107"/>
    <mergeCell ref="D107:D108"/>
    <mergeCell ref="E107:E108"/>
    <mergeCell ref="F107:F108"/>
    <mergeCell ref="G107:G108"/>
    <mergeCell ref="H107:H108"/>
    <mergeCell ref="I107:I108"/>
    <mergeCell ref="J107:J108"/>
    <mergeCell ref="K107:K108"/>
    <mergeCell ref="BG150:BI150"/>
    <mergeCell ref="BJ150:BL150"/>
    <mergeCell ref="BM150:BN150"/>
    <mergeCell ref="I150:I151"/>
    <mergeCell ref="J150:J151"/>
    <mergeCell ref="K150:K151"/>
    <mergeCell ref="L150:M150"/>
    <mergeCell ref="AW150:AW151"/>
    <mergeCell ref="BA150:BC150"/>
    <mergeCell ref="BD150:BF150"/>
    <mergeCell ref="C147:D147"/>
    <mergeCell ref="E147:M147"/>
    <mergeCell ref="C148:D148"/>
    <mergeCell ref="E148:M148"/>
    <mergeCell ref="E149:M149"/>
    <mergeCell ref="C149:D149"/>
    <mergeCell ref="C150:C151"/>
    <mergeCell ref="D150:D151"/>
    <mergeCell ref="E150:E151"/>
    <mergeCell ref="F150:F151"/>
    <mergeCell ref="G150:G151"/>
    <mergeCell ref="H150:H151"/>
    <mergeCell ref="H137:H138"/>
    <mergeCell ref="I137:I138"/>
    <mergeCell ref="J137:J138"/>
    <mergeCell ref="K137:K138"/>
    <mergeCell ref="C134:D134"/>
    <mergeCell ref="E134:M134"/>
    <mergeCell ref="C135:D135"/>
    <mergeCell ref="E135:M135"/>
    <mergeCell ref="C136:D136"/>
    <mergeCell ref="E136:M136"/>
    <mergeCell ref="C137:C138"/>
    <mergeCell ref="L137:M137"/>
    <mergeCell ref="F137:F138"/>
    <mergeCell ref="G137:G138"/>
    <mergeCell ref="D137:D138"/>
    <mergeCell ref="E137:E138"/>
    <mergeCell ref="C118:D118"/>
    <mergeCell ref="E118:M118"/>
    <mergeCell ref="C119:D119"/>
    <mergeCell ref="E119:M119"/>
    <mergeCell ref="E120:M120"/>
    <mergeCell ref="C120:D120"/>
    <mergeCell ref="C121:C122"/>
    <mergeCell ref="D121:D122"/>
    <mergeCell ref="E121:E122"/>
    <mergeCell ref="F121:F122"/>
    <mergeCell ref="G121:G122"/>
    <mergeCell ref="H121:H122"/>
    <mergeCell ref="I121:I122"/>
    <mergeCell ref="J121:J122"/>
    <mergeCell ref="K121:K122"/>
    <mergeCell ref="L121:M121"/>
    <mergeCell ref="C89:D89"/>
    <mergeCell ref="E89:M89"/>
    <mergeCell ref="C90:D90"/>
    <mergeCell ref="E90:M90"/>
    <mergeCell ref="E91:M91"/>
    <mergeCell ref="BG92:BI92"/>
    <mergeCell ref="BJ92:BL92"/>
    <mergeCell ref="BM92:BN92"/>
    <mergeCell ref="I92:I93"/>
    <mergeCell ref="J92:J93"/>
    <mergeCell ref="K92:K93"/>
    <mergeCell ref="L92:M92"/>
    <mergeCell ref="AW92:AW93"/>
    <mergeCell ref="BA92:BC92"/>
    <mergeCell ref="BD92:BF92"/>
    <mergeCell ref="C91:D91"/>
    <mergeCell ref="C92:C93"/>
    <mergeCell ref="D92:D93"/>
    <mergeCell ref="E92:E93"/>
    <mergeCell ref="F92:F93"/>
    <mergeCell ref="G92:G93"/>
    <mergeCell ref="H92:H93"/>
    <mergeCell ref="C66:D66"/>
    <mergeCell ref="E66:M66"/>
    <mergeCell ref="C67:D67"/>
    <mergeCell ref="E67:M67"/>
    <mergeCell ref="C68:D68"/>
    <mergeCell ref="E68:M68"/>
    <mergeCell ref="C69:C70"/>
    <mergeCell ref="L69:M69"/>
    <mergeCell ref="F69:F70"/>
    <mergeCell ref="G69:G70"/>
    <mergeCell ref="D69:D70"/>
    <mergeCell ref="E69:E70"/>
    <mergeCell ref="AW69:AW70"/>
    <mergeCell ref="BA69:BC69"/>
    <mergeCell ref="BD69:BF69"/>
    <mergeCell ref="BG69:BI69"/>
    <mergeCell ref="BJ69:BL69"/>
    <mergeCell ref="BM69:BN69"/>
    <mergeCell ref="H69:H70"/>
    <mergeCell ref="I69:I70"/>
    <mergeCell ref="J69:J70"/>
    <mergeCell ref="K69:K70"/>
    <mergeCell ref="C48:D48"/>
    <mergeCell ref="E48:M48"/>
    <mergeCell ref="C49:D49"/>
    <mergeCell ref="E49:M49"/>
    <mergeCell ref="E50:M50"/>
    <mergeCell ref="BG51:BI51"/>
    <mergeCell ref="BJ51:BL51"/>
    <mergeCell ref="BM51:BN51"/>
    <mergeCell ref="I51:I52"/>
    <mergeCell ref="J51:J52"/>
    <mergeCell ref="K51:K52"/>
    <mergeCell ref="L51:M51"/>
    <mergeCell ref="AW51:AW52"/>
    <mergeCell ref="BA51:BC51"/>
    <mergeCell ref="BD51:BF51"/>
    <mergeCell ref="C50:D50"/>
    <mergeCell ref="C51:C52"/>
    <mergeCell ref="D51:D52"/>
    <mergeCell ref="E51:E52"/>
    <mergeCell ref="F51:F52"/>
    <mergeCell ref="G51:G52"/>
    <mergeCell ref="H51:H52"/>
    <mergeCell ref="BM26:BN26"/>
    <mergeCell ref="J26:J27"/>
    <mergeCell ref="K26:K27"/>
    <mergeCell ref="C23:D23"/>
    <mergeCell ref="E23:M23"/>
    <mergeCell ref="C24:D24"/>
    <mergeCell ref="E24:M24"/>
    <mergeCell ref="C25:D25"/>
    <mergeCell ref="E25:M25"/>
    <mergeCell ref="C26:C27"/>
    <mergeCell ref="L26:M26"/>
    <mergeCell ref="H26:H27"/>
    <mergeCell ref="I26:I27"/>
    <mergeCell ref="D26:D27"/>
    <mergeCell ref="E26:E27"/>
    <mergeCell ref="F26:F27"/>
    <mergeCell ref="G26:G27"/>
    <mergeCell ref="AW26:AW27"/>
    <mergeCell ref="BA26:BC26"/>
    <mergeCell ref="BD26:BF26"/>
    <mergeCell ref="BG26:BI26"/>
    <mergeCell ref="BJ26:BL26"/>
    <mergeCell ref="C10:D10"/>
    <mergeCell ref="E10:M10"/>
    <mergeCell ref="C11:D11"/>
    <mergeCell ref="E11:M11"/>
    <mergeCell ref="E12:M12"/>
    <mergeCell ref="BG13:BI13"/>
    <mergeCell ref="BJ13:BL13"/>
    <mergeCell ref="BM13:BN13"/>
    <mergeCell ref="I13:I14"/>
    <mergeCell ref="J13:J14"/>
    <mergeCell ref="K13:K14"/>
    <mergeCell ref="L13:M13"/>
    <mergeCell ref="AW13:AW14"/>
    <mergeCell ref="BA13:BC13"/>
    <mergeCell ref="BD13:BF13"/>
    <mergeCell ref="C12:D12"/>
    <mergeCell ref="C13:C14"/>
    <mergeCell ref="D13:D14"/>
    <mergeCell ref="E13:E14"/>
    <mergeCell ref="F13:F14"/>
    <mergeCell ref="G13:G14"/>
    <mergeCell ref="H13:H14"/>
    <mergeCell ref="B1:C3"/>
    <mergeCell ref="D1:AW1"/>
    <mergeCell ref="D2:AW2"/>
    <mergeCell ref="D3:AW3"/>
    <mergeCell ref="C5:D5"/>
    <mergeCell ref="E5:M5"/>
    <mergeCell ref="E6:M6"/>
    <mergeCell ref="C6:D6"/>
    <mergeCell ref="B7:D7"/>
  </mergeCells>
  <conditionalFormatting sqref="AV33:AV34 AV38:AV43">
    <cfRule type="cellIs" dxfId="753" priority="1" stopIfTrue="1" operator="greaterThan">
      <formula>0.9</formula>
    </cfRule>
  </conditionalFormatting>
  <conditionalFormatting sqref="S16:S20 AA16:AA20 AI16:AI17 AQ16:AQ17 BB16:BB17 BE16:BE17 BH16:BH17 BK16:BK17 BN16:BN17 AI20 AQ20 S32:S43 AA32:AA43 BB32:BB43 BE32:BE43 BH32:BH43 BK32:BK43 BN32:BN43 AQ33:AQ34 AV33:AV34 AQ38:AQ44 AV38:AV43 AI40:AI41">
    <cfRule type="cellIs" dxfId="752" priority="2" stopIfTrue="1" operator="between">
      <formula>0.7</formula>
      <formula>0.89</formula>
    </cfRule>
  </conditionalFormatting>
  <conditionalFormatting sqref="S16:S20 AA16:AA20 AI16:AI17 AQ16:AQ17 BB16:BB17 BE16:BE17 BH16:BH17 BK16:BK17 BN16:BN17 AI20 AQ20 S32:S43 AA32:AA43 BB32:BB43 BE32:BE43 BH32:BH43 BK32:BK43 BN32:BN43 AQ33:AQ34 AV33:AV34 AQ38:AQ44 AV38:AV43 AI40:AI41">
    <cfRule type="cellIs" dxfId="751" priority="3" stopIfTrue="1" operator="between">
      <formula>0</formula>
      <formula>0.69</formula>
    </cfRule>
  </conditionalFormatting>
  <conditionalFormatting sqref="AV15:AV20">
    <cfRule type="cellIs" dxfId="750" priority="7" stopIfTrue="1" operator="greaterThan">
      <formula>0.9</formula>
    </cfRule>
  </conditionalFormatting>
  <conditionalFormatting sqref="AV15:AV20">
    <cfRule type="cellIs" dxfId="749" priority="8" stopIfTrue="1" operator="between">
      <formula>0.7</formula>
      <formula>0.89</formula>
    </cfRule>
  </conditionalFormatting>
  <conditionalFormatting sqref="AV15:AV20">
    <cfRule type="cellIs" dxfId="748" priority="9" stopIfTrue="1" operator="between">
      <formula>0</formula>
      <formula>0.69</formula>
    </cfRule>
  </conditionalFormatting>
  <conditionalFormatting sqref="AV45 AV28">
    <cfRule type="cellIs" dxfId="747" priority="10" stopIfTrue="1" operator="greaterThan">
      <formula>0.9</formula>
    </cfRule>
  </conditionalFormatting>
  <conditionalFormatting sqref="AV45 AV28">
    <cfRule type="cellIs" dxfId="746" priority="11" stopIfTrue="1" operator="between">
      <formula>0.7</formula>
      <formula>0.89</formula>
    </cfRule>
  </conditionalFormatting>
  <conditionalFormatting sqref="AV45 AV28">
    <cfRule type="cellIs" dxfId="745" priority="12" stopIfTrue="1" operator="between">
      <formula>0</formula>
      <formula>0.69</formula>
    </cfRule>
  </conditionalFormatting>
  <conditionalFormatting sqref="AV29">
    <cfRule type="cellIs" dxfId="744" priority="13" stopIfTrue="1" operator="greaterThan">
      <formula>0.9</formula>
    </cfRule>
  </conditionalFormatting>
  <conditionalFormatting sqref="AV29">
    <cfRule type="cellIs" dxfId="743" priority="14" stopIfTrue="1" operator="between">
      <formula>0.7</formula>
      <formula>0.89</formula>
    </cfRule>
  </conditionalFormatting>
  <conditionalFormatting sqref="AV29">
    <cfRule type="cellIs" dxfId="742" priority="15" stopIfTrue="1" operator="between">
      <formula>0</formula>
      <formula>0.69</formula>
    </cfRule>
  </conditionalFormatting>
  <conditionalFormatting sqref="AV31">
    <cfRule type="cellIs" dxfId="741" priority="16" stopIfTrue="1" operator="greaterThan">
      <formula>0.9</formula>
    </cfRule>
  </conditionalFormatting>
  <conditionalFormatting sqref="AV31">
    <cfRule type="cellIs" dxfId="740" priority="17" stopIfTrue="1" operator="between">
      <formula>0.7</formula>
      <formula>0.89</formula>
    </cfRule>
  </conditionalFormatting>
  <conditionalFormatting sqref="AV31">
    <cfRule type="cellIs" dxfId="739" priority="18" stopIfTrue="1" operator="between">
      <formula>0</formula>
      <formula>0.69</formula>
    </cfRule>
  </conditionalFormatting>
  <conditionalFormatting sqref="AV63 AV53:AV55">
    <cfRule type="cellIs" dxfId="738" priority="19" stopIfTrue="1" operator="greaterThan">
      <formula>0.9</formula>
    </cfRule>
  </conditionalFormatting>
  <conditionalFormatting sqref="AV63 AV53:AV55">
    <cfRule type="cellIs" dxfId="737" priority="20" stopIfTrue="1" operator="between">
      <formula>0.7</formula>
      <formula>0.89</formula>
    </cfRule>
  </conditionalFormatting>
  <conditionalFormatting sqref="AV63 AV53:AV55">
    <cfRule type="cellIs" dxfId="736" priority="21" stopIfTrue="1" operator="between">
      <formula>0</formula>
      <formula>0.69</formula>
    </cfRule>
  </conditionalFormatting>
  <conditionalFormatting sqref="AV59 AV62">
    <cfRule type="cellIs" dxfId="735" priority="25" stopIfTrue="1" operator="greaterThan">
      <formula>0.9</formula>
    </cfRule>
  </conditionalFormatting>
  <conditionalFormatting sqref="AV59 AV62">
    <cfRule type="cellIs" dxfId="734" priority="26" stopIfTrue="1" operator="between">
      <formula>0.7</formula>
      <formula>0.89</formula>
    </cfRule>
  </conditionalFormatting>
  <conditionalFormatting sqref="AV59 AV62">
    <cfRule type="cellIs" dxfId="733" priority="27" stopIfTrue="1" operator="between">
      <formula>0</formula>
      <formula>0.69</formula>
    </cfRule>
  </conditionalFormatting>
  <conditionalFormatting sqref="AV58">
    <cfRule type="cellIs" dxfId="732" priority="28" stopIfTrue="1" operator="greaterThan">
      <formula>0.9</formula>
    </cfRule>
  </conditionalFormatting>
  <conditionalFormatting sqref="AV58">
    <cfRule type="cellIs" dxfId="731" priority="29" stopIfTrue="1" operator="between">
      <formula>0.7</formula>
      <formula>0.89</formula>
    </cfRule>
  </conditionalFormatting>
  <conditionalFormatting sqref="AV58">
    <cfRule type="cellIs" dxfId="730" priority="30" stopIfTrue="1" operator="between">
      <formula>0</formula>
      <formula>0.69</formula>
    </cfRule>
  </conditionalFormatting>
  <conditionalFormatting sqref="S16:S20 AA16:AA20 AI16:AI17 AQ16:AQ17 BB16:BB17 BE16:BE17 BH16:BH17 BK16:BK17 BN16:BN17 AI20 AQ20 S32:S43 AA32:AA43 BB32:BB43 BE32:BE43 BH32:BH43 BK32:BK43 BN32:BN43 AQ33:AQ34 AQ38:AQ44 AI40:AI41">
    <cfRule type="cellIs" dxfId="729" priority="31" stopIfTrue="1" operator="greaterThanOrEqual">
      <formula>0.9</formula>
    </cfRule>
  </conditionalFormatting>
  <conditionalFormatting sqref="S58">
    <cfRule type="cellIs" dxfId="728" priority="32" stopIfTrue="1" operator="greaterThanOrEqual">
      <formula>0.9</formula>
    </cfRule>
  </conditionalFormatting>
  <conditionalFormatting sqref="S58">
    <cfRule type="cellIs" dxfId="727" priority="33" stopIfTrue="1" operator="between">
      <formula>0.7</formula>
      <formula>0.89</formula>
    </cfRule>
  </conditionalFormatting>
  <conditionalFormatting sqref="S58">
    <cfRule type="cellIs" dxfId="726" priority="34" stopIfTrue="1" operator="between">
      <formula>0</formula>
      <formula>0.69</formula>
    </cfRule>
  </conditionalFormatting>
  <conditionalFormatting sqref="AA58">
    <cfRule type="cellIs" dxfId="725" priority="35" stopIfTrue="1" operator="greaterThanOrEqual">
      <formula>0.9</formula>
    </cfRule>
  </conditionalFormatting>
  <conditionalFormatting sqref="AA58">
    <cfRule type="cellIs" dxfId="724" priority="36" stopIfTrue="1" operator="between">
      <formula>0.7</formula>
      <formula>0.89</formula>
    </cfRule>
  </conditionalFormatting>
  <conditionalFormatting sqref="AA58">
    <cfRule type="cellIs" dxfId="723" priority="37" stopIfTrue="1" operator="between">
      <formula>0</formula>
      <formula>0.69</formula>
    </cfRule>
  </conditionalFormatting>
  <conditionalFormatting sqref="AI58">
    <cfRule type="cellIs" dxfId="722" priority="38" stopIfTrue="1" operator="greaterThanOrEqual">
      <formula>0.9</formula>
    </cfRule>
  </conditionalFormatting>
  <conditionalFormatting sqref="AI58">
    <cfRule type="cellIs" dxfId="721" priority="39" stopIfTrue="1" operator="between">
      <formula>0.7</formula>
      <formula>0.89</formula>
    </cfRule>
  </conditionalFormatting>
  <conditionalFormatting sqref="AI58">
    <cfRule type="cellIs" dxfId="720" priority="40" stopIfTrue="1" operator="between">
      <formula>0</formula>
      <formula>0.69</formula>
    </cfRule>
  </conditionalFormatting>
  <conditionalFormatting sqref="AQ58">
    <cfRule type="cellIs" dxfId="719" priority="41" stopIfTrue="1" operator="greaterThanOrEqual">
      <formula>0.9</formula>
    </cfRule>
  </conditionalFormatting>
  <conditionalFormatting sqref="AQ58">
    <cfRule type="cellIs" dxfId="718" priority="42" stopIfTrue="1" operator="between">
      <formula>0.7</formula>
      <formula>0.89</formula>
    </cfRule>
  </conditionalFormatting>
  <conditionalFormatting sqref="AQ58">
    <cfRule type="cellIs" dxfId="717" priority="43" stopIfTrue="1" operator="between">
      <formula>0</formula>
      <formula>0.69</formula>
    </cfRule>
  </conditionalFormatting>
  <conditionalFormatting sqref="AV71 AV86">
    <cfRule type="cellIs" dxfId="716" priority="44" stopIfTrue="1" operator="greaterThan">
      <formula>0.9</formula>
    </cfRule>
  </conditionalFormatting>
  <conditionalFormatting sqref="AV71 AV86">
    <cfRule type="cellIs" dxfId="715" priority="45" stopIfTrue="1" operator="between">
      <formula>0.7</formula>
      <formula>0.89</formula>
    </cfRule>
  </conditionalFormatting>
  <conditionalFormatting sqref="AV71 AV86">
    <cfRule type="cellIs" dxfId="714" priority="46" stopIfTrue="1" operator="between">
      <formula>0</formula>
      <formula>0.69</formula>
    </cfRule>
  </conditionalFormatting>
  <conditionalFormatting sqref="AV72">
    <cfRule type="cellIs" dxfId="713" priority="47" stopIfTrue="1" operator="greaterThan">
      <formula>0.9</formula>
    </cfRule>
  </conditionalFormatting>
  <conditionalFormatting sqref="AV72">
    <cfRule type="cellIs" dxfId="712" priority="48" stopIfTrue="1" operator="between">
      <formula>0.7</formula>
      <formula>0.89</formula>
    </cfRule>
  </conditionalFormatting>
  <conditionalFormatting sqref="AV72">
    <cfRule type="cellIs" dxfId="711" priority="49" stopIfTrue="1" operator="between">
      <formula>0</formula>
      <formula>0.69</formula>
    </cfRule>
  </conditionalFormatting>
  <conditionalFormatting sqref="AV83 AV85">
    <cfRule type="cellIs" dxfId="710" priority="50" stopIfTrue="1" operator="greaterThan">
      <formula>0.9</formula>
    </cfRule>
  </conditionalFormatting>
  <conditionalFormatting sqref="AV83 AV85">
    <cfRule type="cellIs" dxfId="709" priority="51" stopIfTrue="1" operator="between">
      <formula>0.7</formula>
      <formula>0.89</formula>
    </cfRule>
  </conditionalFormatting>
  <conditionalFormatting sqref="AV83 AV85">
    <cfRule type="cellIs" dxfId="708" priority="52" stopIfTrue="1" operator="between">
      <formula>0</formula>
      <formula>0.69</formula>
    </cfRule>
  </conditionalFormatting>
  <conditionalFormatting sqref="AV75">
    <cfRule type="cellIs" dxfId="707" priority="53" stopIfTrue="1" operator="greaterThan">
      <formula>0.9</formula>
    </cfRule>
  </conditionalFormatting>
  <conditionalFormatting sqref="AV75">
    <cfRule type="cellIs" dxfId="706" priority="54" stopIfTrue="1" operator="between">
      <formula>0.7</formula>
      <formula>0.89</formula>
    </cfRule>
  </conditionalFormatting>
  <conditionalFormatting sqref="AV75">
    <cfRule type="cellIs" dxfId="705" priority="55" stopIfTrue="1" operator="between">
      <formula>0</formula>
      <formula>0.69</formula>
    </cfRule>
  </conditionalFormatting>
  <conditionalFormatting sqref="AV74">
    <cfRule type="cellIs" dxfId="704" priority="56" stopIfTrue="1" operator="greaterThan">
      <formula>0.9</formula>
    </cfRule>
  </conditionalFormatting>
  <conditionalFormatting sqref="AV74">
    <cfRule type="cellIs" dxfId="703" priority="57" stopIfTrue="1" operator="between">
      <formula>0.7</formula>
      <formula>0.89</formula>
    </cfRule>
  </conditionalFormatting>
  <conditionalFormatting sqref="AV74">
    <cfRule type="cellIs" dxfId="702" priority="58" stopIfTrue="1" operator="between">
      <formula>0</formula>
      <formula>0.69</formula>
    </cfRule>
  </conditionalFormatting>
  <conditionalFormatting sqref="S71:S72 S74:S86">
    <cfRule type="cellIs" dxfId="701" priority="59" stopIfTrue="1" operator="greaterThanOrEqual">
      <formula>0.9</formula>
    </cfRule>
  </conditionalFormatting>
  <conditionalFormatting sqref="S71:S72 S74:S86">
    <cfRule type="cellIs" dxfId="700" priority="60" stopIfTrue="1" operator="between">
      <formula>0.7</formula>
      <formula>0.89</formula>
    </cfRule>
  </conditionalFormatting>
  <conditionalFormatting sqref="S71:S72 S74:S86">
    <cfRule type="cellIs" dxfId="699" priority="61" stopIfTrue="1" operator="between">
      <formula>0</formula>
      <formula>0.69</formula>
    </cfRule>
  </conditionalFormatting>
  <conditionalFormatting sqref="AA71:AA72 AA74:AA86">
    <cfRule type="cellIs" dxfId="698" priority="62" stopIfTrue="1" operator="greaterThanOrEqual">
      <formula>0.9</formula>
    </cfRule>
  </conditionalFormatting>
  <conditionalFormatting sqref="AA71:AA72 AA74:AA86">
    <cfRule type="cellIs" dxfId="697" priority="63" stopIfTrue="1" operator="between">
      <formula>0.7</formula>
      <formula>0.89</formula>
    </cfRule>
  </conditionalFormatting>
  <conditionalFormatting sqref="AA71:AA72 AA74:AA86">
    <cfRule type="cellIs" dxfId="696" priority="64" stopIfTrue="1" operator="between">
      <formula>0</formula>
      <formula>0.69</formula>
    </cfRule>
  </conditionalFormatting>
  <conditionalFormatting sqref="AI71:AI86">
    <cfRule type="cellIs" dxfId="695" priority="65" stopIfTrue="1" operator="greaterThanOrEqual">
      <formula>0.9</formula>
    </cfRule>
  </conditionalFormatting>
  <conditionalFormatting sqref="AI71:AI86">
    <cfRule type="cellIs" dxfId="694" priority="66" stopIfTrue="1" operator="between">
      <formula>0.7</formula>
      <formula>0.89</formula>
    </cfRule>
  </conditionalFormatting>
  <conditionalFormatting sqref="AI71:AI86">
    <cfRule type="cellIs" dxfId="693" priority="67" stopIfTrue="1" operator="between">
      <formula>0</formula>
      <formula>0.69</formula>
    </cfRule>
  </conditionalFormatting>
  <conditionalFormatting sqref="AQ71:AQ72 AQ74:AQ75 AQ83 AQ85:AQ86">
    <cfRule type="cellIs" dxfId="692" priority="68" stopIfTrue="1" operator="greaterThanOrEqual">
      <formula>0.9</formula>
    </cfRule>
  </conditionalFormatting>
  <conditionalFormatting sqref="AQ71:AQ72 AQ74:AQ75 AQ83 AQ85:AQ86">
    <cfRule type="cellIs" dxfId="691" priority="69" stopIfTrue="1" operator="between">
      <formula>0.7</formula>
      <formula>0.89</formula>
    </cfRule>
  </conditionalFormatting>
  <conditionalFormatting sqref="AQ71:AQ72 AQ74:AQ75 AQ83 AQ85:AQ86">
    <cfRule type="cellIs" dxfId="690" priority="70" stopIfTrue="1" operator="between">
      <formula>0</formula>
      <formula>0.69</formula>
    </cfRule>
  </conditionalFormatting>
  <conditionalFormatting sqref="AV73">
    <cfRule type="cellIs" dxfId="689" priority="71" stopIfTrue="1" operator="greaterThan">
      <formula>0.9</formula>
    </cfRule>
  </conditionalFormatting>
  <conditionalFormatting sqref="AV73">
    <cfRule type="cellIs" dxfId="688" priority="72" stopIfTrue="1" operator="between">
      <formula>0.7</formula>
      <formula>0.89</formula>
    </cfRule>
  </conditionalFormatting>
  <conditionalFormatting sqref="AV73">
    <cfRule type="cellIs" dxfId="687" priority="73" stopIfTrue="1" operator="between">
      <formula>0</formula>
      <formula>0.69</formula>
    </cfRule>
  </conditionalFormatting>
  <conditionalFormatting sqref="S73">
    <cfRule type="cellIs" dxfId="686" priority="74" stopIfTrue="1" operator="greaterThanOrEqual">
      <formula>0.9</formula>
    </cfRule>
  </conditionalFormatting>
  <conditionalFormatting sqref="S73">
    <cfRule type="cellIs" dxfId="685" priority="75" stopIfTrue="1" operator="between">
      <formula>0.7</formula>
      <formula>0.89</formula>
    </cfRule>
  </conditionalFormatting>
  <conditionalFormatting sqref="S73">
    <cfRule type="cellIs" dxfId="684" priority="76" stopIfTrue="1" operator="between">
      <formula>0</formula>
      <formula>0.69</formula>
    </cfRule>
  </conditionalFormatting>
  <conditionalFormatting sqref="AA73">
    <cfRule type="cellIs" dxfId="683" priority="77" stopIfTrue="1" operator="greaterThanOrEqual">
      <formula>0.9</formula>
    </cfRule>
  </conditionalFormatting>
  <conditionalFormatting sqref="AA73">
    <cfRule type="cellIs" dxfId="682" priority="78" stopIfTrue="1" operator="between">
      <formula>0.7</formula>
      <formula>0.89</formula>
    </cfRule>
  </conditionalFormatting>
  <conditionalFormatting sqref="AA73">
    <cfRule type="cellIs" dxfId="681" priority="79" stopIfTrue="1" operator="between">
      <formula>0</formula>
      <formula>0.69</formula>
    </cfRule>
  </conditionalFormatting>
  <conditionalFormatting sqref="AQ73">
    <cfRule type="cellIs" dxfId="680" priority="83" stopIfTrue="1" operator="greaterThanOrEqual">
      <formula>0.9</formula>
    </cfRule>
  </conditionalFormatting>
  <conditionalFormatting sqref="AQ73">
    <cfRule type="cellIs" dxfId="679" priority="84" stopIfTrue="1" operator="between">
      <formula>0.7</formula>
      <formula>0.89</formula>
    </cfRule>
  </conditionalFormatting>
  <conditionalFormatting sqref="AQ73">
    <cfRule type="cellIs" dxfId="678" priority="85" stopIfTrue="1" operator="between">
      <formula>0</formula>
      <formula>0.69</formula>
    </cfRule>
  </conditionalFormatting>
  <conditionalFormatting sqref="S15">
    <cfRule type="cellIs" dxfId="677" priority="86" stopIfTrue="1" operator="greaterThanOrEqual">
      <formula>0.9</formula>
    </cfRule>
  </conditionalFormatting>
  <conditionalFormatting sqref="S15">
    <cfRule type="cellIs" dxfId="676" priority="87" stopIfTrue="1" operator="between">
      <formula>0.7</formula>
      <formula>0.89</formula>
    </cfRule>
  </conditionalFormatting>
  <conditionalFormatting sqref="S15">
    <cfRule type="cellIs" dxfId="675" priority="88" stopIfTrue="1" operator="between">
      <formula>0</formula>
      <formula>0.69</formula>
    </cfRule>
  </conditionalFormatting>
  <conditionalFormatting sqref="AA15">
    <cfRule type="cellIs" dxfId="674" priority="89" stopIfTrue="1" operator="greaterThanOrEqual">
      <formula>0.9</formula>
    </cfRule>
  </conditionalFormatting>
  <conditionalFormatting sqref="AA15">
    <cfRule type="cellIs" dxfId="673" priority="90" stopIfTrue="1" operator="between">
      <formula>0.7</formula>
      <formula>0.89</formula>
    </cfRule>
  </conditionalFormatting>
  <conditionalFormatting sqref="AA15">
    <cfRule type="cellIs" dxfId="672" priority="91" stopIfTrue="1" operator="between">
      <formula>0</formula>
      <formula>0.69</formula>
    </cfRule>
  </conditionalFormatting>
  <conditionalFormatting sqref="AI15">
    <cfRule type="cellIs" dxfId="671" priority="92" stopIfTrue="1" operator="greaterThanOrEqual">
      <formula>0.9</formula>
    </cfRule>
  </conditionalFormatting>
  <conditionalFormatting sqref="AI15">
    <cfRule type="cellIs" dxfId="670" priority="93" stopIfTrue="1" operator="between">
      <formula>0.7</formula>
      <formula>0.89</formula>
    </cfRule>
  </conditionalFormatting>
  <conditionalFormatting sqref="AI15">
    <cfRule type="cellIs" dxfId="669" priority="94" stopIfTrue="1" operator="between">
      <formula>0</formula>
      <formula>0.69</formula>
    </cfRule>
  </conditionalFormatting>
  <conditionalFormatting sqref="AQ15">
    <cfRule type="cellIs" dxfId="668" priority="95" stopIfTrue="1" operator="greaterThanOrEqual">
      <formula>0.9</formula>
    </cfRule>
  </conditionalFormatting>
  <conditionalFormatting sqref="AQ15">
    <cfRule type="cellIs" dxfId="667" priority="96" stopIfTrue="1" operator="between">
      <formula>0.7</formula>
      <formula>0.89</formula>
    </cfRule>
  </conditionalFormatting>
  <conditionalFormatting sqref="AQ15">
    <cfRule type="cellIs" dxfId="666" priority="97" stopIfTrue="1" operator="between">
      <formula>0</formula>
      <formula>0.69</formula>
    </cfRule>
  </conditionalFormatting>
  <conditionalFormatting sqref="S44:S45">
    <cfRule type="cellIs" dxfId="665" priority="98" stopIfTrue="1" operator="greaterThanOrEqual">
      <formula>0.9</formula>
    </cfRule>
  </conditionalFormatting>
  <conditionalFormatting sqref="S44:S45">
    <cfRule type="cellIs" dxfId="664" priority="99" stopIfTrue="1" operator="between">
      <formula>0.7</formula>
      <formula>0.89</formula>
    </cfRule>
  </conditionalFormatting>
  <conditionalFormatting sqref="S44:S45">
    <cfRule type="cellIs" dxfId="663" priority="100" stopIfTrue="1" operator="between">
      <formula>0</formula>
      <formula>0.69</formula>
    </cfRule>
  </conditionalFormatting>
  <conditionalFormatting sqref="AA44:AA45">
    <cfRule type="cellIs" dxfId="662" priority="101" stopIfTrue="1" operator="greaterThanOrEqual">
      <formula>0.9</formula>
    </cfRule>
  </conditionalFormatting>
  <conditionalFormatting sqref="AA44:AA45">
    <cfRule type="cellIs" dxfId="661" priority="102" stopIfTrue="1" operator="between">
      <formula>0.7</formula>
      <formula>0.89</formula>
    </cfRule>
  </conditionalFormatting>
  <conditionalFormatting sqref="AA44:AA45">
    <cfRule type="cellIs" dxfId="660" priority="103" stopIfTrue="1" operator="between">
      <formula>0</formula>
      <formula>0.69</formula>
    </cfRule>
  </conditionalFormatting>
  <conditionalFormatting sqref="AI28:AI29 AI44:AI45">
    <cfRule type="cellIs" dxfId="659" priority="104" stopIfTrue="1" operator="greaterThanOrEqual">
      <formula>0.9</formula>
    </cfRule>
  </conditionalFormatting>
  <conditionalFormatting sqref="AI28:AI29 AI44:AI45">
    <cfRule type="cellIs" dxfId="658" priority="105" stopIfTrue="1" operator="between">
      <formula>0.7</formula>
      <formula>0.89</formula>
    </cfRule>
  </conditionalFormatting>
  <conditionalFormatting sqref="AI28:AI29 AI44:AI45">
    <cfRule type="cellIs" dxfId="657" priority="106" stopIfTrue="1" operator="between">
      <formula>0</formula>
      <formula>0.69</formula>
    </cfRule>
  </conditionalFormatting>
  <conditionalFormatting sqref="AQ28:AQ29 AQ31 AQ45">
    <cfRule type="cellIs" dxfId="656" priority="107" stopIfTrue="1" operator="greaterThanOrEqual">
      <formula>0.9</formula>
    </cfRule>
  </conditionalFormatting>
  <conditionalFormatting sqref="AQ28:AQ29 AQ31 AQ45">
    <cfRule type="cellIs" dxfId="655" priority="108" stopIfTrue="1" operator="between">
      <formula>0.7</formula>
      <formula>0.89</formula>
    </cfRule>
  </conditionalFormatting>
  <conditionalFormatting sqref="AQ28:AQ29 AQ31 AQ45">
    <cfRule type="cellIs" dxfId="654" priority="109" stopIfTrue="1" operator="between">
      <formula>0</formula>
      <formula>0.69</formula>
    </cfRule>
  </conditionalFormatting>
  <conditionalFormatting sqref="S53:S55 S59:S63">
    <cfRule type="cellIs" dxfId="653" priority="110" stopIfTrue="1" operator="greaterThanOrEqual">
      <formula>0.9</formula>
    </cfRule>
  </conditionalFormatting>
  <conditionalFormatting sqref="S53:S55 S59:S63">
    <cfRule type="cellIs" dxfId="652" priority="111" stopIfTrue="1" operator="between">
      <formula>0.7</formula>
      <formula>0.89</formula>
    </cfRule>
  </conditionalFormatting>
  <conditionalFormatting sqref="S53:S55 S59:S63">
    <cfRule type="cellIs" dxfId="651" priority="112" stopIfTrue="1" operator="between">
      <formula>0</formula>
      <formula>0.69</formula>
    </cfRule>
  </conditionalFormatting>
  <conditionalFormatting sqref="AA53:AA55 AA59:AA63">
    <cfRule type="cellIs" dxfId="650" priority="113" stopIfTrue="1" operator="greaterThanOrEqual">
      <formula>0.9</formula>
    </cfRule>
  </conditionalFormatting>
  <conditionalFormatting sqref="AA53:AA55 AA59:AA63">
    <cfRule type="cellIs" dxfId="649" priority="114" stopIfTrue="1" operator="between">
      <formula>0.7</formula>
      <formula>0.89</formula>
    </cfRule>
  </conditionalFormatting>
  <conditionalFormatting sqref="AA53:AA55 AA59:AA63">
    <cfRule type="cellIs" dxfId="648" priority="115" stopIfTrue="1" operator="between">
      <formula>0</formula>
      <formula>0.69</formula>
    </cfRule>
  </conditionalFormatting>
  <conditionalFormatting sqref="AI59 AI62:AI63 AI53:AI55">
    <cfRule type="cellIs" dxfId="647" priority="116" stopIfTrue="1" operator="greaterThanOrEqual">
      <formula>0.9</formula>
    </cfRule>
  </conditionalFormatting>
  <conditionalFormatting sqref="AI59 AI62:AI63 AI53:AI55">
    <cfRule type="cellIs" dxfId="646" priority="117" stopIfTrue="1" operator="between">
      <formula>0.7</formula>
      <formula>0.89</formula>
    </cfRule>
  </conditionalFormatting>
  <conditionalFormatting sqref="AI59 AI62:AI63 AI53:AI55">
    <cfRule type="cellIs" dxfId="645" priority="118" stopIfTrue="1" operator="between">
      <formula>0</formula>
      <formula>0.69</formula>
    </cfRule>
  </conditionalFormatting>
  <conditionalFormatting sqref="AQ53:AQ55 AQ59 AQ62:AQ63">
    <cfRule type="cellIs" dxfId="644" priority="119" stopIfTrue="1" operator="greaterThanOrEqual">
      <formula>0.9</formula>
    </cfRule>
  </conditionalFormatting>
  <conditionalFormatting sqref="AQ53:AQ55 AQ59 AQ62:AQ63">
    <cfRule type="cellIs" dxfId="643" priority="120" stopIfTrue="1" operator="between">
      <formula>0.7</formula>
      <formula>0.89</formula>
    </cfRule>
  </conditionalFormatting>
  <conditionalFormatting sqref="AQ53:AQ55 AQ59 AQ62:AQ63">
    <cfRule type="cellIs" dxfId="642" priority="121" stopIfTrue="1" operator="between">
      <formula>0</formula>
      <formula>0.69</formula>
    </cfRule>
  </conditionalFormatting>
  <conditionalFormatting sqref="AV30">
    <cfRule type="cellIs" dxfId="641" priority="122" stopIfTrue="1" operator="greaterThan">
      <formula>0.9</formula>
    </cfRule>
  </conditionalFormatting>
  <conditionalFormatting sqref="AV30">
    <cfRule type="cellIs" dxfId="640" priority="123" stopIfTrue="1" operator="between">
      <formula>0.7</formula>
      <formula>0.89</formula>
    </cfRule>
  </conditionalFormatting>
  <conditionalFormatting sqref="AV30">
    <cfRule type="cellIs" dxfId="639" priority="124" stopIfTrue="1" operator="between">
      <formula>0</formula>
      <formula>0.69</formula>
    </cfRule>
  </conditionalFormatting>
  <conditionalFormatting sqref="AI30:AI39">
    <cfRule type="cellIs" dxfId="638" priority="125" stopIfTrue="1" operator="greaterThanOrEqual">
      <formula>0.9</formula>
    </cfRule>
  </conditionalFormatting>
  <conditionalFormatting sqref="AI30:AI39">
    <cfRule type="cellIs" dxfId="637" priority="126" stopIfTrue="1" operator="between">
      <formula>0.7</formula>
      <formula>0.89</formula>
    </cfRule>
  </conditionalFormatting>
  <conditionalFormatting sqref="AI30:AI39">
    <cfRule type="cellIs" dxfId="636" priority="127" stopIfTrue="1" operator="between">
      <formula>0</formula>
      <formula>0.69</formula>
    </cfRule>
  </conditionalFormatting>
  <conditionalFormatting sqref="AQ30">
    <cfRule type="cellIs" dxfId="635" priority="128" stopIfTrue="1" operator="greaterThanOrEqual">
      <formula>0.9</formula>
    </cfRule>
  </conditionalFormatting>
  <conditionalFormatting sqref="AQ30">
    <cfRule type="cellIs" dxfId="634" priority="129" stopIfTrue="1" operator="between">
      <formula>0.7</formula>
      <formula>0.89</formula>
    </cfRule>
  </conditionalFormatting>
  <conditionalFormatting sqref="AQ30">
    <cfRule type="cellIs" dxfId="633" priority="130" stopIfTrue="1" operator="between">
      <formula>0</formula>
      <formula>0.69</formula>
    </cfRule>
  </conditionalFormatting>
  <conditionalFormatting sqref="AV32">
    <cfRule type="cellIs" dxfId="632" priority="131" stopIfTrue="1" operator="greaterThan">
      <formula>0.9</formula>
    </cfRule>
  </conditionalFormatting>
  <conditionalFormatting sqref="AV32">
    <cfRule type="cellIs" dxfId="631" priority="132" stopIfTrue="1" operator="between">
      <formula>0.7</formula>
      <formula>0.89</formula>
    </cfRule>
  </conditionalFormatting>
  <conditionalFormatting sqref="AV32">
    <cfRule type="cellIs" dxfId="630" priority="133" stopIfTrue="1" operator="between">
      <formula>0</formula>
      <formula>0.69</formula>
    </cfRule>
  </conditionalFormatting>
  <conditionalFormatting sqref="AQ32">
    <cfRule type="cellIs" dxfId="629" priority="137" stopIfTrue="1" operator="greaterThanOrEqual">
      <formula>0.9</formula>
    </cfRule>
  </conditionalFormatting>
  <conditionalFormatting sqref="AQ32">
    <cfRule type="cellIs" dxfId="628" priority="138" stopIfTrue="1" operator="between">
      <formula>0.7</formula>
      <formula>0.89</formula>
    </cfRule>
  </conditionalFormatting>
  <conditionalFormatting sqref="AQ32">
    <cfRule type="cellIs" dxfId="627" priority="139" stopIfTrue="1" operator="between">
      <formula>0</formula>
      <formula>0.69</formula>
    </cfRule>
  </conditionalFormatting>
  <conditionalFormatting sqref="AI18:AI19">
    <cfRule type="cellIs" dxfId="626" priority="140" stopIfTrue="1" operator="greaterThanOrEqual">
      <formula>0.9</formula>
    </cfRule>
  </conditionalFormatting>
  <conditionalFormatting sqref="AI18:AI19">
    <cfRule type="cellIs" dxfId="625" priority="141" stopIfTrue="1" operator="between">
      <formula>0.7</formula>
      <formula>0.89</formula>
    </cfRule>
  </conditionalFormatting>
  <conditionalFormatting sqref="AI18:AI19">
    <cfRule type="cellIs" dxfId="624" priority="142" stopIfTrue="1" operator="between">
      <formula>0</formula>
      <formula>0.69</formula>
    </cfRule>
  </conditionalFormatting>
  <conditionalFormatting sqref="AQ18:AQ19">
    <cfRule type="cellIs" dxfId="623" priority="143" stopIfTrue="1" operator="greaterThanOrEqual">
      <formula>0.9</formula>
    </cfRule>
  </conditionalFormatting>
  <conditionalFormatting sqref="AQ18:AQ19">
    <cfRule type="cellIs" dxfId="622" priority="144" stopIfTrue="1" operator="between">
      <formula>0.7</formula>
      <formula>0.89</formula>
    </cfRule>
  </conditionalFormatting>
  <conditionalFormatting sqref="AQ18:AQ19">
    <cfRule type="cellIs" dxfId="621" priority="145" stopIfTrue="1" operator="between">
      <formula>0</formula>
      <formula>0.69</formula>
    </cfRule>
  </conditionalFormatting>
  <conditionalFormatting sqref="AV56:AV57">
    <cfRule type="cellIs" dxfId="620" priority="146" stopIfTrue="1" operator="between">
      <formula>0.7</formula>
      <formula>0.89</formula>
    </cfRule>
  </conditionalFormatting>
  <conditionalFormatting sqref="AV56:AV57">
    <cfRule type="cellIs" dxfId="619" priority="147" stopIfTrue="1" operator="between">
      <formula>0</formula>
      <formula>0.69</formula>
    </cfRule>
  </conditionalFormatting>
  <conditionalFormatting sqref="AQ56:AQ57">
    <cfRule type="cellIs" dxfId="618" priority="148" stopIfTrue="1" operator="greaterThanOrEqual">
      <formula>0.9</formula>
    </cfRule>
  </conditionalFormatting>
  <conditionalFormatting sqref="AQ56:AQ57">
    <cfRule type="cellIs" dxfId="617" priority="149" stopIfTrue="1" operator="between">
      <formula>0.7</formula>
      <formula>0.89</formula>
    </cfRule>
  </conditionalFormatting>
  <conditionalFormatting sqref="AQ56:AQ57">
    <cfRule type="cellIs" dxfId="616" priority="150" stopIfTrue="1" operator="between">
      <formula>0</formula>
      <formula>0.69</formula>
    </cfRule>
  </conditionalFormatting>
  <conditionalFormatting sqref="AV56:AV57">
    <cfRule type="cellIs" dxfId="615" priority="151" stopIfTrue="1" operator="greaterThan">
      <formula>0.9</formula>
    </cfRule>
  </conditionalFormatting>
  <conditionalFormatting sqref="S56:S57">
    <cfRule type="cellIs" dxfId="614" priority="152" stopIfTrue="1" operator="greaterThanOrEqual">
      <formula>0.9</formula>
    </cfRule>
  </conditionalFormatting>
  <conditionalFormatting sqref="S56:S57">
    <cfRule type="cellIs" dxfId="613" priority="153" stopIfTrue="1" operator="between">
      <formula>0.7</formula>
      <formula>0.89</formula>
    </cfRule>
  </conditionalFormatting>
  <conditionalFormatting sqref="S56:S57">
    <cfRule type="cellIs" dxfId="612" priority="154" stopIfTrue="1" operator="between">
      <formula>0</formula>
      <formula>0.69</formula>
    </cfRule>
  </conditionalFormatting>
  <conditionalFormatting sqref="AA56:AA57">
    <cfRule type="cellIs" dxfId="611" priority="155" stopIfTrue="1" operator="greaterThanOrEqual">
      <formula>0.9</formula>
    </cfRule>
  </conditionalFormatting>
  <conditionalFormatting sqref="AA56:AA57">
    <cfRule type="cellIs" dxfId="610" priority="156" stopIfTrue="1" operator="between">
      <formula>0.7</formula>
      <formula>0.89</formula>
    </cfRule>
  </conditionalFormatting>
  <conditionalFormatting sqref="AA56:AA57">
    <cfRule type="cellIs" dxfId="609" priority="157" stopIfTrue="1" operator="between">
      <formula>0</formula>
      <formula>0.69</formula>
    </cfRule>
  </conditionalFormatting>
  <conditionalFormatting sqref="AI56:AI57">
    <cfRule type="cellIs" dxfId="608" priority="158" stopIfTrue="1" operator="greaterThanOrEqual">
      <formula>0.9</formula>
    </cfRule>
  </conditionalFormatting>
  <conditionalFormatting sqref="AI56:AI57">
    <cfRule type="cellIs" dxfId="607" priority="159" stopIfTrue="1" operator="between">
      <formula>0.7</formula>
      <formula>0.89</formula>
    </cfRule>
  </conditionalFormatting>
  <conditionalFormatting sqref="AI56:AI57">
    <cfRule type="cellIs" dxfId="606" priority="160" stopIfTrue="1" operator="between">
      <formula>0</formula>
      <formula>0.69</formula>
    </cfRule>
  </conditionalFormatting>
  <conditionalFormatting sqref="BK15 BK19:BK20">
    <cfRule type="cellIs" dxfId="605" priority="161" stopIfTrue="1" operator="between">
      <formula>0.7</formula>
      <formula>0.89</formula>
    </cfRule>
  </conditionalFormatting>
  <conditionalFormatting sqref="BK15 BK19:BK20">
    <cfRule type="cellIs" dxfId="604" priority="162" stopIfTrue="1" operator="between">
      <formula>0</formula>
      <formula>0.69</formula>
    </cfRule>
  </conditionalFormatting>
  <conditionalFormatting sqref="BK15 BK19:BK20">
    <cfRule type="cellIs" dxfId="603" priority="163" stopIfTrue="1" operator="greaterThanOrEqual">
      <formula>0.9</formula>
    </cfRule>
  </conditionalFormatting>
  <conditionalFormatting sqref="BH28:BH29 BH31 BH44:BH45">
    <cfRule type="cellIs" dxfId="602" priority="164" stopIfTrue="1" operator="greaterThanOrEqual">
      <formula>0.9</formula>
    </cfRule>
  </conditionalFormatting>
  <conditionalFormatting sqref="BH28:BH29 BH31 BH44:BH45">
    <cfRule type="cellIs" dxfId="601" priority="165" stopIfTrue="1" operator="between">
      <formula>0.7</formula>
      <formula>0.89</formula>
    </cfRule>
  </conditionalFormatting>
  <conditionalFormatting sqref="BH28:BH29 BH31 BH44:BH45">
    <cfRule type="cellIs" dxfId="600" priority="166" stopIfTrue="1" operator="between">
      <formula>0</formula>
      <formula>0.69</formula>
    </cfRule>
  </conditionalFormatting>
  <conditionalFormatting sqref="BH15 BH19:BH20">
    <cfRule type="cellIs" dxfId="599" priority="167" stopIfTrue="1" operator="greaterThanOrEqual">
      <formula>0.9</formula>
    </cfRule>
  </conditionalFormatting>
  <conditionalFormatting sqref="BH15 BH19:BH20">
    <cfRule type="cellIs" dxfId="598" priority="168" stopIfTrue="1" operator="between">
      <formula>0.7</formula>
      <formula>0.89</formula>
    </cfRule>
  </conditionalFormatting>
  <conditionalFormatting sqref="BH15 BH19:BH20">
    <cfRule type="cellIs" dxfId="597" priority="169" stopIfTrue="1" operator="between">
      <formula>0</formula>
      <formula>0.69</formula>
    </cfRule>
  </conditionalFormatting>
  <conditionalFormatting sqref="AI94:AI101">
    <cfRule type="cellIs" dxfId="596" priority="170" stopIfTrue="1" operator="greaterThanOrEqual">
      <formula>0.9</formula>
    </cfRule>
  </conditionalFormatting>
  <conditionalFormatting sqref="AI94:AI101">
    <cfRule type="cellIs" dxfId="595" priority="171" stopIfTrue="1" operator="between">
      <formula>0.7</formula>
      <formula>0.89</formula>
    </cfRule>
  </conditionalFormatting>
  <conditionalFormatting sqref="AI94:AI101">
    <cfRule type="cellIs" dxfId="594" priority="172" stopIfTrue="1" operator="between">
      <formula>0</formula>
      <formula>0.69</formula>
    </cfRule>
  </conditionalFormatting>
  <conditionalFormatting sqref="AQ94:AQ95 AQ97:AQ101">
    <cfRule type="cellIs" dxfId="593" priority="173" stopIfTrue="1" operator="greaterThanOrEqual">
      <formula>0.9</formula>
    </cfRule>
  </conditionalFormatting>
  <conditionalFormatting sqref="AQ94:AQ95 AQ97:AQ101">
    <cfRule type="cellIs" dxfId="592" priority="174" stopIfTrue="1" operator="between">
      <formula>0.7</formula>
      <formula>0.89</formula>
    </cfRule>
  </conditionalFormatting>
  <conditionalFormatting sqref="AQ94:AQ95 AQ97:AQ101">
    <cfRule type="cellIs" dxfId="591" priority="175" stopIfTrue="1" operator="between">
      <formula>0</formula>
      <formula>0.69</formula>
    </cfRule>
  </conditionalFormatting>
  <conditionalFormatting sqref="BE30">
    <cfRule type="cellIs" dxfId="590" priority="176" stopIfTrue="1" operator="greaterThanOrEqual">
      <formula>0.9</formula>
    </cfRule>
  </conditionalFormatting>
  <conditionalFormatting sqref="BE30">
    <cfRule type="cellIs" dxfId="589" priority="177" stopIfTrue="1" operator="between">
      <formula>0.7</formula>
      <formula>0.89</formula>
    </cfRule>
  </conditionalFormatting>
  <conditionalFormatting sqref="BH96">
    <cfRule type="cellIs" dxfId="588" priority="178" stopIfTrue="1" operator="greaterThanOrEqual">
      <formula>0.9</formula>
    </cfRule>
  </conditionalFormatting>
  <conditionalFormatting sqref="BH96">
    <cfRule type="cellIs" dxfId="587" priority="179" stopIfTrue="1" operator="between">
      <formula>0.7</formula>
      <formula>0.89</formula>
    </cfRule>
  </conditionalFormatting>
  <conditionalFormatting sqref="BH96">
    <cfRule type="cellIs" dxfId="586" priority="180" stopIfTrue="1" operator="between">
      <formula>0</formula>
      <formula>0.69</formula>
    </cfRule>
  </conditionalFormatting>
  <conditionalFormatting sqref="BE15">
    <cfRule type="cellIs" dxfId="585" priority="181" stopIfTrue="1" operator="greaterThanOrEqual">
      <formula>0.9</formula>
    </cfRule>
  </conditionalFormatting>
  <conditionalFormatting sqref="BE15">
    <cfRule type="cellIs" dxfId="584" priority="182" stopIfTrue="1" operator="between">
      <formula>0.7</formula>
      <formula>0.89</formula>
    </cfRule>
  </conditionalFormatting>
  <conditionalFormatting sqref="BE15">
    <cfRule type="cellIs" dxfId="583" priority="183" stopIfTrue="1" operator="between">
      <formula>0</formula>
      <formula>0.69</formula>
    </cfRule>
  </conditionalFormatting>
  <conditionalFormatting sqref="AV94 AV101">
    <cfRule type="cellIs" dxfId="582" priority="184" stopIfTrue="1" operator="greaterThan">
      <formula>0.9</formula>
    </cfRule>
  </conditionalFormatting>
  <conditionalFormatting sqref="AV94 AV101">
    <cfRule type="cellIs" dxfId="581" priority="185" stopIfTrue="1" operator="between">
      <formula>0.7</formula>
      <formula>0.89</formula>
    </cfRule>
  </conditionalFormatting>
  <conditionalFormatting sqref="AV94 AV101">
    <cfRule type="cellIs" dxfId="580" priority="186" stopIfTrue="1" operator="between">
      <formula>0</formula>
      <formula>0.69</formula>
    </cfRule>
  </conditionalFormatting>
  <conditionalFormatting sqref="AV95">
    <cfRule type="cellIs" dxfId="579" priority="187" stopIfTrue="1" operator="greaterThan">
      <formula>0.9</formula>
    </cfRule>
  </conditionalFormatting>
  <conditionalFormatting sqref="AV95">
    <cfRule type="cellIs" dxfId="578" priority="188" stopIfTrue="1" operator="between">
      <formula>0.7</formula>
      <formula>0.89</formula>
    </cfRule>
  </conditionalFormatting>
  <conditionalFormatting sqref="AV95">
    <cfRule type="cellIs" dxfId="577" priority="189" stopIfTrue="1" operator="between">
      <formula>0</formula>
      <formula>0.69</formula>
    </cfRule>
  </conditionalFormatting>
  <conditionalFormatting sqref="AV100">
    <cfRule type="cellIs" dxfId="576" priority="190" stopIfTrue="1" operator="greaterThan">
      <formula>0.9</formula>
    </cfRule>
  </conditionalFormatting>
  <conditionalFormatting sqref="AV100">
    <cfRule type="cellIs" dxfId="575" priority="191" stopIfTrue="1" operator="between">
      <formula>0.7</formula>
      <formula>0.89</formula>
    </cfRule>
  </conditionalFormatting>
  <conditionalFormatting sqref="AV100">
    <cfRule type="cellIs" dxfId="574" priority="192" stopIfTrue="1" operator="between">
      <formula>0</formula>
      <formula>0.69</formula>
    </cfRule>
  </conditionalFormatting>
  <conditionalFormatting sqref="AV98:AV99">
    <cfRule type="cellIs" dxfId="573" priority="193" stopIfTrue="1" operator="greaterThan">
      <formula>0.9</formula>
    </cfRule>
  </conditionalFormatting>
  <conditionalFormatting sqref="AV98:AV99">
    <cfRule type="cellIs" dxfId="572" priority="194" stopIfTrue="1" operator="between">
      <formula>0.7</formula>
      <formula>0.89</formula>
    </cfRule>
  </conditionalFormatting>
  <conditionalFormatting sqref="AV98:AV99">
    <cfRule type="cellIs" dxfId="571" priority="195" stopIfTrue="1" operator="between">
      <formula>0</formula>
      <formula>0.69</formula>
    </cfRule>
  </conditionalFormatting>
  <conditionalFormatting sqref="AV97">
    <cfRule type="cellIs" dxfId="570" priority="196" stopIfTrue="1" operator="greaterThan">
      <formula>0.9</formula>
    </cfRule>
  </conditionalFormatting>
  <conditionalFormatting sqref="AV97">
    <cfRule type="cellIs" dxfId="569" priority="197" stopIfTrue="1" operator="between">
      <formula>0.7</formula>
      <formula>0.89</formula>
    </cfRule>
  </conditionalFormatting>
  <conditionalFormatting sqref="AV97">
    <cfRule type="cellIs" dxfId="568" priority="198" stopIfTrue="1" operator="between">
      <formula>0</formula>
      <formula>0.69</formula>
    </cfRule>
  </conditionalFormatting>
  <conditionalFormatting sqref="S94:S95 S97:S101">
    <cfRule type="cellIs" dxfId="567" priority="199" stopIfTrue="1" operator="greaterThanOrEqual">
      <formula>0.9</formula>
    </cfRule>
  </conditionalFormatting>
  <conditionalFormatting sqref="S94:S95 S97:S101">
    <cfRule type="cellIs" dxfId="566" priority="200" stopIfTrue="1" operator="between">
      <formula>0.7</formula>
      <formula>0.89</formula>
    </cfRule>
  </conditionalFormatting>
  <conditionalFormatting sqref="S94:S95 S97:S101">
    <cfRule type="cellIs" dxfId="565" priority="201" stopIfTrue="1" operator="between">
      <formula>0</formula>
      <formula>0.69</formula>
    </cfRule>
  </conditionalFormatting>
  <conditionalFormatting sqref="AA94:AA95 AA97:AA101">
    <cfRule type="cellIs" dxfId="564" priority="202" stopIfTrue="1" operator="greaterThanOrEqual">
      <formula>0.9</formula>
    </cfRule>
  </conditionalFormatting>
  <conditionalFormatting sqref="AA94:AA95 AA97:AA101">
    <cfRule type="cellIs" dxfId="563" priority="203" stopIfTrue="1" operator="between">
      <formula>0.7</formula>
      <formula>0.89</formula>
    </cfRule>
  </conditionalFormatting>
  <conditionalFormatting sqref="AA94:AA95 AA97:AA101">
    <cfRule type="cellIs" dxfId="562" priority="204" stopIfTrue="1" operator="between">
      <formula>0</formula>
      <formula>0.69</formula>
    </cfRule>
  </conditionalFormatting>
  <conditionalFormatting sqref="AV96">
    <cfRule type="cellIs" dxfId="561" priority="205" stopIfTrue="1" operator="greaterThan">
      <formula>0.9</formula>
    </cfRule>
  </conditionalFormatting>
  <conditionalFormatting sqref="AV96">
    <cfRule type="cellIs" dxfId="560" priority="206" stopIfTrue="1" operator="between">
      <formula>0.7</formula>
      <formula>0.89</formula>
    </cfRule>
  </conditionalFormatting>
  <conditionalFormatting sqref="AV96">
    <cfRule type="cellIs" dxfId="559" priority="207" stopIfTrue="1" operator="between">
      <formula>0</formula>
      <formula>0.69</formula>
    </cfRule>
  </conditionalFormatting>
  <conditionalFormatting sqref="S96">
    <cfRule type="cellIs" dxfId="558" priority="208" stopIfTrue="1" operator="greaterThanOrEqual">
      <formula>0.9</formula>
    </cfRule>
  </conditionalFormatting>
  <conditionalFormatting sqref="S96">
    <cfRule type="cellIs" dxfId="557" priority="209" stopIfTrue="1" operator="between">
      <formula>0.7</formula>
      <formula>0.89</formula>
    </cfRule>
  </conditionalFormatting>
  <conditionalFormatting sqref="S96">
    <cfRule type="cellIs" dxfId="556" priority="210" stopIfTrue="1" operator="between">
      <formula>0</formula>
      <formula>0.69</formula>
    </cfRule>
  </conditionalFormatting>
  <conditionalFormatting sqref="AA96">
    <cfRule type="cellIs" dxfId="555" priority="211" stopIfTrue="1" operator="greaterThanOrEqual">
      <formula>0.9</formula>
    </cfRule>
  </conditionalFormatting>
  <conditionalFormatting sqref="AA96">
    <cfRule type="cellIs" dxfId="554" priority="212" stopIfTrue="1" operator="between">
      <formula>0.7</formula>
      <formula>0.89</formula>
    </cfRule>
  </conditionalFormatting>
  <conditionalFormatting sqref="AA96">
    <cfRule type="cellIs" dxfId="553" priority="213" stopIfTrue="1" operator="between">
      <formula>0</formula>
      <formula>0.69</formula>
    </cfRule>
  </conditionalFormatting>
  <conditionalFormatting sqref="AI96:AI97">
    <cfRule type="cellIs" dxfId="552" priority="214" stopIfTrue="1" operator="greaterThanOrEqual">
      <formula>0.9</formula>
    </cfRule>
  </conditionalFormatting>
  <conditionalFormatting sqref="AI96:AI97">
    <cfRule type="cellIs" dxfId="551" priority="215" stopIfTrue="1" operator="between">
      <formula>0.7</formula>
      <formula>0.89</formula>
    </cfRule>
  </conditionalFormatting>
  <conditionalFormatting sqref="AI96:AI97">
    <cfRule type="cellIs" dxfId="550" priority="216" stopIfTrue="1" operator="between">
      <formula>0</formula>
      <formula>0.69</formula>
    </cfRule>
  </conditionalFormatting>
  <conditionalFormatting sqref="AQ96">
    <cfRule type="cellIs" dxfId="549" priority="217" stopIfTrue="1" operator="greaterThanOrEqual">
      <formula>0.9</formula>
    </cfRule>
  </conditionalFormatting>
  <conditionalFormatting sqref="AQ96">
    <cfRule type="cellIs" dxfId="548" priority="218" stopIfTrue="1" operator="between">
      <formula>0.7</formula>
      <formula>0.89</formula>
    </cfRule>
  </conditionalFormatting>
  <conditionalFormatting sqref="AQ96">
    <cfRule type="cellIs" dxfId="547" priority="219" stopIfTrue="1" operator="between">
      <formula>0</formula>
      <formula>0.69</formula>
    </cfRule>
  </conditionalFormatting>
  <conditionalFormatting sqref="BB94:BB95 BB97:BB101">
    <cfRule type="cellIs" dxfId="546" priority="220" stopIfTrue="1" operator="greaterThanOrEqual">
      <formula>0.9</formula>
    </cfRule>
  </conditionalFormatting>
  <conditionalFormatting sqref="BB94:BB95 BB97:BB101">
    <cfRule type="cellIs" dxfId="545" priority="221" stopIfTrue="1" operator="between">
      <formula>0.7</formula>
      <formula>0.89</formula>
    </cfRule>
  </conditionalFormatting>
  <conditionalFormatting sqref="BB94:BB95 BB97:BB101">
    <cfRule type="cellIs" dxfId="544" priority="222" stopIfTrue="1" operator="between">
      <formula>0</formula>
      <formula>0.69</formula>
    </cfRule>
  </conditionalFormatting>
  <conditionalFormatting sqref="BB96">
    <cfRule type="cellIs" dxfId="543" priority="223" stopIfTrue="1" operator="greaterThanOrEqual">
      <formula>0.9</formula>
    </cfRule>
  </conditionalFormatting>
  <conditionalFormatting sqref="BB96">
    <cfRule type="cellIs" dxfId="542" priority="224" stopIfTrue="1" operator="between">
      <formula>0.7</formula>
      <formula>0.89</formula>
    </cfRule>
  </conditionalFormatting>
  <conditionalFormatting sqref="BB96">
    <cfRule type="cellIs" dxfId="541" priority="225" stopIfTrue="1" operator="between">
      <formula>0</formula>
      <formula>0.69</formula>
    </cfRule>
  </conditionalFormatting>
  <conditionalFormatting sqref="BH94:BH95 BH97:BH101">
    <cfRule type="cellIs" dxfId="540" priority="226" stopIfTrue="1" operator="greaterThanOrEqual">
      <formula>0.9</formula>
    </cfRule>
  </conditionalFormatting>
  <conditionalFormatting sqref="BH94:BH95 BH97:BH101">
    <cfRule type="cellIs" dxfId="539" priority="227" stopIfTrue="1" operator="between">
      <formula>0.7</formula>
      <formula>0.89</formula>
    </cfRule>
  </conditionalFormatting>
  <conditionalFormatting sqref="BH94:BH95 BH97:BH101">
    <cfRule type="cellIs" dxfId="538" priority="228" stopIfTrue="1" operator="between">
      <formula>0</formula>
      <formula>0.69</formula>
    </cfRule>
  </conditionalFormatting>
  <conditionalFormatting sqref="BE94:BE95 BE97:BE101">
    <cfRule type="cellIs" dxfId="537" priority="229" stopIfTrue="1" operator="greaterThanOrEqual">
      <formula>0.9</formula>
    </cfRule>
  </conditionalFormatting>
  <conditionalFormatting sqref="BE94:BE95 BE97:BE101">
    <cfRule type="cellIs" dxfId="536" priority="230" stopIfTrue="1" operator="between">
      <formula>0.7</formula>
      <formula>0.89</formula>
    </cfRule>
  </conditionalFormatting>
  <conditionalFormatting sqref="BE94:BE95 BE97:BE101">
    <cfRule type="cellIs" dxfId="535" priority="231" stopIfTrue="1" operator="between">
      <formula>0</formula>
      <formula>0.69</formula>
    </cfRule>
  </conditionalFormatting>
  <conditionalFormatting sqref="BE96">
    <cfRule type="cellIs" dxfId="534" priority="232" stopIfTrue="1" operator="greaterThanOrEqual">
      <formula>0.9</formula>
    </cfRule>
  </conditionalFormatting>
  <conditionalFormatting sqref="BE96">
    <cfRule type="cellIs" dxfId="533" priority="233" stopIfTrue="1" operator="between">
      <formula>0.7</formula>
      <formula>0.89</formula>
    </cfRule>
  </conditionalFormatting>
  <conditionalFormatting sqref="BE96">
    <cfRule type="cellIs" dxfId="532" priority="234" stopIfTrue="1" operator="between">
      <formula>0</formula>
      <formula>0.69</formula>
    </cfRule>
  </conditionalFormatting>
  <conditionalFormatting sqref="BK94:BK95 BK97:BK101">
    <cfRule type="cellIs" dxfId="531" priority="235" stopIfTrue="1" operator="greaterThanOrEqual">
      <formula>0.9</formula>
    </cfRule>
  </conditionalFormatting>
  <conditionalFormatting sqref="BK94:BK95 BK97:BK101">
    <cfRule type="cellIs" dxfId="530" priority="236" stopIfTrue="1" operator="between">
      <formula>0.7</formula>
      <formula>0.89</formula>
    </cfRule>
  </conditionalFormatting>
  <conditionalFormatting sqref="BK94:BK95 BK97:BK101">
    <cfRule type="cellIs" dxfId="529" priority="237" stopIfTrue="1" operator="between">
      <formula>0</formula>
      <formula>0.69</formula>
    </cfRule>
  </conditionalFormatting>
  <conditionalFormatting sqref="BK96">
    <cfRule type="cellIs" dxfId="528" priority="238" stopIfTrue="1" operator="greaterThanOrEqual">
      <formula>0.9</formula>
    </cfRule>
  </conditionalFormatting>
  <conditionalFormatting sqref="BK96">
    <cfRule type="cellIs" dxfId="527" priority="239" stopIfTrue="1" operator="between">
      <formula>0.7</formula>
      <formula>0.89</formula>
    </cfRule>
  </conditionalFormatting>
  <conditionalFormatting sqref="BK96">
    <cfRule type="cellIs" dxfId="526" priority="240" stopIfTrue="1" operator="between">
      <formula>0</formula>
      <formula>0.69</formula>
    </cfRule>
  </conditionalFormatting>
  <conditionalFormatting sqref="BN94:BN95 BN97:BN101">
    <cfRule type="cellIs" dxfId="525" priority="241" stopIfTrue="1" operator="greaterThanOrEqual">
      <formula>0.9</formula>
    </cfRule>
  </conditionalFormatting>
  <conditionalFormatting sqref="BN94:BN95 BN97:BN101">
    <cfRule type="cellIs" dxfId="524" priority="242" stopIfTrue="1" operator="between">
      <formula>0.7</formula>
      <formula>0.89</formula>
    </cfRule>
  </conditionalFormatting>
  <conditionalFormatting sqref="BN94:BN95 BN97:BN101">
    <cfRule type="cellIs" dxfId="523" priority="243" stopIfTrue="1" operator="between">
      <formula>0</formula>
      <formula>0.69</formula>
    </cfRule>
  </conditionalFormatting>
  <conditionalFormatting sqref="BN96">
    <cfRule type="cellIs" dxfId="522" priority="244" stopIfTrue="1" operator="greaterThanOrEqual">
      <formula>0.9</formula>
    </cfRule>
  </conditionalFormatting>
  <conditionalFormatting sqref="BN96">
    <cfRule type="cellIs" dxfId="521" priority="245" stopIfTrue="1" operator="between">
      <formula>0.7</formula>
      <formula>0.89</formula>
    </cfRule>
  </conditionalFormatting>
  <conditionalFormatting sqref="BN96">
    <cfRule type="cellIs" dxfId="520" priority="246" stopIfTrue="1" operator="between">
      <formula>0</formula>
      <formula>0.69</formula>
    </cfRule>
  </conditionalFormatting>
  <conditionalFormatting sqref="BK56">
    <cfRule type="cellIs" dxfId="519" priority="247" stopIfTrue="1" operator="between">
      <formula>0.7</formula>
      <formula>0.89</formula>
    </cfRule>
  </conditionalFormatting>
  <conditionalFormatting sqref="BK56">
    <cfRule type="cellIs" dxfId="518" priority="248" stopIfTrue="1" operator="between">
      <formula>0</formula>
      <formula>0.69</formula>
    </cfRule>
  </conditionalFormatting>
  <conditionalFormatting sqref="BK56">
    <cfRule type="cellIs" dxfId="517" priority="249" stopIfTrue="1" operator="greaterThanOrEqual">
      <formula>0.9</formula>
    </cfRule>
  </conditionalFormatting>
  <conditionalFormatting sqref="BK73">
    <cfRule type="cellIs" dxfId="516" priority="250" stopIfTrue="1" operator="between">
      <formula>0.7</formula>
      <formula>0.89</formula>
    </cfRule>
  </conditionalFormatting>
  <conditionalFormatting sqref="BK73">
    <cfRule type="cellIs" dxfId="515" priority="251" stopIfTrue="1" operator="between">
      <formula>0</formula>
      <formula>0.69</formula>
    </cfRule>
  </conditionalFormatting>
  <conditionalFormatting sqref="BK71:BK72 BK74 BK83:BK86">
    <cfRule type="cellIs" dxfId="514" priority="252" stopIfTrue="1" operator="greaterThanOrEqual">
      <formula>0.9</formula>
    </cfRule>
  </conditionalFormatting>
  <conditionalFormatting sqref="BN73">
    <cfRule type="cellIs" dxfId="513" priority="253" stopIfTrue="1" operator="greaterThanOrEqual">
      <formula>0.9</formula>
    </cfRule>
  </conditionalFormatting>
  <conditionalFormatting sqref="BN73">
    <cfRule type="cellIs" dxfId="512" priority="254" stopIfTrue="1" operator="between">
      <formula>0.7</formula>
      <formula>0.89</formula>
    </cfRule>
  </conditionalFormatting>
  <conditionalFormatting sqref="BN73">
    <cfRule type="cellIs" dxfId="511" priority="255" stopIfTrue="1" operator="between">
      <formula>0</formula>
      <formula>0.69</formula>
    </cfRule>
  </conditionalFormatting>
  <conditionalFormatting sqref="BN75:BN82">
    <cfRule type="cellIs" dxfId="510" priority="256" stopIfTrue="1" operator="greaterThanOrEqual">
      <formula>0.9</formula>
    </cfRule>
  </conditionalFormatting>
  <conditionalFormatting sqref="BN75:BN82">
    <cfRule type="cellIs" dxfId="509" priority="257" stopIfTrue="1" operator="between">
      <formula>0.7</formula>
      <formula>0.89</formula>
    </cfRule>
  </conditionalFormatting>
  <conditionalFormatting sqref="BN75:BN82">
    <cfRule type="cellIs" dxfId="508" priority="258" stopIfTrue="1" operator="between">
      <formula>0</formula>
      <formula>0.69</formula>
    </cfRule>
  </conditionalFormatting>
  <conditionalFormatting sqref="BN71:BN72 BN74 BN83:BN86">
    <cfRule type="cellIs" dxfId="507" priority="259" stopIfTrue="1" operator="between">
      <formula>0.7</formula>
      <formula>0.89</formula>
    </cfRule>
  </conditionalFormatting>
  <conditionalFormatting sqref="BN71:BN72 BN74 BN83:BN86">
    <cfRule type="cellIs" dxfId="506" priority="260" stopIfTrue="1" operator="between">
      <formula>0</formula>
      <formula>0.69</formula>
    </cfRule>
  </conditionalFormatting>
  <conditionalFormatting sqref="BN71:BN72 BN74 BN83:BN86">
    <cfRule type="cellIs" dxfId="505" priority="261" stopIfTrue="1" operator="greaterThanOrEqual">
      <formula>0.9</formula>
    </cfRule>
  </conditionalFormatting>
  <conditionalFormatting sqref="BE71">
    <cfRule type="cellIs" dxfId="504" priority="262" stopIfTrue="1" operator="between">
      <formula>0.7</formula>
      <formula>0.89</formula>
    </cfRule>
  </conditionalFormatting>
  <conditionalFormatting sqref="BE71">
    <cfRule type="cellIs" dxfId="503" priority="263" stopIfTrue="1" operator="between">
      <formula>0</formula>
      <formula>0.69</formula>
    </cfRule>
  </conditionalFormatting>
  <conditionalFormatting sqref="BE71">
    <cfRule type="cellIs" dxfId="502" priority="264" stopIfTrue="1" operator="greaterThanOrEqual">
      <formula>0.9</formula>
    </cfRule>
  </conditionalFormatting>
  <conditionalFormatting sqref="BE58">
    <cfRule type="cellIs" dxfId="501" priority="265" stopIfTrue="1" operator="greaterThanOrEqual">
      <formula>0.9</formula>
    </cfRule>
  </conditionalFormatting>
  <conditionalFormatting sqref="BE58">
    <cfRule type="cellIs" dxfId="500" priority="266" stopIfTrue="1" operator="between">
      <formula>0.7</formula>
      <formula>0.89</formula>
    </cfRule>
  </conditionalFormatting>
  <conditionalFormatting sqref="BE58">
    <cfRule type="cellIs" dxfId="499" priority="267" stopIfTrue="1" operator="between">
      <formula>0</formula>
      <formula>0.69</formula>
    </cfRule>
  </conditionalFormatting>
  <conditionalFormatting sqref="BB53:BB55 BB57 BB59:BB63">
    <cfRule type="cellIs" dxfId="498" priority="268" stopIfTrue="1" operator="greaterThanOrEqual">
      <formula>0.9</formula>
    </cfRule>
  </conditionalFormatting>
  <conditionalFormatting sqref="BB53:BB55 BB57 BB59:BB63">
    <cfRule type="cellIs" dxfId="497" priority="269" stopIfTrue="1" operator="between">
      <formula>0.7</formula>
      <formula>0.89</formula>
    </cfRule>
  </conditionalFormatting>
  <conditionalFormatting sqref="BB53:BB55 BB57 BB59:BB63">
    <cfRule type="cellIs" dxfId="496" priority="270" stopIfTrue="1" operator="between">
      <formula>0</formula>
      <formula>0.69</formula>
    </cfRule>
  </conditionalFormatting>
  <conditionalFormatting sqref="BB56">
    <cfRule type="cellIs" dxfId="495" priority="271" stopIfTrue="1" operator="greaterThanOrEqual">
      <formula>0.9</formula>
    </cfRule>
  </conditionalFormatting>
  <conditionalFormatting sqref="BB56">
    <cfRule type="cellIs" dxfId="494" priority="272" stopIfTrue="1" operator="between">
      <formula>0.7</formula>
      <formula>0.89</formula>
    </cfRule>
  </conditionalFormatting>
  <conditionalFormatting sqref="BB56">
    <cfRule type="cellIs" dxfId="493" priority="273" stopIfTrue="1" operator="between">
      <formula>0</formula>
      <formula>0.69</formula>
    </cfRule>
  </conditionalFormatting>
  <conditionalFormatting sqref="BK58">
    <cfRule type="cellIs" dxfId="492" priority="274" stopIfTrue="1" operator="greaterThanOrEqual">
      <formula>0.9</formula>
    </cfRule>
  </conditionalFormatting>
  <conditionalFormatting sqref="BK58">
    <cfRule type="cellIs" dxfId="491" priority="275" stopIfTrue="1" operator="between">
      <formula>0.7</formula>
      <formula>0.89</formula>
    </cfRule>
  </conditionalFormatting>
  <conditionalFormatting sqref="BK58">
    <cfRule type="cellIs" dxfId="490" priority="276" stopIfTrue="1" operator="between">
      <formula>0</formula>
      <formula>0.69</formula>
    </cfRule>
  </conditionalFormatting>
  <conditionalFormatting sqref="BH53:BH55 BH57 BH59:BH63">
    <cfRule type="cellIs" dxfId="489" priority="277" stopIfTrue="1" operator="greaterThanOrEqual">
      <formula>0.9</formula>
    </cfRule>
  </conditionalFormatting>
  <conditionalFormatting sqref="BH53:BH55 BH57 BH59:BH63">
    <cfRule type="cellIs" dxfId="488" priority="278" stopIfTrue="1" operator="between">
      <formula>0.7</formula>
      <formula>0.89</formula>
    </cfRule>
  </conditionalFormatting>
  <conditionalFormatting sqref="BH53:BH55 BH57 BH59:BH63">
    <cfRule type="cellIs" dxfId="487" priority="279" stopIfTrue="1" operator="between">
      <formula>0</formula>
      <formula>0.69</formula>
    </cfRule>
  </conditionalFormatting>
  <conditionalFormatting sqref="BH56">
    <cfRule type="cellIs" dxfId="486" priority="280" stopIfTrue="1" operator="greaterThanOrEqual">
      <formula>0.9</formula>
    </cfRule>
  </conditionalFormatting>
  <conditionalFormatting sqref="BH56">
    <cfRule type="cellIs" dxfId="485" priority="281" stopIfTrue="1" operator="between">
      <formula>0.7</formula>
      <formula>0.89</formula>
    </cfRule>
  </conditionalFormatting>
  <conditionalFormatting sqref="BH56">
    <cfRule type="cellIs" dxfId="484" priority="282" stopIfTrue="1" operator="between">
      <formula>0</formula>
      <formula>0.69</formula>
    </cfRule>
  </conditionalFormatting>
  <conditionalFormatting sqref="BH58">
    <cfRule type="cellIs" dxfId="483" priority="283" stopIfTrue="1" operator="greaterThanOrEqual">
      <formula>0.9</formula>
    </cfRule>
  </conditionalFormatting>
  <conditionalFormatting sqref="BH58">
    <cfRule type="cellIs" dxfId="482" priority="284" stopIfTrue="1" operator="between">
      <formula>0.7</formula>
      <formula>0.89</formula>
    </cfRule>
  </conditionalFormatting>
  <conditionalFormatting sqref="BH58">
    <cfRule type="cellIs" dxfId="481" priority="285" stopIfTrue="1" operator="between">
      <formula>0</formula>
      <formula>0.69</formula>
    </cfRule>
  </conditionalFormatting>
  <conditionalFormatting sqref="BE55 BE57 BE59:BE63">
    <cfRule type="cellIs" dxfId="480" priority="286" stopIfTrue="1" operator="greaterThanOrEqual">
      <formula>0.9</formula>
    </cfRule>
  </conditionalFormatting>
  <conditionalFormatting sqref="BE55 BE57 BE59:BE63">
    <cfRule type="cellIs" dxfId="479" priority="287" stopIfTrue="1" operator="between">
      <formula>0.7</formula>
      <formula>0.89</formula>
    </cfRule>
  </conditionalFormatting>
  <conditionalFormatting sqref="BN58">
    <cfRule type="cellIs" dxfId="478" priority="288" stopIfTrue="1" operator="greaterThanOrEqual">
      <formula>0.9</formula>
    </cfRule>
  </conditionalFormatting>
  <conditionalFormatting sqref="BN58">
    <cfRule type="cellIs" dxfId="477" priority="289" stopIfTrue="1" operator="between">
      <formula>0.7</formula>
      <formula>0.89</formula>
    </cfRule>
  </conditionalFormatting>
  <conditionalFormatting sqref="BN58">
    <cfRule type="cellIs" dxfId="476" priority="290" stopIfTrue="1" operator="between">
      <formula>0</formula>
      <formula>0.69</formula>
    </cfRule>
  </conditionalFormatting>
  <conditionalFormatting sqref="BK53:BK55 BK57 BK59:BK63">
    <cfRule type="cellIs" dxfId="475" priority="291" stopIfTrue="1" operator="greaterThanOrEqual">
      <formula>0.9</formula>
    </cfRule>
  </conditionalFormatting>
  <conditionalFormatting sqref="BK53:BK55 BK57 BK59:BK63">
    <cfRule type="cellIs" dxfId="474" priority="292" stopIfTrue="1" operator="between">
      <formula>0.7</formula>
      <formula>0.89</formula>
    </cfRule>
  </conditionalFormatting>
  <conditionalFormatting sqref="BK53:BK55 BK57 BK59:BK63">
    <cfRule type="cellIs" dxfId="473" priority="293" stopIfTrue="1" operator="between">
      <formula>0</formula>
      <formula>0.69</formula>
    </cfRule>
  </conditionalFormatting>
  <conditionalFormatting sqref="BE53:BE54">
    <cfRule type="cellIs" dxfId="472" priority="294" stopIfTrue="1" operator="greaterThanOrEqual">
      <formula>0.9</formula>
    </cfRule>
  </conditionalFormatting>
  <conditionalFormatting sqref="BE53:BE54">
    <cfRule type="cellIs" dxfId="471" priority="295" stopIfTrue="1" operator="between">
      <formula>0.7</formula>
      <formula>0.89</formula>
    </cfRule>
  </conditionalFormatting>
  <conditionalFormatting sqref="BE53:BE54">
    <cfRule type="cellIs" dxfId="470" priority="296" stopIfTrue="1" operator="between">
      <formula>0</formula>
      <formula>0.69</formula>
    </cfRule>
  </conditionalFormatting>
  <conditionalFormatting sqref="BN53:BN55 BN57 BN59:BN63">
    <cfRule type="cellIs" dxfId="469" priority="297" stopIfTrue="1" operator="greaterThanOrEqual">
      <formula>0.9</formula>
    </cfRule>
  </conditionalFormatting>
  <conditionalFormatting sqref="BN53:BN55 BN57 BN59:BN63">
    <cfRule type="cellIs" dxfId="468" priority="298" stopIfTrue="1" operator="between">
      <formula>0.7</formula>
      <formula>0.89</formula>
    </cfRule>
  </conditionalFormatting>
  <conditionalFormatting sqref="BN53:BN55 BN57 BN59:BN63">
    <cfRule type="cellIs" dxfId="467" priority="299" stopIfTrue="1" operator="between">
      <formula>0</formula>
      <formula>0.69</formula>
    </cfRule>
  </conditionalFormatting>
  <conditionalFormatting sqref="BN56">
    <cfRule type="cellIs" dxfId="466" priority="300" stopIfTrue="1" operator="greaterThanOrEqual">
      <formula>0.9</formula>
    </cfRule>
  </conditionalFormatting>
  <conditionalFormatting sqref="BN56">
    <cfRule type="cellIs" dxfId="465" priority="301" stopIfTrue="1" operator="between">
      <formula>0.7</formula>
      <formula>0.89</formula>
    </cfRule>
  </conditionalFormatting>
  <conditionalFormatting sqref="BN56">
    <cfRule type="cellIs" dxfId="464" priority="302" stopIfTrue="1" operator="between">
      <formula>0</formula>
      <formula>0.69</formula>
    </cfRule>
  </conditionalFormatting>
  <conditionalFormatting sqref="BB15 BB19:BB20">
    <cfRule type="cellIs" dxfId="463" priority="303" stopIfTrue="1" operator="greaterThanOrEqual">
      <formula>0.9</formula>
    </cfRule>
  </conditionalFormatting>
  <conditionalFormatting sqref="BB15 BB19:BB20">
    <cfRule type="cellIs" dxfId="462" priority="304" stopIfTrue="1" operator="between">
      <formula>0.7</formula>
      <formula>0.89</formula>
    </cfRule>
  </conditionalFormatting>
  <conditionalFormatting sqref="BB15 BB19:BB20">
    <cfRule type="cellIs" dxfId="461" priority="305" stopIfTrue="1" operator="between">
      <formula>0</formula>
      <formula>0.69</formula>
    </cfRule>
  </conditionalFormatting>
  <conditionalFormatting sqref="BB18">
    <cfRule type="cellIs" dxfId="460" priority="306" stopIfTrue="1" operator="greaterThanOrEqual">
      <formula>0.9</formula>
    </cfRule>
  </conditionalFormatting>
  <conditionalFormatting sqref="BB18">
    <cfRule type="cellIs" dxfId="459" priority="307" stopIfTrue="1" operator="between">
      <formula>0.7</formula>
      <formula>0.89</formula>
    </cfRule>
  </conditionalFormatting>
  <conditionalFormatting sqref="BB18">
    <cfRule type="cellIs" dxfId="458" priority="308" stopIfTrue="1" operator="between">
      <formula>0</formula>
      <formula>0.69</formula>
    </cfRule>
  </conditionalFormatting>
  <conditionalFormatting sqref="BH18">
    <cfRule type="cellIs" dxfId="457" priority="309" stopIfTrue="1" operator="greaterThanOrEqual">
      <formula>0.9</formula>
    </cfRule>
  </conditionalFormatting>
  <conditionalFormatting sqref="BH18">
    <cfRule type="cellIs" dxfId="456" priority="310" stopIfTrue="1" operator="between">
      <formula>0.7</formula>
      <formula>0.89</formula>
    </cfRule>
  </conditionalFormatting>
  <conditionalFormatting sqref="BH18">
    <cfRule type="cellIs" dxfId="455" priority="311" stopIfTrue="1" operator="between">
      <formula>0</formula>
      <formula>0.69</formula>
    </cfRule>
  </conditionalFormatting>
  <conditionalFormatting sqref="BE19:BE20">
    <cfRule type="cellIs" dxfId="454" priority="312" stopIfTrue="1" operator="greaterThanOrEqual">
      <formula>0.9</formula>
    </cfRule>
  </conditionalFormatting>
  <conditionalFormatting sqref="BE19:BE20">
    <cfRule type="cellIs" dxfId="453" priority="313" stopIfTrue="1" operator="between">
      <formula>0.7</formula>
      <formula>0.89</formula>
    </cfRule>
  </conditionalFormatting>
  <conditionalFormatting sqref="BE19:BE20">
    <cfRule type="cellIs" dxfId="452" priority="314" stopIfTrue="1" operator="between">
      <formula>0</formula>
      <formula>0.69</formula>
    </cfRule>
  </conditionalFormatting>
  <conditionalFormatting sqref="BE18">
    <cfRule type="cellIs" dxfId="451" priority="315" stopIfTrue="1" operator="greaterThanOrEqual">
      <formula>0.9</formula>
    </cfRule>
  </conditionalFormatting>
  <conditionalFormatting sqref="BE18">
    <cfRule type="cellIs" dxfId="450" priority="316" stopIfTrue="1" operator="between">
      <formula>0.7</formula>
      <formula>0.89</formula>
    </cfRule>
  </conditionalFormatting>
  <conditionalFormatting sqref="BE18">
    <cfRule type="cellIs" dxfId="449" priority="317" stopIfTrue="1" operator="between">
      <formula>0</formula>
      <formula>0.69</formula>
    </cfRule>
  </conditionalFormatting>
  <conditionalFormatting sqref="BK18">
    <cfRule type="cellIs" dxfId="448" priority="318" stopIfTrue="1" operator="greaterThanOrEqual">
      <formula>0.9</formula>
    </cfRule>
  </conditionalFormatting>
  <conditionalFormatting sqref="BK18">
    <cfRule type="cellIs" dxfId="447" priority="319" stopIfTrue="1" operator="between">
      <formula>0.7</formula>
      <formula>0.89</formula>
    </cfRule>
  </conditionalFormatting>
  <conditionalFormatting sqref="BK18">
    <cfRule type="cellIs" dxfId="446" priority="320" stopIfTrue="1" operator="between">
      <formula>0</formula>
      <formula>0.69</formula>
    </cfRule>
  </conditionalFormatting>
  <conditionalFormatting sqref="BN15 BN19:BN20">
    <cfRule type="cellIs" dxfId="445" priority="321" stopIfTrue="1" operator="greaterThanOrEqual">
      <formula>0.9</formula>
    </cfRule>
  </conditionalFormatting>
  <conditionalFormatting sqref="BN15 BN19:BN20">
    <cfRule type="cellIs" dxfId="444" priority="322" stopIfTrue="1" operator="between">
      <formula>0.7</formula>
      <formula>0.89</formula>
    </cfRule>
  </conditionalFormatting>
  <conditionalFormatting sqref="BN15 BN19:BN20">
    <cfRule type="cellIs" dxfId="443" priority="323" stopIfTrue="1" operator="between">
      <formula>0</formula>
      <formula>0.69</formula>
    </cfRule>
  </conditionalFormatting>
  <conditionalFormatting sqref="BN18">
    <cfRule type="cellIs" dxfId="442" priority="324" stopIfTrue="1" operator="greaterThanOrEqual">
      <formula>0.9</formula>
    </cfRule>
  </conditionalFormatting>
  <conditionalFormatting sqref="BN18">
    <cfRule type="cellIs" dxfId="441" priority="325" stopIfTrue="1" operator="between">
      <formula>0.7</formula>
      <formula>0.89</formula>
    </cfRule>
  </conditionalFormatting>
  <conditionalFormatting sqref="BN18">
    <cfRule type="cellIs" dxfId="440" priority="326" stopIfTrue="1" operator="between">
      <formula>0</formula>
      <formula>0.69</formula>
    </cfRule>
  </conditionalFormatting>
  <conditionalFormatting sqref="BB28:BB29 BB31 BB44:BB45">
    <cfRule type="cellIs" dxfId="439" priority="327" stopIfTrue="1" operator="greaterThanOrEqual">
      <formula>0.9</formula>
    </cfRule>
  </conditionalFormatting>
  <conditionalFormatting sqref="BB28:BB29 BB31 BB44:BB45">
    <cfRule type="cellIs" dxfId="438" priority="328" stopIfTrue="1" operator="between">
      <formula>0.7</formula>
      <formula>0.89</formula>
    </cfRule>
  </conditionalFormatting>
  <conditionalFormatting sqref="BB28:BB29 BB31 BB44:BB45">
    <cfRule type="cellIs" dxfId="437" priority="329" stopIfTrue="1" operator="between">
      <formula>0</formula>
      <formula>0.69</formula>
    </cfRule>
  </conditionalFormatting>
  <conditionalFormatting sqref="BB30">
    <cfRule type="cellIs" dxfId="436" priority="330" stopIfTrue="1" operator="greaterThanOrEqual">
      <formula>0.9</formula>
    </cfRule>
  </conditionalFormatting>
  <conditionalFormatting sqref="BB30">
    <cfRule type="cellIs" dxfId="435" priority="331" stopIfTrue="1" operator="between">
      <formula>0.7</formula>
      <formula>0.89</formula>
    </cfRule>
  </conditionalFormatting>
  <conditionalFormatting sqref="BB30">
    <cfRule type="cellIs" dxfId="434" priority="332" stopIfTrue="1" operator="between">
      <formula>0</formula>
      <formula>0.69</formula>
    </cfRule>
  </conditionalFormatting>
  <conditionalFormatting sqref="BH30">
    <cfRule type="cellIs" dxfId="433" priority="333" stopIfTrue="1" operator="greaterThanOrEqual">
      <formula>0.9</formula>
    </cfRule>
  </conditionalFormatting>
  <conditionalFormatting sqref="BH30">
    <cfRule type="cellIs" dxfId="432" priority="334" stopIfTrue="1" operator="between">
      <formula>0.7</formula>
      <formula>0.89</formula>
    </cfRule>
  </conditionalFormatting>
  <conditionalFormatting sqref="BH30">
    <cfRule type="cellIs" dxfId="431" priority="335" stopIfTrue="1" operator="between">
      <formula>0</formula>
      <formula>0.69</formula>
    </cfRule>
  </conditionalFormatting>
  <conditionalFormatting sqref="BE29 BE31 BE44:BE45">
    <cfRule type="cellIs" dxfId="430" priority="336" stopIfTrue="1" operator="greaterThanOrEqual">
      <formula>0.9</formula>
    </cfRule>
  </conditionalFormatting>
  <conditionalFormatting sqref="BE29 BE31 BE44:BE45">
    <cfRule type="cellIs" dxfId="429" priority="337" stopIfTrue="1" operator="between">
      <formula>0.7</formula>
      <formula>0.89</formula>
    </cfRule>
  </conditionalFormatting>
  <conditionalFormatting sqref="BE29 BE31 BE44:BE45">
    <cfRule type="cellIs" dxfId="428" priority="338" stopIfTrue="1" operator="between">
      <formula>0</formula>
      <formula>0.69</formula>
    </cfRule>
  </conditionalFormatting>
  <conditionalFormatting sqref="BE30">
    <cfRule type="cellIs" dxfId="427" priority="339" stopIfTrue="1" operator="between">
      <formula>0</formula>
      <formula>0.69</formula>
    </cfRule>
  </conditionalFormatting>
  <conditionalFormatting sqref="BK28:BK29 BK31 BK44:BK45">
    <cfRule type="cellIs" dxfId="426" priority="340" stopIfTrue="1" operator="greaterThanOrEqual">
      <formula>0.9</formula>
    </cfRule>
  </conditionalFormatting>
  <conditionalFormatting sqref="BK28:BK29 BK31 BK44:BK45">
    <cfRule type="cellIs" dxfId="425" priority="341" stopIfTrue="1" operator="between">
      <formula>0.7</formula>
      <formula>0.89</formula>
    </cfRule>
  </conditionalFormatting>
  <conditionalFormatting sqref="BK28:BK29 BK31 BK44:BK45">
    <cfRule type="cellIs" dxfId="424" priority="342" stopIfTrue="1" operator="between">
      <formula>0</formula>
      <formula>0.69</formula>
    </cfRule>
  </conditionalFormatting>
  <conditionalFormatting sqref="BK30">
    <cfRule type="cellIs" dxfId="423" priority="343" stopIfTrue="1" operator="greaterThanOrEqual">
      <formula>0.9</formula>
    </cfRule>
  </conditionalFormatting>
  <conditionalFormatting sqref="BK30">
    <cfRule type="cellIs" dxfId="422" priority="344" stopIfTrue="1" operator="between">
      <formula>0.7</formula>
      <formula>0.89</formula>
    </cfRule>
  </conditionalFormatting>
  <conditionalFormatting sqref="BK30">
    <cfRule type="cellIs" dxfId="421" priority="345" stopIfTrue="1" operator="between">
      <formula>0</formula>
      <formula>0.69</formula>
    </cfRule>
  </conditionalFormatting>
  <conditionalFormatting sqref="BN28:BN29 BN31 BN44:BN45">
    <cfRule type="cellIs" dxfId="420" priority="346" stopIfTrue="1" operator="greaterThanOrEqual">
      <formula>0.9</formula>
    </cfRule>
  </conditionalFormatting>
  <conditionalFormatting sqref="BN28:BN29 BN31 BN44:BN45">
    <cfRule type="cellIs" dxfId="419" priority="347" stopIfTrue="1" operator="between">
      <formula>0.7</formula>
      <formula>0.89</formula>
    </cfRule>
  </conditionalFormatting>
  <conditionalFormatting sqref="BN28:BN29 BN31 BN44:BN45">
    <cfRule type="cellIs" dxfId="418" priority="348" stopIfTrue="1" operator="between">
      <formula>0</formula>
      <formula>0.69</formula>
    </cfRule>
  </conditionalFormatting>
  <conditionalFormatting sqref="BN30">
    <cfRule type="cellIs" dxfId="417" priority="349" stopIfTrue="1" operator="greaterThanOrEqual">
      <formula>0.9</formula>
    </cfRule>
  </conditionalFormatting>
  <conditionalFormatting sqref="BN30">
    <cfRule type="cellIs" dxfId="416" priority="350" stopIfTrue="1" operator="between">
      <formula>0.7</formula>
      <formula>0.89</formula>
    </cfRule>
  </conditionalFormatting>
  <conditionalFormatting sqref="BN30">
    <cfRule type="cellIs" dxfId="415" priority="351" stopIfTrue="1" operator="between">
      <formula>0</formula>
      <formula>0.69</formula>
    </cfRule>
  </conditionalFormatting>
  <conditionalFormatting sqref="BE28">
    <cfRule type="cellIs" dxfId="414" priority="352" stopIfTrue="1" operator="greaterThanOrEqual">
      <formula>0.9</formula>
    </cfRule>
  </conditionalFormatting>
  <conditionalFormatting sqref="BE28">
    <cfRule type="cellIs" dxfId="413" priority="353" stopIfTrue="1" operator="between">
      <formula>0.7</formula>
      <formula>0.89</formula>
    </cfRule>
  </conditionalFormatting>
  <conditionalFormatting sqref="BE28">
    <cfRule type="cellIs" dxfId="412" priority="354" stopIfTrue="1" operator="between">
      <formula>0</formula>
      <formula>0.69</formula>
    </cfRule>
  </conditionalFormatting>
  <conditionalFormatting sqref="BB58">
    <cfRule type="cellIs" dxfId="411" priority="355" stopIfTrue="1" operator="greaterThanOrEqual">
      <formula>0.9</formula>
    </cfRule>
  </conditionalFormatting>
  <conditionalFormatting sqref="BB58">
    <cfRule type="cellIs" dxfId="410" priority="356" stopIfTrue="1" operator="between">
      <formula>0.7</formula>
      <formula>0.89</formula>
    </cfRule>
  </conditionalFormatting>
  <conditionalFormatting sqref="BB58">
    <cfRule type="cellIs" dxfId="409" priority="357" stopIfTrue="1" operator="between">
      <formula>0</formula>
      <formula>0.69</formula>
    </cfRule>
  </conditionalFormatting>
  <conditionalFormatting sqref="BE55 BE57 BE59:BE63">
    <cfRule type="cellIs" dxfId="408" priority="358" stopIfTrue="1" operator="between">
      <formula>0</formula>
      <formula>0.69</formula>
    </cfRule>
  </conditionalFormatting>
  <conditionalFormatting sqref="BE56">
    <cfRule type="cellIs" dxfId="407" priority="359" stopIfTrue="1" operator="greaterThanOrEqual">
      <formula>0.9</formula>
    </cfRule>
  </conditionalFormatting>
  <conditionalFormatting sqref="BE56">
    <cfRule type="cellIs" dxfId="406" priority="360" stopIfTrue="1" operator="between">
      <formula>0.7</formula>
      <formula>0.89</formula>
    </cfRule>
  </conditionalFormatting>
  <conditionalFormatting sqref="BE56">
    <cfRule type="cellIs" dxfId="405" priority="361" stopIfTrue="1" operator="between">
      <formula>0</formula>
      <formula>0.69</formula>
    </cfRule>
  </conditionalFormatting>
  <conditionalFormatting sqref="BB71:BB72 BB74 BB83:BB86">
    <cfRule type="cellIs" dxfId="404" priority="362" stopIfTrue="1" operator="greaterThanOrEqual">
      <formula>0.9</formula>
    </cfRule>
  </conditionalFormatting>
  <conditionalFormatting sqref="BB71:BB72 BB74 BB83:BB86">
    <cfRule type="cellIs" dxfId="403" priority="363" stopIfTrue="1" operator="between">
      <formula>0.7</formula>
      <formula>0.89</formula>
    </cfRule>
  </conditionalFormatting>
  <conditionalFormatting sqref="BB71:BB72 BB74 BB83:BB86">
    <cfRule type="cellIs" dxfId="402" priority="364" stopIfTrue="1" operator="between">
      <formula>0</formula>
      <formula>0.69</formula>
    </cfRule>
  </conditionalFormatting>
  <conditionalFormatting sqref="BB73">
    <cfRule type="cellIs" dxfId="401" priority="365" stopIfTrue="1" operator="greaterThanOrEqual">
      <formula>0.9</formula>
    </cfRule>
  </conditionalFormatting>
  <conditionalFormatting sqref="BB73">
    <cfRule type="cellIs" dxfId="400" priority="366" stopIfTrue="1" operator="between">
      <formula>0.7</formula>
      <formula>0.89</formula>
    </cfRule>
  </conditionalFormatting>
  <conditionalFormatting sqref="BB73">
    <cfRule type="cellIs" dxfId="399" priority="367" stopIfTrue="1" operator="between">
      <formula>0</formula>
      <formula>0.69</formula>
    </cfRule>
  </conditionalFormatting>
  <conditionalFormatting sqref="BB75:BB82">
    <cfRule type="cellIs" dxfId="398" priority="368" stopIfTrue="1" operator="greaterThanOrEqual">
      <formula>0.9</formula>
    </cfRule>
  </conditionalFormatting>
  <conditionalFormatting sqref="BB75:BB82">
    <cfRule type="cellIs" dxfId="397" priority="369" stopIfTrue="1" operator="between">
      <formula>0.7</formula>
      <formula>0.89</formula>
    </cfRule>
  </conditionalFormatting>
  <conditionalFormatting sqref="BB75:BB82">
    <cfRule type="cellIs" dxfId="396" priority="370" stopIfTrue="1" operator="between">
      <formula>0</formula>
      <formula>0.69</formula>
    </cfRule>
  </conditionalFormatting>
  <conditionalFormatting sqref="BH71:BH72 BH74 BH83:BH86">
    <cfRule type="cellIs" dxfId="395" priority="371" stopIfTrue="1" operator="greaterThanOrEqual">
      <formula>0.9</formula>
    </cfRule>
  </conditionalFormatting>
  <conditionalFormatting sqref="BH71:BH72 BH74 BH83:BH86">
    <cfRule type="cellIs" dxfId="394" priority="372" stopIfTrue="1" operator="between">
      <formula>0.7</formula>
      <formula>0.89</formula>
    </cfRule>
  </conditionalFormatting>
  <conditionalFormatting sqref="BH71:BH72 BH74 BH83:BH86">
    <cfRule type="cellIs" dxfId="393" priority="373" stopIfTrue="1" operator="between">
      <formula>0</formula>
      <formula>0.69</formula>
    </cfRule>
  </conditionalFormatting>
  <conditionalFormatting sqref="BH73">
    <cfRule type="cellIs" dxfId="392" priority="374" stopIfTrue="1" operator="greaterThanOrEqual">
      <formula>0.9</formula>
    </cfRule>
  </conditionalFormatting>
  <conditionalFormatting sqref="BH73">
    <cfRule type="cellIs" dxfId="391" priority="375" stopIfTrue="1" operator="between">
      <formula>0.7</formula>
      <formula>0.89</formula>
    </cfRule>
  </conditionalFormatting>
  <conditionalFormatting sqref="BH73">
    <cfRule type="cellIs" dxfId="390" priority="376" stopIfTrue="1" operator="between">
      <formula>0</formula>
      <formula>0.69</formula>
    </cfRule>
  </conditionalFormatting>
  <conditionalFormatting sqref="BH75:BH82">
    <cfRule type="cellIs" dxfId="389" priority="377" stopIfTrue="1" operator="greaterThanOrEqual">
      <formula>0.9</formula>
    </cfRule>
  </conditionalFormatting>
  <conditionalFormatting sqref="BH75:BH82">
    <cfRule type="cellIs" dxfId="388" priority="378" stopIfTrue="1" operator="between">
      <formula>0.7</formula>
      <formula>0.89</formula>
    </cfRule>
  </conditionalFormatting>
  <conditionalFormatting sqref="BH75:BH82">
    <cfRule type="cellIs" dxfId="387" priority="379" stopIfTrue="1" operator="between">
      <formula>0</formula>
      <formula>0.69</formula>
    </cfRule>
  </conditionalFormatting>
  <conditionalFormatting sqref="BE72 BE74 BE83:BE86">
    <cfRule type="cellIs" dxfId="386" priority="380" stopIfTrue="1" operator="greaterThanOrEqual">
      <formula>0.9</formula>
    </cfRule>
  </conditionalFormatting>
  <conditionalFormatting sqref="BE72 BE74 BE83:BE86">
    <cfRule type="cellIs" dxfId="385" priority="381" stopIfTrue="1" operator="between">
      <formula>0.7</formula>
      <formula>0.89</formula>
    </cfRule>
  </conditionalFormatting>
  <conditionalFormatting sqref="BE72 BE74 BE83:BE86">
    <cfRule type="cellIs" dxfId="384" priority="382" stopIfTrue="1" operator="between">
      <formula>0</formula>
      <formula>0.69</formula>
    </cfRule>
  </conditionalFormatting>
  <conditionalFormatting sqref="BE73">
    <cfRule type="cellIs" dxfId="383" priority="383" stopIfTrue="1" operator="greaterThanOrEqual">
      <formula>0.9</formula>
    </cfRule>
  </conditionalFormatting>
  <conditionalFormatting sqref="BE73">
    <cfRule type="cellIs" dxfId="382" priority="384" stopIfTrue="1" operator="between">
      <formula>0.7</formula>
      <formula>0.89</formula>
    </cfRule>
  </conditionalFormatting>
  <conditionalFormatting sqref="BE73">
    <cfRule type="cellIs" dxfId="381" priority="385" stopIfTrue="1" operator="between">
      <formula>0</formula>
      <formula>0.69</formula>
    </cfRule>
  </conditionalFormatting>
  <conditionalFormatting sqref="BE75:BE82">
    <cfRule type="cellIs" dxfId="380" priority="386" stopIfTrue="1" operator="greaterThanOrEqual">
      <formula>0.9</formula>
    </cfRule>
  </conditionalFormatting>
  <conditionalFormatting sqref="BE75:BE82">
    <cfRule type="cellIs" dxfId="379" priority="387" stopIfTrue="1" operator="between">
      <formula>0.7</formula>
      <formula>0.89</formula>
    </cfRule>
  </conditionalFormatting>
  <conditionalFormatting sqref="BE75:BE82">
    <cfRule type="cellIs" dxfId="378" priority="388" stopIfTrue="1" operator="between">
      <formula>0</formula>
      <formula>0.69</formula>
    </cfRule>
  </conditionalFormatting>
  <conditionalFormatting sqref="BK71:BK72 BK74 BK83:BK86">
    <cfRule type="cellIs" dxfId="377" priority="389" stopIfTrue="1" operator="between">
      <formula>0.7</formula>
      <formula>0.89</formula>
    </cfRule>
  </conditionalFormatting>
  <conditionalFormatting sqref="BK71:BK72 BK74 BK83:BK86">
    <cfRule type="cellIs" dxfId="376" priority="390" stopIfTrue="1" operator="between">
      <formula>0</formula>
      <formula>0.69</formula>
    </cfRule>
  </conditionalFormatting>
  <conditionalFormatting sqref="BK73">
    <cfRule type="cellIs" dxfId="375" priority="391" stopIfTrue="1" operator="greaterThanOrEqual">
      <formula>0.9</formula>
    </cfRule>
  </conditionalFormatting>
  <conditionalFormatting sqref="BK75:BK82">
    <cfRule type="cellIs" dxfId="374" priority="392" stopIfTrue="1" operator="greaterThanOrEqual">
      <formula>0.9</formula>
    </cfRule>
  </conditionalFormatting>
  <conditionalFormatting sqref="BK75:BK82">
    <cfRule type="cellIs" dxfId="373" priority="393" stopIfTrue="1" operator="between">
      <formula>0.7</formula>
      <formula>0.89</formula>
    </cfRule>
  </conditionalFormatting>
  <conditionalFormatting sqref="BK75:BK82">
    <cfRule type="cellIs" dxfId="372" priority="394" stopIfTrue="1" operator="between">
      <formula>0</formula>
      <formula>0.69</formula>
    </cfRule>
  </conditionalFormatting>
  <conditionalFormatting sqref="AI109:AI115">
    <cfRule type="cellIs" dxfId="371" priority="395" stopIfTrue="1" operator="greaterThanOrEqual">
      <formula>0.9</formula>
    </cfRule>
  </conditionalFormatting>
  <conditionalFormatting sqref="AI109:AI115">
    <cfRule type="cellIs" dxfId="370" priority="396" stopIfTrue="1" operator="between">
      <formula>0.7</formula>
      <formula>0.89</formula>
    </cfRule>
  </conditionalFormatting>
  <conditionalFormatting sqref="AI109:AI115">
    <cfRule type="cellIs" dxfId="369" priority="397" stopIfTrue="1" operator="between">
      <formula>0</formula>
      <formula>0.69</formula>
    </cfRule>
  </conditionalFormatting>
  <conditionalFormatting sqref="AQ109:AQ110 AQ112:AQ115">
    <cfRule type="cellIs" dxfId="368" priority="398" stopIfTrue="1" operator="greaterThanOrEqual">
      <formula>0.9</formula>
    </cfRule>
  </conditionalFormatting>
  <conditionalFormatting sqref="AQ109:AQ110 AQ112:AQ115">
    <cfRule type="cellIs" dxfId="367" priority="399" stopIfTrue="1" operator="between">
      <formula>0.7</formula>
      <formula>0.89</formula>
    </cfRule>
  </conditionalFormatting>
  <conditionalFormatting sqref="AQ109:AQ110 AQ112:AQ115">
    <cfRule type="cellIs" dxfId="366" priority="400" stopIfTrue="1" operator="between">
      <formula>0</formula>
      <formula>0.69</formula>
    </cfRule>
  </conditionalFormatting>
  <conditionalFormatting sqref="BH111">
    <cfRule type="cellIs" dxfId="365" priority="401" stopIfTrue="1" operator="greaterThanOrEqual">
      <formula>0.9</formula>
    </cfRule>
  </conditionalFormatting>
  <conditionalFormatting sqref="BH111">
    <cfRule type="cellIs" dxfId="364" priority="402" stopIfTrue="1" operator="between">
      <formula>0.7</formula>
      <formula>0.89</formula>
    </cfRule>
  </conditionalFormatting>
  <conditionalFormatting sqref="BH111">
    <cfRule type="cellIs" dxfId="363" priority="403" stopIfTrue="1" operator="between">
      <formula>0</formula>
      <formula>0.69</formula>
    </cfRule>
  </conditionalFormatting>
  <conditionalFormatting sqref="AV109 AV115">
    <cfRule type="cellIs" dxfId="362" priority="404" stopIfTrue="1" operator="greaterThan">
      <formula>0.9</formula>
    </cfRule>
  </conditionalFormatting>
  <conditionalFormatting sqref="AV109 AV115">
    <cfRule type="cellIs" dxfId="361" priority="405" stopIfTrue="1" operator="between">
      <formula>0.7</formula>
      <formula>0.89</formula>
    </cfRule>
  </conditionalFormatting>
  <conditionalFormatting sqref="AV109 AV115">
    <cfRule type="cellIs" dxfId="360" priority="406" stopIfTrue="1" operator="between">
      <formula>0</formula>
      <formula>0.69</formula>
    </cfRule>
  </conditionalFormatting>
  <conditionalFormatting sqref="AV110">
    <cfRule type="cellIs" dxfId="359" priority="407" stopIfTrue="1" operator="greaterThan">
      <formula>0.9</formula>
    </cfRule>
  </conditionalFormatting>
  <conditionalFormatting sqref="AV110">
    <cfRule type="cellIs" dxfId="358" priority="408" stopIfTrue="1" operator="between">
      <formula>0.7</formula>
      <formula>0.89</formula>
    </cfRule>
  </conditionalFormatting>
  <conditionalFormatting sqref="AV110">
    <cfRule type="cellIs" dxfId="357" priority="409" stopIfTrue="1" operator="between">
      <formula>0</formula>
      <formula>0.69</formula>
    </cfRule>
  </conditionalFormatting>
  <conditionalFormatting sqref="AV114">
    <cfRule type="cellIs" dxfId="356" priority="410" stopIfTrue="1" operator="greaterThan">
      <formula>0.9</formula>
    </cfRule>
  </conditionalFormatting>
  <conditionalFormatting sqref="AV114">
    <cfRule type="cellIs" dxfId="355" priority="411" stopIfTrue="1" operator="between">
      <formula>0.7</formula>
      <formula>0.89</formula>
    </cfRule>
  </conditionalFormatting>
  <conditionalFormatting sqref="AV114">
    <cfRule type="cellIs" dxfId="354" priority="412" stopIfTrue="1" operator="between">
      <formula>0</formula>
      <formula>0.69</formula>
    </cfRule>
  </conditionalFormatting>
  <conditionalFormatting sqref="AV113">
    <cfRule type="cellIs" dxfId="353" priority="413" stopIfTrue="1" operator="greaterThan">
      <formula>0.9</formula>
    </cfRule>
  </conditionalFormatting>
  <conditionalFormatting sqref="AV113">
    <cfRule type="cellIs" dxfId="352" priority="414" stopIfTrue="1" operator="between">
      <formula>0.7</formula>
      <formula>0.89</formula>
    </cfRule>
  </conditionalFormatting>
  <conditionalFormatting sqref="AV113">
    <cfRule type="cellIs" dxfId="351" priority="415" stopIfTrue="1" operator="between">
      <formula>0</formula>
      <formula>0.69</formula>
    </cfRule>
  </conditionalFormatting>
  <conditionalFormatting sqref="AV112">
    <cfRule type="cellIs" dxfId="350" priority="416" stopIfTrue="1" operator="greaterThan">
      <formula>0.9</formula>
    </cfRule>
  </conditionalFormatting>
  <conditionalFormatting sqref="AV112">
    <cfRule type="cellIs" dxfId="349" priority="417" stopIfTrue="1" operator="between">
      <formula>0.7</formula>
      <formula>0.89</formula>
    </cfRule>
  </conditionalFormatting>
  <conditionalFormatting sqref="AV112">
    <cfRule type="cellIs" dxfId="348" priority="418" stopIfTrue="1" operator="between">
      <formula>0</formula>
      <formula>0.69</formula>
    </cfRule>
  </conditionalFormatting>
  <conditionalFormatting sqref="S110 S112:S115">
    <cfRule type="cellIs" dxfId="347" priority="419" stopIfTrue="1" operator="greaterThanOrEqual">
      <formula>0.9</formula>
    </cfRule>
  </conditionalFormatting>
  <conditionalFormatting sqref="S110 S112:S115">
    <cfRule type="cellIs" dxfId="346" priority="420" stopIfTrue="1" operator="between">
      <formula>0.7</formula>
      <formula>0.89</formula>
    </cfRule>
  </conditionalFormatting>
  <conditionalFormatting sqref="S110 S112:S115">
    <cfRule type="cellIs" dxfId="345" priority="421" stopIfTrue="1" operator="between">
      <formula>0</formula>
      <formula>0.69</formula>
    </cfRule>
  </conditionalFormatting>
  <conditionalFormatting sqref="AA110 AA112:AA115">
    <cfRule type="cellIs" dxfId="344" priority="422" stopIfTrue="1" operator="greaterThanOrEqual">
      <formula>0.9</formula>
    </cfRule>
  </conditionalFormatting>
  <conditionalFormatting sqref="AA110 AA112:AA115">
    <cfRule type="cellIs" dxfId="343" priority="423" stopIfTrue="1" operator="between">
      <formula>0.7</formula>
      <formula>0.89</formula>
    </cfRule>
  </conditionalFormatting>
  <conditionalFormatting sqref="AA110 AA112:AA115">
    <cfRule type="cellIs" dxfId="342" priority="424" stopIfTrue="1" operator="between">
      <formula>0</formula>
      <formula>0.69</formula>
    </cfRule>
  </conditionalFormatting>
  <conditionalFormatting sqref="AV111">
    <cfRule type="cellIs" dxfId="341" priority="425" stopIfTrue="1" operator="greaterThan">
      <formula>0.9</formula>
    </cfRule>
  </conditionalFormatting>
  <conditionalFormatting sqref="AV111">
    <cfRule type="cellIs" dxfId="340" priority="426" stopIfTrue="1" operator="between">
      <formula>0.7</formula>
      <formula>0.89</formula>
    </cfRule>
  </conditionalFormatting>
  <conditionalFormatting sqref="AV111">
    <cfRule type="cellIs" dxfId="339" priority="427" stopIfTrue="1" operator="between">
      <formula>0</formula>
      <formula>0.69</formula>
    </cfRule>
  </conditionalFormatting>
  <conditionalFormatting sqref="S111">
    <cfRule type="cellIs" dxfId="338" priority="428" stopIfTrue="1" operator="greaterThanOrEqual">
      <formula>0.9</formula>
    </cfRule>
  </conditionalFormatting>
  <conditionalFormatting sqref="S111">
    <cfRule type="cellIs" dxfId="337" priority="429" stopIfTrue="1" operator="between">
      <formula>0.7</formula>
      <formula>0.89</formula>
    </cfRule>
  </conditionalFormatting>
  <conditionalFormatting sqref="S111">
    <cfRule type="cellIs" dxfId="336" priority="430" stopIfTrue="1" operator="between">
      <formula>0</formula>
      <formula>0.69</formula>
    </cfRule>
  </conditionalFormatting>
  <conditionalFormatting sqref="AA111">
    <cfRule type="cellIs" dxfId="335" priority="431" stopIfTrue="1" operator="greaterThanOrEqual">
      <formula>0.9</formula>
    </cfRule>
  </conditionalFormatting>
  <conditionalFormatting sqref="AA111">
    <cfRule type="cellIs" dxfId="334" priority="432" stopIfTrue="1" operator="between">
      <formula>0.7</formula>
      <formula>0.89</formula>
    </cfRule>
  </conditionalFormatting>
  <conditionalFormatting sqref="AA111">
    <cfRule type="cellIs" dxfId="333" priority="433" stopIfTrue="1" operator="between">
      <formula>0</formula>
      <formula>0.69</formula>
    </cfRule>
  </conditionalFormatting>
  <conditionalFormatting sqref="AQ111">
    <cfRule type="cellIs" dxfId="332" priority="437" stopIfTrue="1" operator="greaterThanOrEqual">
      <formula>0.9</formula>
    </cfRule>
  </conditionalFormatting>
  <conditionalFormatting sqref="AQ111">
    <cfRule type="cellIs" dxfId="331" priority="438" stopIfTrue="1" operator="between">
      <formula>0.7</formula>
      <formula>0.89</formula>
    </cfRule>
  </conditionalFormatting>
  <conditionalFormatting sqref="AQ111">
    <cfRule type="cellIs" dxfId="330" priority="439" stopIfTrue="1" operator="between">
      <formula>0</formula>
      <formula>0.69</formula>
    </cfRule>
  </conditionalFormatting>
  <conditionalFormatting sqref="BB109:BB110 BB112:BB115">
    <cfRule type="cellIs" dxfId="329" priority="440" stopIfTrue="1" operator="greaterThanOrEqual">
      <formula>0.9</formula>
    </cfRule>
  </conditionalFormatting>
  <conditionalFormatting sqref="BB109:BB110 BB112:BB115">
    <cfRule type="cellIs" dxfId="328" priority="441" stopIfTrue="1" operator="between">
      <formula>0.7</formula>
      <formula>0.89</formula>
    </cfRule>
  </conditionalFormatting>
  <conditionalFormatting sqref="BB109:BB110 BB112:BB115">
    <cfRule type="cellIs" dxfId="327" priority="442" stopIfTrue="1" operator="between">
      <formula>0</formula>
      <formula>0.69</formula>
    </cfRule>
  </conditionalFormatting>
  <conditionalFormatting sqref="BB111">
    <cfRule type="cellIs" dxfId="326" priority="443" stopIfTrue="1" operator="greaterThanOrEqual">
      <formula>0.9</formula>
    </cfRule>
  </conditionalFormatting>
  <conditionalFormatting sqref="BB111">
    <cfRule type="cellIs" dxfId="325" priority="444" stopIfTrue="1" operator="between">
      <formula>0.7</formula>
      <formula>0.89</formula>
    </cfRule>
  </conditionalFormatting>
  <conditionalFormatting sqref="BB111">
    <cfRule type="cellIs" dxfId="324" priority="445" stopIfTrue="1" operator="between">
      <formula>0</formula>
      <formula>0.69</formula>
    </cfRule>
  </conditionalFormatting>
  <conditionalFormatting sqref="BH109:BH110 BH112:BH115">
    <cfRule type="cellIs" dxfId="323" priority="446" stopIfTrue="1" operator="greaterThanOrEqual">
      <formula>0.9</formula>
    </cfRule>
  </conditionalFormatting>
  <conditionalFormatting sqref="BH109:BH110 BH112:BH115">
    <cfRule type="cellIs" dxfId="322" priority="447" stopIfTrue="1" operator="between">
      <formula>0.7</formula>
      <formula>0.89</formula>
    </cfRule>
  </conditionalFormatting>
  <conditionalFormatting sqref="BH109:BH110 BH112:BH115">
    <cfRule type="cellIs" dxfId="321" priority="448" stopIfTrue="1" operator="between">
      <formula>0</formula>
      <formula>0.69</formula>
    </cfRule>
  </conditionalFormatting>
  <conditionalFormatting sqref="BE109:BE110 BE112:BE115">
    <cfRule type="cellIs" dxfId="320" priority="449" stopIfTrue="1" operator="greaterThanOrEqual">
      <formula>0.9</formula>
    </cfRule>
  </conditionalFormatting>
  <conditionalFormatting sqref="BE109:BE110 BE112:BE115">
    <cfRule type="cellIs" dxfId="319" priority="450" stopIfTrue="1" operator="between">
      <formula>0.7</formula>
      <formula>0.89</formula>
    </cfRule>
  </conditionalFormatting>
  <conditionalFormatting sqref="BE109:BE110 BE112:BE115">
    <cfRule type="cellIs" dxfId="318" priority="451" stopIfTrue="1" operator="between">
      <formula>0</formula>
      <formula>0.69</formula>
    </cfRule>
  </conditionalFormatting>
  <conditionalFormatting sqref="BE111">
    <cfRule type="cellIs" dxfId="317" priority="452" stopIfTrue="1" operator="greaterThanOrEqual">
      <formula>0.9</formula>
    </cfRule>
  </conditionalFormatting>
  <conditionalFormatting sqref="BE111">
    <cfRule type="cellIs" dxfId="316" priority="453" stopIfTrue="1" operator="between">
      <formula>0.7</formula>
      <formula>0.89</formula>
    </cfRule>
  </conditionalFormatting>
  <conditionalFormatting sqref="BE111">
    <cfRule type="cellIs" dxfId="315" priority="454" stopIfTrue="1" operator="between">
      <formula>0</formula>
      <formula>0.69</formula>
    </cfRule>
  </conditionalFormatting>
  <conditionalFormatting sqref="BK109:BK110 BK112:BK115">
    <cfRule type="cellIs" dxfId="314" priority="455" stopIfTrue="1" operator="greaterThanOrEqual">
      <formula>0.9</formula>
    </cfRule>
  </conditionalFormatting>
  <conditionalFormatting sqref="BK109:BK110 BK112:BK115">
    <cfRule type="cellIs" dxfId="313" priority="456" stopIfTrue="1" operator="between">
      <formula>0.7</formula>
      <formula>0.89</formula>
    </cfRule>
  </conditionalFormatting>
  <conditionalFormatting sqref="BK109:BK110 BK112:BK115">
    <cfRule type="cellIs" dxfId="312" priority="457" stopIfTrue="1" operator="between">
      <formula>0</formula>
      <formula>0.69</formula>
    </cfRule>
  </conditionalFormatting>
  <conditionalFormatting sqref="BK111">
    <cfRule type="cellIs" dxfId="311" priority="458" stopIfTrue="1" operator="greaterThanOrEqual">
      <formula>0.9</formula>
    </cfRule>
  </conditionalFormatting>
  <conditionalFormatting sqref="BK111">
    <cfRule type="cellIs" dxfId="310" priority="459" stopIfTrue="1" operator="between">
      <formula>0.7</formula>
      <formula>0.89</formula>
    </cfRule>
  </conditionalFormatting>
  <conditionalFormatting sqref="BK111">
    <cfRule type="cellIs" dxfId="309" priority="460" stopIfTrue="1" operator="between">
      <formula>0</formula>
      <formula>0.69</formula>
    </cfRule>
  </conditionalFormatting>
  <conditionalFormatting sqref="BN109:BN110 BN112:BN115">
    <cfRule type="cellIs" dxfId="308" priority="461" stopIfTrue="1" operator="greaterThanOrEqual">
      <formula>0.9</formula>
    </cfRule>
  </conditionalFormatting>
  <conditionalFormatting sqref="BN109:BN110 BN112:BN115">
    <cfRule type="cellIs" dxfId="307" priority="462" stopIfTrue="1" operator="between">
      <formula>0.7</formula>
      <formula>0.89</formula>
    </cfRule>
  </conditionalFormatting>
  <conditionalFormatting sqref="BN109:BN110 BN112:BN115">
    <cfRule type="cellIs" dxfId="306" priority="463" stopIfTrue="1" operator="between">
      <formula>0</formula>
      <formula>0.69</formula>
    </cfRule>
  </conditionalFormatting>
  <conditionalFormatting sqref="BN111">
    <cfRule type="cellIs" dxfId="305" priority="464" stopIfTrue="1" operator="greaterThanOrEqual">
      <formula>0.9</formula>
    </cfRule>
  </conditionalFormatting>
  <conditionalFormatting sqref="BN111">
    <cfRule type="cellIs" dxfId="304" priority="465" stopIfTrue="1" operator="between">
      <formula>0.7</formula>
      <formula>0.89</formula>
    </cfRule>
  </conditionalFormatting>
  <conditionalFormatting sqref="BN111">
    <cfRule type="cellIs" dxfId="303" priority="466" stopIfTrue="1" operator="between">
      <formula>0</formula>
      <formula>0.69</formula>
    </cfRule>
  </conditionalFormatting>
  <conditionalFormatting sqref="AI123:AI131">
    <cfRule type="cellIs" dxfId="302" priority="467" stopIfTrue="1" operator="greaterThanOrEqual">
      <formula>0.9</formula>
    </cfRule>
  </conditionalFormatting>
  <conditionalFormatting sqref="AI123:AI131">
    <cfRule type="cellIs" dxfId="301" priority="468" stopIfTrue="1" operator="between">
      <formula>0.7</formula>
      <formula>0.89</formula>
    </cfRule>
  </conditionalFormatting>
  <conditionalFormatting sqref="AI123:AI131">
    <cfRule type="cellIs" dxfId="300" priority="469" stopIfTrue="1" operator="between">
      <formula>0</formula>
      <formula>0.69</formula>
    </cfRule>
  </conditionalFormatting>
  <conditionalFormatting sqref="AQ123:AQ124 AQ126:AQ131">
    <cfRule type="cellIs" dxfId="299" priority="470" stopIfTrue="1" operator="greaterThanOrEqual">
      <formula>0.9</formula>
    </cfRule>
  </conditionalFormatting>
  <conditionalFormatting sqref="AQ123:AQ124 AQ126:AQ131">
    <cfRule type="cellIs" dxfId="298" priority="471" stopIfTrue="1" operator="between">
      <formula>0.7</formula>
      <formula>0.89</formula>
    </cfRule>
  </conditionalFormatting>
  <conditionalFormatting sqref="AQ123:AQ124 AQ126:AQ131">
    <cfRule type="cellIs" dxfId="297" priority="472" stopIfTrue="1" operator="between">
      <formula>0</formula>
      <formula>0.69</formula>
    </cfRule>
  </conditionalFormatting>
  <conditionalFormatting sqref="BH125">
    <cfRule type="cellIs" dxfId="296" priority="473" stopIfTrue="1" operator="greaterThanOrEqual">
      <formula>0.9</formula>
    </cfRule>
  </conditionalFormatting>
  <conditionalFormatting sqref="BH125">
    <cfRule type="cellIs" dxfId="295" priority="474" stopIfTrue="1" operator="between">
      <formula>0.7</formula>
      <formula>0.89</formula>
    </cfRule>
  </conditionalFormatting>
  <conditionalFormatting sqref="BH125">
    <cfRule type="cellIs" dxfId="294" priority="475" stopIfTrue="1" operator="between">
      <formula>0</formula>
      <formula>0.69</formula>
    </cfRule>
  </conditionalFormatting>
  <conditionalFormatting sqref="AV123 AV131">
    <cfRule type="cellIs" dxfId="293" priority="476" stopIfTrue="1" operator="greaterThan">
      <formula>0.9</formula>
    </cfRule>
  </conditionalFormatting>
  <conditionalFormatting sqref="AV123 AV131">
    <cfRule type="cellIs" dxfId="292" priority="477" stopIfTrue="1" operator="between">
      <formula>0.7</formula>
      <formula>0.89</formula>
    </cfRule>
  </conditionalFormatting>
  <conditionalFormatting sqref="AV123 AV131">
    <cfRule type="cellIs" dxfId="291" priority="478" stopIfTrue="1" operator="between">
      <formula>0</formula>
      <formula>0.69</formula>
    </cfRule>
  </conditionalFormatting>
  <conditionalFormatting sqref="AV124">
    <cfRule type="cellIs" dxfId="290" priority="479" stopIfTrue="1" operator="greaterThan">
      <formula>0.9</formula>
    </cfRule>
  </conditionalFormatting>
  <conditionalFormatting sqref="AV124">
    <cfRule type="cellIs" dxfId="289" priority="480" stopIfTrue="1" operator="between">
      <formula>0.7</formula>
      <formula>0.89</formula>
    </cfRule>
  </conditionalFormatting>
  <conditionalFormatting sqref="AV124">
    <cfRule type="cellIs" dxfId="288" priority="481" stopIfTrue="1" operator="between">
      <formula>0</formula>
      <formula>0.69</formula>
    </cfRule>
  </conditionalFormatting>
  <conditionalFormatting sqref="AV130">
    <cfRule type="cellIs" dxfId="287" priority="482" stopIfTrue="1" operator="greaterThan">
      <formula>0.9</formula>
    </cfRule>
  </conditionalFormatting>
  <conditionalFormatting sqref="AV130">
    <cfRule type="cellIs" dxfId="286" priority="483" stopIfTrue="1" operator="between">
      <formula>0.7</formula>
      <formula>0.89</formula>
    </cfRule>
  </conditionalFormatting>
  <conditionalFormatting sqref="AV130">
    <cfRule type="cellIs" dxfId="285" priority="484" stopIfTrue="1" operator="between">
      <formula>0</formula>
      <formula>0.69</formula>
    </cfRule>
  </conditionalFormatting>
  <conditionalFormatting sqref="AV127 AV129">
    <cfRule type="cellIs" dxfId="284" priority="485" stopIfTrue="1" operator="greaterThan">
      <formula>0.9</formula>
    </cfRule>
  </conditionalFormatting>
  <conditionalFormatting sqref="AV127 AV129">
    <cfRule type="cellIs" dxfId="283" priority="486" stopIfTrue="1" operator="between">
      <formula>0.7</formula>
      <formula>0.89</formula>
    </cfRule>
  </conditionalFormatting>
  <conditionalFormatting sqref="AV127 AV129">
    <cfRule type="cellIs" dxfId="282" priority="487" stopIfTrue="1" operator="between">
      <formula>0</formula>
      <formula>0.69</formula>
    </cfRule>
  </conditionalFormatting>
  <conditionalFormatting sqref="AV126">
    <cfRule type="cellIs" dxfId="281" priority="488" stopIfTrue="1" operator="greaterThan">
      <formula>0.9</formula>
    </cfRule>
  </conditionalFormatting>
  <conditionalFormatting sqref="AV126">
    <cfRule type="cellIs" dxfId="280" priority="489" stopIfTrue="1" operator="between">
      <formula>0.7</formula>
      <formula>0.89</formula>
    </cfRule>
  </conditionalFormatting>
  <conditionalFormatting sqref="AV126">
    <cfRule type="cellIs" dxfId="279" priority="490" stopIfTrue="1" operator="between">
      <formula>0</formula>
      <formula>0.69</formula>
    </cfRule>
  </conditionalFormatting>
  <conditionalFormatting sqref="S123:S124 S126:S131">
    <cfRule type="cellIs" dxfId="278" priority="491" stopIfTrue="1" operator="greaterThanOrEqual">
      <formula>0.9</formula>
    </cfRule>
  </conditionalFormatting>
  <conditionalFormatting sqref="S123:S124 S126:S131">
    <cfRule type="cellIs" dxfId="277" priority="492" stopIfTrue="1" operator="between">
      <formula>0.7</formula>
      <formula>0.89</formula>
    </cfRule>
  </conditionalFormatting>
  <conditionalFormatting sqref="S123:S124 S126:S131">
    <cfRule type="cellIs" dxfId="276" priority="493" stopIfTrue="1" operator="between">
      <formula>0</formula>
      <formula>0.69</formula>
    </cfRule>
  </conditionalFormatting>
  <conditionalFormatting sqref="AA123:AA124 AA126:AA131">
    <cfRule type="cellIs" dxfId="275" priority="494" stopIfTrue="1" operator="greaterThanOrEqual">
      <formula>0.9</formula>
    </cfRule>
  </conditionalFormatting>
  <conditionalFormatting sqref="AA123:AA124 AA126:AA131">
    <cfRule type="cellIs" dxfId="274" priority="495" stopIfTrue="1" operator="between">
      <formula>0.7</formula>
      <formula>0.89</formula>
    </cfRule>
  </conditionalFormatting>
  <conditionalFormatting sqref="AA123:AA124 AA126:AA131">
    <cfRule type="cellIs" dxfId="273" priority="496" stopIfTrue="1" operator="between">
      <formula>0</formula>
      <formula>0.69</formula>
    </cfRule>
  </conditionalFormatting>
  <conditionalFormatting sqref="AV125">
    <cfRule type="cellIs" dxfId="272" priority="497" stopIfTrue="1" operator="greaterThan">
      <formula>0.9</formula>
    </cfRule>
  </conditionalFormatting>
  <conditionalFormatting sqref="AV125">
    <cfRule type="cellIs" dxfId="271" priority="498" stopIfTrue="1" operator="between">
      <formula>0.7</formula>
      <formula>0.89</formula>
    </cfRule>
  </conditionalFormatting>
  <conditionalFormatting sqref="AV125">
    <cfRule type="cellIs" dxfId="270" priority="499" stopIfTrue="1" operator="between">
      <formula>0</formula>
      <formula>0.69</formula>
    </cfRule>
  </conditionalFormatting>
  <conditionalFormatting sqref="S125">
    <cfRule type="cellIs" dxfId="269" priority="500" stopIfTrue="1" operator="greaterThanOrEqual">
      <formula>0.9</formula>
    </cfRule>
  </conditionalFormatting>
  <conditionalFormatting sqref="S125">
    <cfRule type="cellIs" dxfId="268" priority="501" stopIfTrue="1" operator="between">
      <formula>0.7</formula>
      <formula>0.89</formula>
    </cfRule>
  </conditionalFormatting>
  <conditionalFormatting sqref="S125">
    <cfRule type="cellIs" dxfId="267" priority="502" stopIfTrue="1" operator="between">
      <formula>0</formula>
      <formula>0.69</formula>
    </cfRule>
  </conditionalFormatting>
  <conditionalFormatting sqref="AA125">
    <cfRule type="cellIs" dxfId="266" priority="503" stopIfTrue="1" operator="greaterThanOrEqual">
      <formula>0.9</formula>
    </cfRule>
  </conditionalFormatting>
  <conditionalFormatting sqref="AA125">
    <cfRule type="cellIs" dxfId="265" priority="504" stopIfTrue="1" operator="between">
      <formula>0.7</formula>
      <formula>0.89</formula>
    </cfRule>
  </conditionalFormatting>
  <conditionalFormatting sqref="AA125">
    <cfRule type="cellIs" dxfId="264" priority="505" stopIfTrue="1" operator="between">
      <formula>0</formula>
      <formula>0.69</formula>
    </cfRule>
  </conditionalFormatting>
  <conditionalFormatting sqref="AQ125">
    <cfRule type="cellIs" dxfId="263" priority="509" stopIfTrue="1" operator="greaterThanOrEqual">
      <formula>0.9</formula>
    </cfRule>
  </conditionalFormatting>
  <conditionalFormatting sqref="AQ125">
    <cfRule type="cellIs" dxfId="262" priority="510" stopIfTrue="1" operator="between">
      <formula>0.7</formula>
      <formula>0.89</formula>
    </cfRule>
  </conditionalFormatting>
  <conditionalFormatting sqref="AQ125">
    <cfRule type="cellIs" dxfId="261" priority="511" stopIfTrue="1" operator="between">
      <formula>0</formula>
      <formula>0.69</formula>
    </cfRule>
  </conditionalFormatting>
  <conditionalFormatting sqref="BB123:BB124 BB126:BB131">
    <cfRule type="cellIs" dxfId="260" priority="512" stopIfTrue="1" operator="greaterThanOrEqual">
      <formula>0.9</formula>
    </cfRule>
  </conditionalFormatting>
  <conditionalFormatting sqref="BB123:BB124 BB126:BB131">
    <cfRule type="cellIs" dxfId="259" priority="513" stopIfTrue="1" operator="between">
      <formula>0.7</formula>
      <formula>0.89</formula>
    </cfRule>
  </conditionalFormatting>
  <conditionalFormatting sqref="BB123:BB124 BB126:BB131">
    <cfRule type="cellIs" dxfId="258" priority="514" stopIfTrue="1" operator="between">
      <formula>0</formula>
      <formula>0.69</formula>
    </cfRule>
  </conditionalFormatting>
  <conditionalFormatting sqref="BB125">
    <cfRule type="cellIs" dxfId="257" priority="515" stopIfTrue="1" operator="greaterThanOrEqual">
      <formula>0.9</formula>
    </cfRule>
  </conditionalFormatting>
  <conditionalFormatting sqref="BB125">
    <cfRule type="cellIs" dxfId="256" priority="516" stopIfTrue="1" operator="between">
      <formula>0.7</formula>
      <formula>0.89</formula>
    </cfRule>
  </conditionalFormatting>
  <conditionalFormatting sqref="BB125">
    <cfRule type="cellIs" dxfId="255" priority="517" stopIfTrue="1" operator="between">
      <formula>0</formula>
      <formula>0.69</formula>
    </cfRule>
  </conditionalFormatting>
  <conditionalFormatting sqref="BH123:BH124 BH126:BH131">
    <cfRule type="cellIs" dxfId="254" priority="518" stopIfTrue="1" operator="greaterThanOrEqual">
      <formula>0.9</formula>
    </cfRule>
  </conditionalFormatting>
  <conditionalFormatting sqref="BH123:BH124 BH126:BH131">
    <cfRule type="cellIs" dxfId="253" priority="519" stopIfTrue="1" operator="between">
      <formula>0.7</formula>
      <formula>0.89</formula>
    </cfRule>
  </conditionalFormatting>
  <conditionalFormatting sqref="BH123:BH124 BH126:BH131">
    <cfRule type="cellIs" dxfId="252" priority="520" stopIfTrue="1" operator="between">
      <formula>0</formula>
      <formula>0.69</formula>
    </cfRule>
  </conditionalFormatting>
  <conditionalFormatting sqref="BE123:BE124 BE126:BE131">
    <cfRule type="cellIs" dxfId="251" priority="521" stopIfTrue="1" operator="greaterThanOrEqual">
      <formula>0.9</formula>
    </cfRule>
  </conditionalFormatting>
  <conditionalFormatting sqref="BE123:BE124 BE126:BE131">
    <cfRule type="cellIs" dxfId="250" priority="522" stopIfTrue="1" operator="between">
      <formula>0.7</formula>
      <formula>0.89</formula>
    </cfRule>
  </conditionalFormatting>
  <conditionalFormatting sqref="BE123:BE124 BE126:BE131">
    <cfRule type="cellIs" dxfId="249" priority="523" stopIfTrue="1" operator="between">
      <formula>0</formula>
      <formula>0.69</formula>
    </cfRule>
  </conditionalFormatting>
  <conditionalFormatting sqref="BE125">
    <cfRule type="cellIs" dxfId="248" priority="524" stopIfTrue="1" operator="greaterThanOrEqual">
      <formula>0.9</formula>
    </cfRule>
  </conditionalFormatting>
  <conditionalFormatting sqref="BE125">
    <cfRule type="cellIs" dxfId="247" priority="525" stopIfTrue="1" operator="between">
      <formula>0.7</formula>
      <formula>0.89</formula>
    </cfRule>
  </conditionalFormatting>
  <conditionalFormatting sqref="BE125">
    <cfRule type="cellIs" dxfId="246" priority="526" stopIfTrue="1" operator="between">
      <formula>0</formula>
      <formula>0.69</formula>
    </cfRule>
  </conditionalFormatting>
  <conditionalFormatting sqref="BK123:BK124 BK126:BK131">
    <cfRule type="cellIs" dxfId="245" priority="527" stopIfTrue="1" operator="greaterThanOrEqual">
      <formula>0.9</formula>
    </cfRule>
  </conditionalFormatting>
  <conditionalFormatting sqref="BK123:BK124 BK126:BK131">
    <cfRule type="cellIs" dxfId="244" priority="528" stopIfTrue="1" operator="between">
      <formula>0.7</formula>
      <formula>0.89</formula>
    </cfRule>
  </conditionalFormatting>
  <conditionalFormatting sqref="BK123:BK124 BK126:BK131">
    <cfRule type="cellIs" dxfId="243" priority="529" stopIfTrue="1" operator="between">
      <formula>0</formula>
      <formula>0.69</formula>
    </cfRule>
  </conditionalFormatting>
  <conditionalFormatting sqref="BK125">
    <cfRule type="cellIs" dxfId="242" priority="530" stopIfTrue="1" operator="greaterThanOrEqual">
      <formula>0.9</formula>
    </cfRule>
  </conditionalFormatting>
  <conditionalFormatting sqref="BK125">
    <cfRule type="cellIs" dxfId="241" priority="531" stopIfTrue="1" operator="between">
      <formula>0.7</formula>
      <formula>0.89</formula>
    </cfRule>
  </conditionalFormatting>
  <conditionalFormatting sqref="BK125">
    <cfRule type="cellIs" dxfId="240" priority="532" stopIfTrue="1" operator="between">
      <formula>0</formula>
      <formula>0.69</formula>
    </cfRule>
  </conditionalFormatting>
  <conditionalFormatting sqref="BN123:BN124 BN126:BN131">
    <cfRule type="cellIs" dxfId="239" priority="533" stopIfTrue="1" operator="greaterThanOrEqual">
      <formula>0.9</formula>
    </cfRule>
  </conditionalFormatting>
  <conditionalFormatting sqref="BN123:BN124 BN126:BN131">
    <cfRule type="cellIs" dxfId="238" priority="534" stopIfTrue="1" operator="between">
      <formula>0.7</formula>
      <formula>0.89</formula>
    </cfRule>
  </conditionalFormatting>
  <conditionalFormatting sqref="BN123:BN124 BN126:BN131">
    <cfRule type="cellIs" dxfId="237" priority="535" stopIfTrue="1" operator="between">
      <formula>0</formula>
      <formula>0.69</formula>
    </cfRule>
  </conditionalFormatting>
  <conditionalFormatting sqref="BN125">
    <cfRule type="cellIs" dxfId="236" priority="536" stopIfTrue="1" operator="greaterThanOrEqual">
      <formula>0.9</formula>
    </cfRule>
  </conditionalFormatting>
  <conditionalFormatting sqref="BN125">
    <cfRule type="cellIs" dxfId="235" priority="537" stopIfTrue="1" operator="between">
      <formula>0.7</formula>
      <formula>0.89</formula>
    </cfRule>
  </conditionalFormatting>
  <conditionalFormatting sqref="BN125">
    <cfRule type="cellIs" dxfId="234" priority="538" stopIfTrue="1" operator="between">
      <formula>0</formula>
      <formula>0.69</formula>
    </cfRule>
  </conditionalFormatting>
  <conditionalFormatting sqref="AI139:AI140 AI142:AI145">
    <cfRule type="cellIs" dxfId="233" priority="539" stopIfTrue="1" operator="greaterThanOrEqual">
      <formula>0.9</formula>
    </cfRule>
  </conditionalFormatting>
  <conditionalFormatting sqref="AI139:AI140 AI142:AI145">
    <cfRule type="cellIs" dxfId="232" priority="540" stopIfTrue="1" operator="between">
      <formula>0.7</formula>
      <formula>0.89</formula>
    </cfRule>
  </conditionalFormatting>
  <conditionalFormatting sqref="AI139:AI140 AI142:AI145">
    <cfRule type="cellIs" dxfId="231" priority="541" stopIfTrue="1" operator="between">
      <formula>0</formula>
      <formula>0.69</formula>
    </cfRule>
  </conditionalFormatting>
  <conditionalFormatting sqref="AQ139:AQ140 AQ142:AQ145">
    <cfRule type="cellIs" dxfId="230" priority="542" stopIfTrue="1" operator="greaterThanOrEqual">
      <formula>0.9</formula>
    </cfRule>
  </conditionalFormatting>
  <conditionalFormatting sqref="AQ139:AQ140 AQ142:AQ145">
    <cfRule type="cellIs" dxfId="229" priority="543" stopIfTrue="1" operator="between">
      <formula>0.7</formula>
      <formula>0.89</formula>
    </cfRule>
  </conditionalFormatting>
  <conditionalFormatting sqref="AQ139:AQ140 AQ142:AQ145">
    <cfRule type="cellIs" dxfId="228" priority="544" stopIfTrue="1" operator="between">
      <formula>0</formula>
      <formula>0.69</formula>
    </cfRule>
  </conditionalFormatting>
  <conditionalFormatting sqref="BH141">
    <cfRule type="cellIs" dxfId="227" priority="545" stopIfTrue="1" operator="greaterThanOrEqual">
      <formula>0.9</formula>
    </cfRule>
  </conditionalFormatting>
  <conditionalFormatting sqref="BH141">
    <cfRule type="cellIs" dxfId="226" priority="546" stopIfTrue="1" operator="between">
      <formula>0.7</formula>
      <formula>0.89</formula>
    </cfRule>
  </conditionalFormatting>
  <conditionalFormatting sqref="BH141">
    <cfRule type="cellIs" dxfId="225" priority="547" stopIfTrue="1" operator="between">
      <formula>0</formula>
      <formula>0.69</formula>
    </cfRule>
  </conditionalFormatting>
  <conditionalFormatting sqref="AV139 AV145">
    <cfRule type="cellIs" dxfId="224" priority="548" stopIfTrue="1" operator="greaterThan">
      <formula>0.9</formula>
    </cfRule>
  </conditionalFormatting>
  <conditionalFormatting sqref="AV139 AV145">
    <cfRule type="cellIs" dxfId="223" priority="549" stopIfTrue="1" operator="between">
      <formula>0.7</formula>
      <formula>0.89</formula>
    </cfRule>
  </conditionalFormatting>
  <conditionalFormatting sqref="AV139 AV145">
    <cfRule type="cellIs" dxfId="222" priority="550" stopIfTrue="1" operator="between">
      <formula>0</formula>
      <formula>0.69</formula>
    </cfRule>
  </conditionalFormatting>
  <conditionalFormatting sqref="AV140">
    <cfRule type="cellIs" dxfId="221" priority="551" stopIfTrue="1" operator="greaterThan">
      <formula>0.9</formula>
    </cfRule>
  </conditionalFormatting>
  <conditionalFormatting sqref="AV140">
    <cfRule type="cellIs" dxfId="220" priority="552" stopIfTrue="1" operator="between">
      <formula>0.7</formula>
      <formula>0.89</formula>
    </cfRule>
  </conditionalFormatting>
  <conditionalFormatting sqref="AV140">
    <cfRule type="cellIs" dxfId="219" priority="553" stopIfTrue="1" operator="between">
      <formula>0</formula>
      <formula>0.69</formula>
    </cfRule>
  </conditionalFormatting>
  <conditionalFormatting sqref="AV144">
    <cfRule type="cellIs" dxfId="218" priority="554" stopIfTrue="1" operator="greaterThan">
      <formula>0.9</formula>
    </cfRule>
  </conditionalFormatting>
  <conditionalFormatting sqref="AV144">
    <cfRule type="cellIs" dxfId="217" priority="555" stopIfTrue="1" operator="between">
      <formula>0.7</formula>
      <formula>0.89</formula>
    </cfRule>
  </conditionalFormatting>
  <conditionalFormatting sqref="AV144">
    <cfRule type="cellIs" dxfId="216" priority="556" stopIfTrue="1" operator="between">
      <formula>0</formula>
      <formula>0.69</formula>
    </cfRule>
  </conditionalFormatting>
  <conditionalFormatting sqref="AV143">
    <cfRule type="cellIs" dxfId="215" priority="557" stopIfTrue="1" operator="greaterThan">
      <formula>0.9</formula>
    </cfRule>
  </conditionalFormatting>
  <conditionalFormatting sqref="AV143">
    <cfRule type="cellIs" dxfId="214" priority="558" stopIfTrue="1" operator="between">
      <formula>0.7</formula>
      <formula>0.89</formula>
    </cfRule>
  </conditionalFormatting>
  <conditionalFormatting sqref="AV143">
    <cfRule type="cellIs" dxfId="213" priority="559" stopIfTrue="1" operator="between">
      <formula>0</formula>
      <formula>0.69</formula>
    </cfRule>
  </conditionalFormatting>
  <conditionalFormatting sqref="AV142">
    <cfRule type="cellIs" dxfId="212" priority="560" stopIfTrue="1" operator="greaterThan">
      <formula>0.9</formula>
    </cfRule>
  </conditionalFormatting>
  <conditionalFormatting sqref="AV142">
    <cfRule type="cellIs" dxfId="211" priority="561" stopIfTrue="1" operator="between">
      <formula>0.7</formula>
      <formula>0.89</formula>
    </cfRule>
  </conditionalFormatting>
  <conditionalFormatting sqref="AV142">
    <cfRule type="cellIs" dxfId="210" priority="562" stopIfTrue="1" operator="between">
      <formula>0</formula>
      <formula>0.69</formula>
    </cfRule>
  </conditionalFormatting>
  <conditionalFormatting sqref="S139:S140 S142:S145">
    <cfRule type="cellIs" dxfId="209" priority="563" stopIfTrue="1" operator="greaterThanOrEqual">
      <formula>0.9</formula>
    </cfRule>
  </conditionalFormatting>
  <conditionalFormatting sqref="S139:S140 S142:S145">
    <cfRule type="cellIs" dxfId="208" priority="564" stopIfTrue="1" operator="between">
      <formula>0.7</formula>
      <formula>0.89</formula>
    </cfRule>
  </conditionalFormatting>
  <conditionalFormatting sqref="S139:S140 S142:S145">
    <cfRule type="cellIs" dxfId="207" priority="565" stopIfTrue="1" operator="between">
      <formula>0</formula>
      <formula>0.69</formula>
    </cfRule>
  </conditionalFormatting>
  <conditionalFormatting sqref="AA139:AA140 AA142:AA145">
    <cfRule type="cellIs" dxfId="206" priority="566" stopIfTrue="1" operator="greaterThanOrEqual">
      <formula>0.9</formula>
    </cfRule>
  </conditionalFormatting>
  <conditionalFormatting sqref="AA139:AA140 AA142:AA145">
    <cfRule type="cellIs" dxfId="205" priority="567" stopIfTrue="1" operator="between">
      <formula>0.7</formula>
      <formula>0.89</formula>
    </cfRule>
  </conditionalFormatting>
  <conditionalFormatting sqref="AA139:AA140 AA142:AA145">
    <cfRule type="cellIs" dxfId="204" priority="568" stopIfTrue="1" operator="between">
      <formula>0</formula>
      <formula>0.69</formula>
    </cfRule>
  </conditionalFormatting>
  <conditionalFormatting sqref="AV141">
    <cfRule type="cellIs" dxfId="203" priority="569" stopIfTrue="1" operator="greaterThan">
      <formula>0.9</formula>
    </cfRule>
  </conditionalFormatting>
  <conditionalFormatting sqref="AV141">
    <cfRule type="cellIs" dxfId="202" priority="570" stopIfTrue="1" operator="between">
      <formula>0.7</formula>
      <formula>0.89</formula>
    </cfRule>
  </conditionalFormatting>
  <conditionalFormatting sqref="AV141">
    <cfRule type="cellIs" dxfId="201" priority="571" stopIfTrue="1" operator="between">
      <formula>0</formula>
      <formula>0.69</formula>
    </cfRule>
  </conditionalFormatting>
  <conditionalFormatting sqref="S141">
    <cfRule type="cellIs" dxfId="200" priority="572" stopIfTrue="1" operator="greaterThanOrEqual">
      <formula>0.9</formula>
    </cfRule>
  </conditionalFormatting>
  <conditionalFormatting sqref="S141">
    <cfRule type="cellIs" dxfId="199" priority="573" stopIfTrue="1" operator="between">
      <formula>0.7</formula>
      <formula>0.89</formula>
    </cfRule>
  </conditionalFormatting>
  <conditionalFormatting sqref="S141">
    <cfRule type="cellIs" dxfId="198" priority="574" stopIfTrue="1" operator="between">
      <formula>0</formula>
      <formula>0.69</formula>
    </cfRule>
  </conditionalFormatting>
  <conditionalFormatting sqref="AA141">
    <cfRule type="cellIs" dxfId="197" priority="575" stopIfTrue="1" operator="greaterThanOrEqual">
      <formula>0.9</formula>
    </cfRule>
  </conditionalFormatting>
  <conditionalFormatting sqref="AA141">
    <cfRule type="cellIs" dxfId="196" priority="576" stopIfTrue="1" operator="between">
      <formula>0.7</formula>
      <formula>0.89</formula>
    </cfRule>
  </conditionalFormatting>
  <conditionalFormatting sqref="AA141">
    <cfRule type="cellIs" dxfId="195" priority="577" stopIfTrue="1" operator="between">
      <formula>0</formula>
      <formula>0.69</formula>
    </cfRule>
  </conditionalFormatting>
  <conditionalFormatting sqref="AI141">
    <cfRule type="cellIs" dxfId="194" priority="578" stopIfTrue="1" operator="greaterThanOrEqual">
      <formula>0.9</formula>
    </cfRule>
  </conditionalFormatting>
  <conditionalFormatting sqref="AI141">
    <cfRule type="cellIs" dxfId="193" priority="579" stopIfTrue="1" operator="between">
      <formula>0.7</formula>
      <formula>0.89</formula>
    </cfRule>
  </conditionalFormatting>
  <conditionalFormatting sqref="AI141">
    <cfRule type="cellIs" dxfId="192" priority="580" stopIfTrue="1" operator="between">
      <formula>0</formula>
      <formula>0.69</formula>
    </cfRule>
  </conditionalFormatting>
  <conditionalFormatting sqref="AQ141">
    <cfRule type="cellIs" dxfId="191" priority="581" stopIfTrue="1" operator="greaterThanOrEqual">
      <formula>0.9</formula>
    </cfRule>
  </conditionalFormatting>
  <conditionalFormatting sqref="AQ141">
    <cfRule type="cellIs" dxfId="190" priority="582" stopIfTrue="1" operator="between">
      <formula>0.7</formula>
      <formula>0.89</formula>
    </cfRule>
  </conditionalFormatting>
  <conditionalFormatting sqref="AQ141">
    <cfRule type="cellIs" dxfId="189" priority="583" stopIfTrue="1" operator="between">
      <formula>0</formula>
      <formula>0.69</formula>
    </cfRule>
  </conditionalFormatting>
  <conditionalFormatting sqref="BB139:BB140 BB142:BB145">
    <cfRule type="cellIs" dxfId="188" priority="584" stopIfTrue="1" operator="greaterThanOrEqual">
      <formula>0.9</formula>
    </cfRule>
  </conditionalFormatting>
  <conditionalFormatting sqref="BB139:BB140 BB142:BB145">
    <cfRule type="cellIs" dxfId="187" priority="585" stopIfTrue="1" operator="between">
      <formula>0.7</formula>
      <formula>0.89</formula>
    </cfRule>
  </conditionalFormatting>
  <conditionalFormatting sqref="BB139:BB140 BB142:BB145">
    <cfRule type="cellIs" dxfId="186" priority="586" stopIfTrue="1" operator="between">
      <formula>0</formula>
      <formula>0.69</formula>
    </cfRule>
  </conditionalFormatting>
  <conditionalFormatting sqref="BB141">
    <cfRule type="cellIs" dxfId="185" priority="587" stopIfTrue="1" operator="greaterThanOrEqual">
      <formula>0.9</formula>
    </cfRule>
  </conditionalFormatting>
  <conditionalFormatting sqref="BB141">
    <cfRule type="cellIs" dxfId="184" priority="588" stopIfTrue="1" operator="between">
      <formula>0.7</formula>
      <formula>0.89</formula>
    </cfRule>
  </conditionalFormatting>
  <conditionalFormatting sqref="BB141">
    <cfRule type="cellIs" dxfId="183" priority="589" stopIfTrue="1" operator="between">
      <formula>0</formula>
      <formula>0.69</formula>
    </cfRule>
  </conditionalFormatting>
  <conditionalFormatting sqref="BH139:BH140 BH142:BH145">
    <cfRule type="cellIs" dxfId="182" priority="590" stopIfTrue="1" operator="greaterThanOrEqual">
      <formula>0.9</formula>
    </cfRule>
  </conditionalFormatting>
  <conditionalFormatting sqref="BH139:BH140 BH142:BH145">
    <cfRule type="cellIs" dxfId="181" priority="591" stopIfTrue="1" operator="between">
      <formula>0.7</formula>
      <formula>0.89</formula>
    </cfRule>
  </conditionalFormatting>
  <conditionalFormatting sqref="BH139:BH140 BH142:BH145">
    <cfRule type="cellIs" dxfId="180" priority="592" stopIfTrue="1" operator="between">
      <formula>0</formula>
      <formula>0.69</formula>
    </cfRule>
  </conditionalFormatting>
  <conditionalFormatting sqref="BE139:BE140 BE142:BE145">
    <cfRule type="cellIs" dxfId="179" priority="593" stopIfTrue="1" operator="greaterThanOrEqual">
      <formula>0.9</formula>
    </cfRule>
  </conditionalFormatting>
  <conditionalFormatting sqref="BE139:BE140 BE142:BE145">
    <cfRule type="cellIs" dxfId="178" priority="594" stopIfTrue="1" operator="between">
      <formula>0.7</formula>
      <formula>0.89</formula>
    </cfRule>
  </conditionalFormatting>
  <conditionalFormatting sqref="BE139:BE140 BE142:BE145">
    <cfRule type="cellIs" dxfId="177" priority="595" stopIfTrue="1" operator="between">
      <formula>0</formula>
      <formula>0.69</formula>
    </cfRule>
  </conditionalFormatting>
  <conditionalFormatting sqref="BE141">
    <cfRule type="cellIs" dxfId="176" priority="596" stopIfTrue="1" operator="greaterThanOrEqual">
      <formula>0.9</formula>
    </cfRule>
  </conditionalFormatting>
  <conditionalFormatting sqref="BE141">
    <cfRule type="cellIs" dxfId="175" priority="597" stopIfTrue="1" operator="between">
      <formula>0.7</formula>
      <formula>0.89</formula>
    </cfRule>
  </conditionalFormatting>
  <conditionalFormatting sqref="BE141">
    <cfRule type="cellIs" dxfId="174" priority="598" stopIfTrue="1" operator="between">
      <formula>0</formula>
      <formula>0.69</formula>
    </cfRule>
  </conditionalFormatting>
  <conditionalFormatting sqref="BK139:BK140 BK142:BK145">
    <cfRule type="cellIs" dxfId="173" priority="599" stopIfTrue="1" operator="greaterThanOrEqual">
      <formula>0.9</formula>
    </cfRule>
  </conditionalFormatting>
  <conditionalFormatting sqref="BK139:BK140 BK142:BK145">
    <cfRule type="cellIs" dxfId="172" priority="600" stopIfTrue="1" operator="between">
      <formula>0.7</formula>
      <formula>0.89</formula>
    </cfRule>
  </conditionalFormatting>
  <conditionalFormatting sqref="BK139:BK140 BK142:BK145">
    <cfRule type="cellIs" dxfId="171" priority="601" stopIfTrue="1" operator="between">
      <formula>0</formula>
      <formula>0.69</formula>
    </cfRule>
  </conditionalFormatting>
  <conditionalFormatting sqref="BK141">
    <cfRule type="cellIs" dxfId="170" priority="602" stopIfTrue="1" operator="greaterThanOrEqual">
      <formula>0.9</formula>
    </cfRule>
  </conditionalFormatting>
  <conditionalFormatting sqref="BK141">
    <cfRule type="cellIs" dxfId="169" priority="603" stopIfTrue="1" operator="between">
      <formula>0.7</formula>
      <formula>0.89</formula>
    </cfRule>
  </conditionalFormatting>
  <conditionalFormatting sqref="BK141">
    <cfRule type="cellIs" dxfId="168" priority="604" stopIfTrue="1" operator="between">
      <formula>0</formula>
      <formula>0.69</formula>
    </cfRule>
  </conditionalFormatting>
  <conditionalFormatting sqref="BN139:BN140 BN142:BN145">
    <cfRule type="cellIs" dxfId="167" priority="605" stopIfTrue="1" operator="greaterThanOrEqual">
      <formula>0.9</formula>
    </cfRule>
  </conditionalFormatting>
  <conditionalFormatting sqref="BN139:BN140 BN142:BN145">
    <cfRule type="cellIs" dxfId="166" priority="606" stopIfTrue="1" operator="between">
      <formula>0.7</formula>
      <formula>0.89</formula>
    </cfRule>
  </conditionalFormatting>
  <conditionalFormatting sqref="BN139:BN140 BN142:BN145">
    <cfRule type="cellIs" dxfId="165" priority="607" stopIfTrue="1" operator="between">
      <formula>0</formula>
      <formula>0.69</formula>
    </cfRule>
  </conditionalFormatting>
  <conditionalFormatting sqref="BN141">
    <cfRule type="cellIs" dxfId="164" priority="608" stopIfTrue="1" operator="greaterThanOrEqual">
      <formula>0.9</formula>
    </cfRule>
  </conditionalFormatting>
  <conditionalFormatting sqref="BN141">
    <cfRule type="cellIs" dxfId="163" priority="609" stopIfTrue="1" operator="between">
      <formula>0.7</formula>
      <formula>0.89</formula>
    </cfRule>
  </conditionalFormatting>
  <conditionalFormatting sqref="BN141">
    <cfRule type="cellIs" dxfId="162" priority="610" stopIfTrue="1" operator="between">
      <formula>0</formula>
      <formula>0.69</formula>
    </cfRule>
  </conditionalFormatting>
  <conditionalFormatting sqref="S29">
    <cfRule type="cellIs" dxfId="161" priority="611" stopIfTrue="1" operator="greaterThanOrEqual">
      <formula>0.9</formula>
    </cfRule>
  </conditionalFormatting>
  <conditionalFormatting sqref="S29">
    <cfRule type="cellIs" dxfId="160" priority="612" stopIfTrue="1" operator="between">
      <formula>0.7</formula>
      <formula>0.89</formula>
    </cfRule>
  </conditionalFormatting>
  <conditionalFormatting sqref="S29">
    <cfRule type="cellIs" dxfId="159" priority="613" stopIfTrue="1" operator="between">
      <formula>0</formula>
      <formula>0.69</formula>
    </cfRule>
  </conditionalFormatting>
  <conditionalFormatting sqref="AA29">
    <cfRule type="cellIs" dxfId="158" priority="614" stopIfTrue="1" operator="greaterThanOrEqual">
      <formula>0.9</formula>
    </cfRule>
  </conditionalFormatting>
  <conditionalFormatting sqref="AA29">
    <cfRule type="cellIs" dxfId="157" priority="615" stopIfTrue="1" operator="between">
      <formula>0.7</formula>
      <formula>0.89</formula>
    </cfRule>
  </conditionalFormatting>
  <conditionalFormatting sqref="AA29">
    <cfRule type="cellIs" dxfId="156" priority="616" stopIfTrue="1" operator="between">
      <formula>0</formula>
      <formula>0.69</formula>
    </cfRule>
  </conditionalFormatting>
  <conditionalFormatting sqref="S28 S30">
    <cfRule type="cellIs" dxfId="155" priority="617" stopIfTrue="1" operator="greaterThanOrEqual">
      <formula>0.9</formula>
    </cfRule>
  </conditionalFormatting>
  <conditionalFormatting sqref="S28 S30">
    <cfRule type="cellIs" dxfId="154" priority="618" stopIfTrue="1" operator="between">
      <formula>0.7</formula>
      <formula>0.89</formula>
    </cfRule>
  </conditionalFormatting>
  <conditionalFormatting sqref="S28 S30">
    <cfRule type="cellIs" dxfId="153" priority="619" stopIfTrue="1" operator="between">
      <formula>0</formula>
      <formula>0.69</formula>
    </cfRule>
  </conditionalFormatting>
  <conditionalFormatting sqref="AA28 AA30">
    <cfRule type="cellIs" dxfId="152" priority="620" stopIfTrue="1" operator="greaterThanOrEqual">
      <formula>0.9</formula>
    </cfRule>
  </conditionalFormatting>
  <conditionalFormatting sqref="AA28 AA30">
    <cfRule type="cellIs" dxfId="151" priority="621" stopIfTrue="1" operator="between">
      <formula>0.7</formula>
      <formula>0.89</formula>
    </cfRule>
  </conditionalFormatting>
  <conditionalFormatting sqref="AA28 AA30">
    <cfRule type="cellIs" dxfId="150" priority="622" stopIfTrue="1" operator="between">
      <formula>0</formula>
      <formula>0.69</formula>
    </cfRule>
  </conditionalFormatting>
  <conditionalFormatting sqref="S31">
    <cfRule type="cellIs" dxfId="149" priority="623" stopIfTrue="1" operator="greaterThanOrEqual">
      <formula>0.9</formula>
    </cfRule>
  </conditionalFormatting>
  <conditionalFormatting sqref="S31">
    <cfRule type="cellIs" dxfId="148" priority="624" stopIfTrue="1" operator="between">
      <formula>0.7</formula>
      <formula>0.89</formula>
    </cfRule>
  </conditionalFormatting>
  <conditionalFormatting sqref="S31">
    <cfRule type="cellIs" dxfId="147" priority="625" stopIfTrue="1" operator="between">
      <formula>0</formula>
      <formula>0.69</formula>
    </cfRule>
  </conditionalFormatting>
  <conditionalFormatting sqref="AA31">
    <cfRule type="cellIs" dxfId="146" priority="626" stopIfTrue="1" operator="greaterThanOrEqual">
      <formula>0.9</formula>
    </cfRule>
  </conditionalFormatting>
  <conditionalFormatting sqref="AA31">
    <cfRule type="cellIs" dxfId="145" priority="627" stopIfTrue="1" operator="between">
      <formula>0.7</formula>
      <formula>0.89</formula>
    </cfRule>
  </conditionalFormatting>
  <conditionalFormatting sqref="AA31">
    <cfRule type="cellIs" dxfId="144" priority="628" stopIfTrue="1" operator="between">
      <formula>0</formula>
      <formula>0.69</formula>
    </cfRule>
  </conditionalFormatting>
  <conditionalFormatting sqref="AV44">
    <cfRule type="cellIs" dxfId="143" priority="629" stopIfTrue="1" operator="greaterThan">
      <formula>0.9</formula>
    </cfRule>
  </conditionalFormatting>
  <conditionalFormatting sqref="AV44">
    <cfRule type="cellIs" dxfId="142" priority="630" stopIfTrue="1" operator="between">
      <formula>0.7</formula>
      <formula>0.89</formula>
    </cfRule>
  </conditionalFormatting>
  <conditionalFormatting sqref="AV44">
    <cfRule type="cellIs" dxfId="141" priority="631" stopIfTrue="1" operator="between">
      <formula>0</formula>
      <formula>0.69</formula>
    </cfRule>
  </conditionalFormatting>
  <conditionalFormatting sqref="AI42:AI43">
    <cfRule type="cellIs" dxfId="140" priority="632" stopIfTrue="1" operator="greaterThanOrEqual">
      <formula>0.9</formula>
    </cfRule>
  </conditionalFormatting>
  <conditionalFormatting sqref="AI42:AI43">
    <cfRule type="cellIs" dxfId="139" priority="633" stopIfTrue="1" operator="between">
      <formula>0.7</formula>
      <formula>0.89</formula>
    </cfRule>
  </conditionalFormatting>
  <conditionalFormatting sqref="AI42:AI43">
    <cfRule type="cellIs" dxfId="138" priority="634" stopIfTrue="1" operator="between">
      <formula>0</formula>
      <formula>0.69</formula>
    </cfRule>
  </conditionalFormatting>
  <conditionalFormatting sqref="AQ35:AQ37">
    <cfRule type="cellIs" dxfId="137" priority="635" stopIfTrue="1" operator="greaterThanOrEqual">
      <formula>0.9</formula>
    </cfRule>
  </conditionalFormatting>
  <conditionalFormatting sqref="AQ35:AQ37">
    <cfRule type="cellIs" dxfId="136" priority="636" stopIfTrue="1" operator="between">
      <formula>0.7</formula>
      <formula>0.89</formula>
    </cfRule>
  </conditionalFormatting>
  <conditionalFormatting sqref="AQ35:AQ37">
    <cfRule type="cellIs" dxfId="135" priority="637" stopIfTrue="1" operator="between">
      <formula>0</formula>
      <formula>0.69</formula>
    </cfRule>
  </conditionalFormatting>
  <conditionalFormatting sqref="AV35:AV37">
    <cfRule type="cellIs" dxfId="134" priority="638" stopIfTrue="1" operator="greaterThan">
      <formula>0.9</formula>
    </cfRule>
  </conditionalFormatting>
  <conditionalFormatting sqref="AV35:AV37">
    <cfRule type="cellIs" dxfId="133" priority="639" stopIfTrue="1" operator="between">
      <formula>0.7</formula>
      <formula>0.89</formula>
    </cfRule>
  </conditionalFormatting>
  <conditionalFormatting sqref="AV35:AV37">
    <cfRule type="cellIs" dxfId="132" priority="640" stopIfTrue="1" operator="between">
      <formula>0</formula>
      <formula>0.69</formula>
    </cfRule>
  </conditionalFormatting>
  <conditionalFormatting sqref="AQ60:AQ61">
    <cfRule type="cellIs" dxfId="131" priority="641" stopIfTrue="1" operator="greaterThanOrEqual">
      <formula>0.9</formula>
    </cfRule>
  </conditionalFormatting>
  <conditionalFormatting sqref="AQ60:AQ61">
    <cfRule type="cellIs" dxfId="130" priority="642" stopIfTrue="1" operator="between">
      <formula>0.7</formula>
      <formula>0.89</formula>
    </cfRule>
  </conditionalFormatting>
  <conditionalFormatting sqref="AQ60:AQ61">
    <cfRule type="cellIs" dxfId="129" priority="643" stopIfTrue="1" operator="between">
      <formula>0</formula>
      <formula>0.69</formula>
    </cfRule>
  </conditionalFormatting>
  <conditionalFormatting sqref="AV60:AV61">
    <cfRule type="cellIs" dxfId="128" priority="644" stopIfTrue="1" operator="greaterThan">
      <formula>0.9</formula>
    </cfRule>
  </conditionalFormatting>
  <conditionalFormatting sqref="AV60:AV61">
    <cfRule type="cellIs" dxfId="127" priority="645" stopIfTrue="1" operator="between">
      <formula>0.7</formula>
      <formula>0.89</formula>
    </cfRule>
  </conditionalFormatting>
  <conditionalFormatting sqref="AV60:AV61">
    <cfRule type="cellIs" dxfId="126" priority="646" stopIfTrue="1" operator="between">
      <formula>0</formula>
      <formula>0.69</formula>
    </cfRule>
  </conditionalFormatting>
  <conditionalFormatting sqref="AI60:AI61">
    <cfRule type="cellIs" dxfId="125" priority="647" stopIfTrue="1" operator="greaterThanOrEqual">
      <formula>0.9</formula>
    </cfRule>
  </conditionalFormatting>
  <conditionalFormatting sqref="AI60:AI61">
    <cfRule type="cellIs" dxfId="124" priority="648" stopIfTrue="1" operator="between">
      <formula>0.7</formula>
      <formula>0.89</formula>
    </cfRule>
  </conditionalFormatting>
  <conditionalFormatting sqref="AI60:AI61">
    <cfRule type="cellIs" dxfId="123" priority="649" stopIfTrue="1" operator="between">
      <formula>0</formula>
      <formula>0.69</formula>
    </cfRule>
  </conditionalFormatting>
  <conditionalFormatting sqref="AQ76:AQ77">
    <cfRule type="cellIs" dxfId="122" priority="653" stopIfTrue="1" operator="greaterThanOrEqual">
      <formula>0.9</formula>
    </cfRule>
  </conditionalFormatting>
  <conditionalFormatting sqref="AQ76:AQ77">
    <cfRule type="cellIs" dxfId="121" priority="654" stopIfTrue="1" operator="between">
      <formula>0.7</formula>
      <formula>0.89</formula>
    </cfRule>
  </conditionalFormatting>
  <conditionalFormatting sqref="AQ76:AQ77">
    <cfRule type="cellIs" dxfId="120" priority="655" stopIfTrue="1" operator="between">
      <formula>0</formula>
      <formula>0.69</formula>
    </cfRule>
  </conditionalFormatting>
  <conditionalFormatting sqref="AV76:AV77">
    <cfRule type="cellIs" dxfId="119" priority="656" stopIfTrue="1" operator="greaterThan">
      <formula>0.9</formula>
    </cfRule>
  </conditionalFormatting>
  <conditionalFormatting sqref="AV76:AV77">
    <cfRule type="cellIs" dxfId="118" priority="657" stopIfTrue="1" operator="between">
      <formula>0.7</formula>
      <formula>0.89</formula>
    </cfRule>
  </conditionalFormatting>
  <conditionalFormatting sqref="AV76:AV77">
    <cfRule type="cellIs" dxfId="117" priority="658" stopIfTrue="1" operator="between">
      <formula>0</formula>
      <formula>0.69</formula>
    </cfRule>
  </conditionalFormatting>
  <conditionalFormatting sqref="AQ78">
    <cfRule type="cellIs" dxfId="116" priority="662" stopIfTrue="1" operator="greaterThanOrEqual">
      <formula>0.9</formula>
    </cfRule>
  </conditionalFormatting>
  <conditionalFormatting sqref="AQ78">
    <cfRule type="cellIs" dxfId="115" priority="663" stopIfTrue="1" operator="between">
      <formula>0.7</formula>
      <formula>0.89</formula>
    </cfRule>
  </conditionalFormatting>
  <conditionalFormatting sqref="AQ78">
    <cfRule type="cellIs" dxfId="114" priority="664" stopIfTrue="1" operator="between">
      <formula>0</formula>
      <formula>0.69</formula>
    </cfRule>
  </conditionalFormatting>
  <conditionalFormatting sqref="AV78">
    <cfRule type="cellIs" dxfId="113" priority="665" stopIfTrue="1" operator="greaterThan">
      <formula>0.9</formula>
    </cfRule>
  </conditionalFormatting>
  <conditionalFormatting sqref="AV78">
    <cfRule type="cellIs" dxfId="112" priority="666" stopIfTrue="1" operator="between">
      <formula>0.7</formula>
      <formula>0.89</formula>
    </cfRule>
  </conditionalFormatting>
  <conditionalFormatting sqref="AV78">
    <cfRule type="cellIs" dxfId="111" priority="667" stopIfTrue="1" operator="between">
      <formula>0</formula>
      <formula>0.69</formula>
    </cfRule>
  </conditionalFormatting>
  <conditionalFormatting sqref="AQ79">
    <cfRule type="cellIs" dxfId="110" priority="671" stopIfTrue="1" operator="greaterThanOrEqual">
      <formula>0.9</formula>
    </cfRule>
  </conditionalFormatting>
  <conditionalFormatting sqref="AQ79">
    <cfRule type="cellIs" dxfId="109" priority="672" stopIfTrue="1" operator="between">
      <formula>0.7</formula>
      <formula>0.89</formula>
    </cfRule>
  </conditionalFormatting>
  <conditionalFormatting sqref="AQ79">
    <cfRule type="cellIs" dxfId="108" priority="673" stopIfTrue="1" operator="between">
      <formula>0</formula>
      <formula>0.69</formula>
    </cfRule>
  </conditionalFormatting>
  <conditionalFormatting sqref="AV79">
    <cfRule type="cellIs" dxfId="107" priority="674" stopIfTrue="1" operator="greaterThan">
      <formula>0.9</formula>
    </cfRule>
  </conditionalFormatting>
  <conditionalFormatting sqref="AV79">
    <cfRule type="cellIs" dxfId="106" priority="675" stopIfTrue="1" operator="between">
      <formula>0.7</formula>
      <formula>0.89</formula>
    </cfRule>
  </conditionalFormatting>
  <conditionalFormatting sqref="AV79">
    <cfRule type="cellIs" dxfId="105" priority="676" stopIfTrue="1" operator="between">
      <formula>0</formula>
      <formula>0.69</formula>
    </cfRule>
  </conditionalFormatting>
  <conditionalFormatting sqref="AQ80">
    <cfRule type="cellIs" dxfId="104" priority="680" stopIfTrue="1" operator="greaterThanOrEqual">
      <formula>0.9</formula>
    </cfRule>
  </conditionalFormatting>
  <conditionalFormatting sqref="AQ80">
    <cfRule type="cellIs" dxfId="103" priority="681" stopIfTrue="1" operator="between">
      <formula>0.7</formula>
      <formula>0.89</formula>
    </cfRule>
  </conditionalFormatting>
  <conditionalFormatting sqref="AQ80">
    <cfRule type="cellIs" dxfId="102" priority="682" stopIfTrue="1" operator="between">
      <formula>0</formula>
      <formula>0.69</formula>
    </cfRule>
  </conditionalFormatting>
  <conditionalFormatting sqref="AV80">
    <cfRule type="cellIs" dxfId="101" priority="683" stopIfTrue="1" operator="greaterThan">
      <formula>0.9</formula>
    </cfRule>
  </conditionalFormatting>
  <conditionalFormatting sqref="AV80">
    <cfRule type="cellIs" dxfId="100" priority="684" stopIfTrue="1" operator="between">
      <formula>0.7</formula>
      <formula>0.89</formula>
    </cfRule>
  </conditionalFormatting>
  <conditionalFormatting sqref="AV80">
    <cfRule type="cellIs" dxfId="99" priority="685" stopIfTrue="1" operator="between">
      <formula>0</formula>
      <formula>0.69</formula>
    </cfRule>
  </conditionalFormatting>
  <conditionalFormatting sqref="AQ81">
    <cfRule type="cellIs" dxfId="98" priority="689" stopIfTrue="1" operator="greaterThanOrEqual">
      <formula>0.9</formula>
    </cfRule>
  </conditionalFormatting>
  <conditionalFormatting sqref="AQ81">
    <cfRule type="cellIs" dxfId="97" priority="690" stopIfTrue="1" operator="between">
      <formula>0.7</formula>
      <formula>0.89</formula>
    </cfRule>
  </conditionalFormatting>
  <conditionalFormatting sqref="AQ81">
    <cfRule type="cellIs" dxfId="96" priority="691" stopIfTrue="1" operator="between">
      <formula>0</formula>
      <formula>0.69</formula>
    </cfRule>
  </conditionalFormatting>
  <conditionalFormatting sqref="AV81">
    <cfRule type="cellIs" dxfId="95" priority="692" stopIfTrue="1" operator="greaterThan">
      <formula>0.9</formula>
    </cfRule>
  </conditionalFormatting>
  <conditionalFormatting sqref="AV81">
    <cfRule type="cellIs" dxfId="94" priority="693" stopIfTrue="1" operator="between">
      <formula>0.7</formula>
      <formula>0.89</formula>
    </cfRule>
  </conditionalFormatting>
  <conditionalFormatting sqref="AV81">
    <cfRule type="cellIs" dxfId="93" priority="694" stopIfTrue="1" operator="between">
      <formula>0</formula>
      <formula>0.69</formula>
    </cfRule>
  </conditionalFormatting>
  <conditionalFormatting sqref="AQ82">
    <cfRule type="cellIs" dxfId="92" priority="698" stopIfTrue="1" operator="greaterThanOrEqual">
      <formula>0.9</formula>
    </cfRule>
  </conditionalFormatting>
  <conditionalFormatting sqref="AQ82">
    <cfRule type="cellIs" dxfId="91" priority="699" stopIfTrue="1" operator="between">
      <formula>0.7</formula>
      <formula>0.89</formula>
    </cfRule>
  </conditionalFormatting>
  <conditionalFormatting sqref="AQ82">
    <cfRule type="cellIs" dxfId="90" priority="700" stopIfTrue="1" operator="between">
      <formula>0</formula>
      <formula>0.69</formula>
    </cfRule>
  </conditionalFormatting>
  <conditionalFormatting sqref="AV82">
    <cfRule type="cellIs" dxfId="89" priority="701" stopIfTrue="1" operator="greaterThan">
      <formula>0.9</formula>
    </cfRule>
  </conditionalFormatting>
  <conditionalFormatting sqref="AV82">
    <cfRule type="cellIs" dxfId="88" priority="702" stopIfTrue="1" operator="between">
      <formula>0.7</formula>
      <formula>0.89</formula>
    </cfRule>
  </conditionalFormatting>
  <conditionalFormatting sqref="AV82">
    <cfRule type="cellIs" dxfId="87" priority="703" stopIfTrue="1" operator="between">
      <formula>0</formula>
      <formula>0.69</formula>
    </cfRule>
  </conditionalFormatting>
  <conditionalFormatting sqref="AQ84">
    <cfRule type="cellIs" dxfId="86" priority="707" stopIfTrue="1" operator="greaterThanOrEqual">
      <formula>0.9</formula>
    </cfRule>
  </conditionalFormatting>
  <conditionalFormatting sqref="AQ84">
    <cfRule type="cellIs" dxfId="85" priority="708" stopIfTrue="1" operator="between">
      <formula>0.7</formula>
      <formula>0.89</formula>
    </cfRule>
  </conditionalFormatting>
  <conditionalFormatting sqref="AQ84">
    <cfRule type="cellIs" dxfId="84" priority="709" stopIfTrue="1" operator="between">
      <formula>0</formula>
      <formula>0.69</formula>
    </cfRule>
  </conditionalFormatting>
  <conditionalFormatting sqref="AV84">
    <cfRule type="cellIs" dxfId="83" priority="710" stopIfTrue="1" operator="greaterThan">
      <formula>0.9</formula>
    </cfRule>
  </conditionalFormatting>
  <conditionalFormatting sqref="AV84">
    <cfRule type="cellIs" dxfId="82" priority="711" stopIfTrue="1" operator="between">
      <formula>0.7</formula>
      <formula>0.89</formula>
    </cfRule>
  </conditionalFormatting>
  <conditionalFormatting sqref="AV84">
    <cfRule type="cellIs" dxfId="81" priority="712" stopIfTrue="1" operator="between">
      <formula>0</formula>
      <formula>0.69</formula>
    </cfRule>
  </conditionalFormatting>
  <conditionalFormatting sqref="S109">
    <cfRule type="cellIs" dxfId="80" priority="713" stopIfTrue="1" operator="greaterThanOrEqual">
      <formula>0.9</formula>
    </cfRule>
  </conditionalFormatting>
  <conditionalFormatting sqref="S109">
    <cfRule type="cellIs" dxfId="79" priority="714" stopIfTrue="1" operator="between">
      <formula>0.7</formula>
      <formula>0.89</formula>
    </cfRule>
  </conditionalFormatting>
  <conditionalFormatting sqref="S109">
    <cfRule type="cellIs" dxfId="78" priority="715" stopIfTrue="1" operator="between">
      <formula>0</formula>
      <formula>0.69</formula>
    </cfRule>
  </conditionalFormatting>
  <conditionalFormatting sqref="AA109">
    <cfRule type="cellIs" dxfId="77" priority="716" stopIfTrue="1" operator="greaterThanOrEqual">
      <formula>0.9</formula>
    </cfRule>
  </conditionalFormatting>
  <conditionalFormatting sqref="AA109">
    <cfRule type="cellIs" dxfId="76" priority="717" stopIfTrue="1" operator="between">
      <formula>0.7</formula>
      <formula>0.89</formula>
    </cfRule>
  </conditionalFormatting>
  <conditionalFormatting sqref="AA109">
    <cfRule type="cellIs" dxfId="75" priority="718" stopIfTrue="1" operator="between">
      <formula>0</formula>
      <formula>0.69</formula>
    </cfRule>
  </conditionalFormatting>
  <conditionalFormatting sqref="AV128">
    <cfRule type="cellIs" dxfId="74" priority="719" stopIfTrue="1" operator="greaterThan">
      <formula>0.9</formula>
    </cfRule>
  </conditionalFormatting>
  <conditionalFormatting sqref="AV128">
    <cfRule type="cellIs" dxfId="73" priority="720" stopIfTrue="1" operator="between">
      <formula>0.7</formula>
      <formula>0.89</formula>
    </cfRule>
  </conditionalFormatting>
  <conditionalFormatting sqref="AV128">
    <cfRule type="cellIs" dxfId="72" priority="721" stopIfTrue="1" operator="between">
      <formula>0</formula>
      <formula>0.69</formula>
    </cfRule>
  </conditionalFormatting>
  <conditionalFormatting sqref="AI152:AI153 AI155:AI158">
    <cfRule type="cellIs" dxfId="71" priority="722" stopIfTrue="1" operator="greaterThanOrEqual">
      <formula>0.9</formula>
    </cfRule>
  </conditionalFormatting>
  <conditionalFormatting sqref="AI152:AI153 AI155:AI158">
    <cfRule type="cellIs" dxfId="70" priority="723" stopIfTrue="1" operator="between">
      <formula>0.7</formula>
      <formula>0.89</formula>
    </cfRule>
  </conditionalFormatting>
  <conditionalFormatting sqref="AI152:AI153 AI155:AI158">
    <cfRule type="cellIs" dxfId="69" priority="724" stopIfTrue="1" operator="between">
      <formula>0</formula>
      <formula>0.69</formula>
    </cfRule>
  </conditionalFormatting>
  <conditionalFormatting sqref="AQ152:AQ153 AQ155:AQ158">
    <cfRule type="cellIs" dxfId="68" priority="725" stopIfTrue="1" operator="greaterThanOrEqual">
      <formula>0.9</formula>
    </cfRule>
  </conditionalFormatting>
  <conditionalFormatting sqref="AQ152:AQ153 AQ155:AQ158">
    <cfRule type="cellIs" dxfId="67" priority="726" stopIfTrue="1" operator="between">
      <formula>0.7</formula>
      <formula>0.89</formula>
    </cfRule>
  </conditionalFormatting>
  <conditionalFormatting sqref="AQ152:AQ153 AQ155:AQ158">
    <cfRule type="cellIs" dxfId="66" priority="727" stopIfTrue="1" operator="between">
      <formula>0</formula>
      <formula>0.69</formula>
    </cfRule>
  </conditionalFormatting>
  <conditionalFormatting sqref="BH154">
    <cfRule type="cellIs" dxfId="65" priority="728" stopIfTrue="1" operator="greaterThanOrEqual">
      <formula>0.9</formula>
    </cfRule>
  </conditionalFormatting>
  <conditionalFormatting sqref="BH154">
    <cfRule type="cellIs" dxfId="64" priority="729" stopIfTrue="1" operator="between">
      <formula>0.7</formula>
      <formula>0.89</formula>
    </cfRule>
  </conditionalFormatting>
  <conditionalFormatting sqref="BH154">
    <cfRule type="cellIs" dxfId="63" priority="730" stopIfTrue="1" operator="between">
      <formula>0</formula>
      <formula>0.69</formula>
    </cfRule>
  </conditionalFormatting>
  <conditionalFormatting sqref="AV152 AV158">
    <cfRule type="cellIs" dxfId="62" priority="731" stopIfTrue="1" operator="greaterThan">
      <formula>0.9</formula>
    </cfRule>
  </conditionalFormatting>
  <conditionalFormatting sqref="AV152 AV158">
    <cfRule type="cellIs" dxfId="61" priority="732" stopIfTrue="1" operator="between">
      <formula>0.7</formula>
      <formula>0.89</formula>
    </cfRule>
  </conditionalFormatting>
  <conditionalFormatting sqref="AV152 AV158">
    <cfRule type="cellIs" dxfId="60" priority="733" stopIfTrue="1" operator="between">
      <formula>0</formula>
      <formula>0.69</formula>
    </cfRule>
  </conditionalFormatting>
  <conditionalFormatting sqref="AV153">
    <cfRule type="cellIs" dxfId="59" priority="734" stopIfTrue="1" operator="greaterThan">
      <formula>0.9</formula>
    </cfRule>
  </conditionalFormatting>
  <conditionalFormatting sqref="AV153">
    <cfRule type="cellIs" dxfId="58" priority="735" stopIfTrue="1" operator="between">
      <formula>0.7</formula>
      <formula>0.89</formula>
    </cfRule>
  </conditionalFormatting>
  <conditionalFormatting sqref="AV153">
    <cfRule type="cellIs" dxfId="57" priority="736" stopIfTrue="1" operator="between">
      <formula>0</formula>
      <formula>0.69</formula>
    </cfRule>
  </conditionalFormatting>
  <conditionalFormatting sqref="AV157">
    <cfRule type="cellIs" dxfId="56" priority="737" stopIfTrue="1" operator="greaterThan">
      <formula>0.9</formula>
    </cfRule>
  </conditionalFormatting>
  <conditionalFormatting sqref="AV157">
    <cfRule type="cellIs" dxfId="55" priority="738" stopIfTrue="1" operator="between">
      <formula>0.7</formula>
      <formula>0.89</formula>
    </cfRule>
  </conditionalFormatting>
  <conditionalFormatting sqref="AV157">
    <cfRule type="cellIs" dxfId="54" priority="739" stopIfTrue="1" operator="between">
      <formula>0</formula>
      <formula>0.69</formula>
    </cfRule>
  </conditionalFormatting>
  <conditionalFormatting sqref="AV156">
    <cfRule type="cellIs" dxfId="53" priority="740" stopIfTrue="1" operator="greaterThan">
      <formula>0.9</formula>
    </cfRule>
  </conditionalFormatting>
  <conditionalFormatting sqref="AV156">
    <cfRule type="cellIs" dxfId="52" priority="741" stopIfTrue="1" operator="between">
      <formula>0.7</formula>
      <formula>0.89</formula>
    </cfRule>
  </conditionalFormatting>
  <conditionalFormatting sqref="AV156">
    <cfRule type="cellIs" dxfId="51" priority="742" stopIfTrue="1" operator="between">
      <formula>0</formula>
      <formula>0.69</formula>
    </cfRule>
  </conditionalFormatting>
  <conditionalFormatting sqref="AV155">
    <cfRule type="cellIs" dxfId="50" priority="743" stopIfTrue="1" operator="greaterThan">
      <formula>0.9</formula>
    </cfRule>
  </conditionalFormatting>
  <conditionalFormatting sqref="AV155">
    <cfRule type="cellIs" dxfId="49" priority="744" stopIfTrue="1" operator="between">
      <formula>0.7</formula>
      <formula>0.89</formula>
    </cfRule>
  </conditionalFormatting>
  <conditionalFormatting sqref="AV155">
    <cfRule type="cellIs" dxfId="48" priority="745" stopIfTrue="1" operator="between">
      <formula>0</formula>
      <formula>0.69</formula>
    </cfRule>
  </conditionalFormatting>
  <conditionalFormatting sqref="S152:S153 S155:S158">
    <cfRule type="cellIs" dxfId="47" priority="746" stopIfTrue="1" operator="greaterThanOrEqual">
      <formula>0.9</formula>
    </cfRule>
  </conditionalFormatting>
  <conditionalFormatting sqref="S152:S153 S155:S158">
    <cfRule type="cellIs" dxfId="46" priority="747" stopIfTrue="1" operator="between">
      <formula>0.7</formula>
      <formula>0.89</formula>
    </cfRule>
  </conditionalFormatting>
  <conditionalFormatting sqref="S152:S153 S155:S158">
    <cfRule type="cellIs" dxfId="45" priority="748" stopIfTrue="1" operator="between">
      <formula>0</formula>
      <formula>0.69</formula>
    </cfRule>
  </conditionalFormatting>
  <conditionalFormatting sqref="AA152:AA153 AA155:AA158">
    <cfRule type="cellIs" dxfId="44" priority="749" stopIfTrue="1" operator="greaterThanOrEqual">
      <formula>0.9</formula>
    </cfRule>
  </conditionalFormatting>
  <conditionalFormatting sqref="AA152:AA153 AA155:AA158">
    <cfRule type="cellIs" dxfId="43" priority="750" stopIfTrue="1" operator="between">
      <formula>0.7</formula>
      <formula>0.89</formula>
    </cfRule>
  </conditionalFormatting>
  <conditionalFormatting sqref="AA152:AA153 AA155:AA158">
    <cfRule type="cellIs" dxfId="42" priority="751" stopIfTrue="1" operator="between">
      <formula>0</formula>
      <formula>0.69</formula>
    </cfRule>
  </conditionalFormatting>
  <conditionalFormatting sqref="AV154">
    <cfRule type="cellIs" dxfId="41" priority="752" stopIfTrue="1" operator="greaterThan">
      <formula>0.9</formula>
    </cfRule>
  </conditionalFormatting>
  <conditionalFormatting sqref="AV154">
    <cfRule type="cellIs" dxfId="40" priority="753" stopIfTrue="1" operator="between">
      <formula>0.7</formula>
      <formula>0.89</formula>
    </cfRule>
  </conditionalFormatting>
  <conditionalFormatting sqref="AV154">
    <cfRule type="cellIs" dxfId="39" priority="754" stopIfTrue="1" operator="between">
      <formula>0</formula>
      <formula>0.69</formula>
    </cfRule>
  </conditionalFormatting>
  <conditionalFormatting sqref="S154">
    <cfRule type="cellIs" dxfId="38" priority="755" stopIfTrue="1" operator="greaterThanOrEqual">
      <formula>0.9</formula>
    </cfRule>
  </conditionalFormatting>
  <conditionalFormatting sqref="S154">
    <cfRule type="cellIs" dxfId="37" priority="756" stopIfTrue="1" operator="between">
      <formula>0.7</formula>
      <formula>0.89</formula>
    </cfRule>
  </conditionalFormatting>
  <conditionalFormatting sqref="S154">
    <cfRule type="cellIs" dxfId="36" priority="757" stopIfTrue="1" operator="between">
      <formula>0</formula>
      <formula>0.69</formula>
    </cfRule>
  </conditionalFormatting>
  <conditionalFormatting sqref="AA154">
    <cfRule type="cellIs" dxfId="35" priority="758" stopIfTrue="1" operator="greaterThanOrEqual">
      <formula>0.9</formula>
    </cfRule>
  </conditionalFormatting>
  <conditionalFormatting sqref="AA154">
    <cfRule type="cellIs" dxfId="34" priority="759" stopIfTrue="1" operator="between">
      <formula>0.7</formula>
      <formula>0.89</formula>
    </cfRule>
  </conditionalFormatting>
  <conditionalFormatting sqref="AA154">
    <cfRule type="cellIs" dxfId="33" priority="760" stopIfTrue="1" operator="between">
      <formula>0</formula>
      <formula>0.69</formula>
    </cfRule>
  </conditionalFormatting>
  <conditionalFormatting sqref="AI154">
    <cfRule type="cellIs" dxfId="32" priority="761" stopIfTrue="1" operator="greaterThanOrEqual">
      <formula>0.9</formula>
    </cfRule>
  </conditionalFormatting>
  <conditionalFormatting sqref="AI154">
    <cfRule type="cellIs" dxfId="31" priority="762" stopIfTrue="1" operator="between">
      <formula>0.7</formula>
      <formula>0.89</formula>
    </cfRule>
  </conditionalFormatting>
  <conditionalFormatting sqref="AI154">
    <cfRule type="cellIs" dxfId="30" priority="763" stopIfTrue="1" operator="between">
      <formula>0</formula>
      <formula>0.69</formula>
    </cfRule>
  </conditionalFormatting>
  <conditionalFormatting sqref="AQ154">
    <cfRule type="cellIs" dxfId="29" priority="764" stopIfTrue="1" operator="greaterThanOrEqual">
      <formula>0.9</formula>
    </cfRule>
  </conditionalFormatting>
  <conditionalFormatting sqref="AQ154">
    <cfRule type="cellIs" dxfId="28" priority="765" stopIfTrue="1" operator="between">
      <formula>0.7</formula>
      <formula>0.89</formula>
    </cfRule>
  </conditionalFormatting>
  <conditionalFormatting sqref="AQ154">
    <cfRule type="cellIs" dxfId="27" priority="766" stopIfTrue="1" operator="between">
      <formula>0</formula>
      <formula>0.69</formula>
    </cfRule>
  </conditionalFormatting>
  <conditionalFormatting sqref="BB152:BB153 BB155:BB158">
    <cfRule type="cellIs" dxfId="26" priority="767" stopIfTrue="1" operator="greaterThanOrEqual">
      <formula>0.9</formula>
    </cfRule>
  </conditionalFormatting>
  <conditionalFormatting sqref="BB152:BB153 BB155:BB158">
    <cfRule type="cellIs" dxfId="25" priority="768" stopIfTrue="1" operator="between">
      <formula>0.7</formula>
      <formula>0.89</formula>
    </cfRule>
  </conditionalFormatting>
  <conditionalFormatting sqref="BB152:BB153 BB155:BB158">
    <cfRule type="cellIs" dxfId="24" priority="769" stopIfTrue="1" operator="between">
      <formula>0</formula>
      <formula>0.69</formula>
    </cfRule>
  </conditionalFormatting>
  <conditionalFormatting sqref="BB154">
    <cfRule type="cellIs" dxfId="23" priority="770" stopIfTrue="1" operator="greaterThanOrEqual">
      <formula>0.9</formula>
    </cfRule>
  </conditionalFormatting>
  <conditionalFormatting sqref="BB154">
    <cfRule type="cellIs" dxfId="22" priority="771" stopIfTrue="1" operator="between">
      <formula>0.7</formula>
      <formula>0.89</formula>
    </cfRule>
  </conditionalFormatting>
  <conditionalFormatting sqref="BB154">
    <cfRule type="cellIs" dxfId="21" priority="772" stopIfTrue="1" operator="between">
      <formula>0</formula>
      <formula>0.69</formula>
    </cfRule>
  </conditionalFormatting>
  <conditionalFormatting sqref="BH152:BH153 BH155:BH158">
    <cfRule type="cellIs" dxfId="20" priority="773" stopIfTrue="1" operator="greaterThanOrEqual">
      <formula>0.9</formula>
    </cfRule>
  </conditionalFormatting>
  <conditionalFormatting sqref="BH152:BH153 BH155:BH158">
    <cfRule type="cellIs" dxfId="19" priority="774" stopIfTrue="1" operator="between">
      <formula>0.7</formula>
      <formula>0.89</formula>
    </cfRule>
  </conditionalFormatting>
  <conditionalFormatting sqref="BH152:BH153 BH155:BH158">
    <cfRule type="cellIs" dxfId="18" priority="775" stopIfTrue="1" operator="between">
      <formula>0</formula>
      <formula>0.69</formula>
    </cfRule>
  </conditionalFormatting>
  <conditionalFormatting sqref="BE152:BE153 BE155:BE158">
    <cfRule type="cellIs" dxfId="17" priority="776" stopIfTrue="1" operator="greaterThanOrEqual">
      <formula>0.9</formula>
    </cfRule>
  </conditionalFormatting>
  <conditionalFormatting sqref="BE152:BE153 BE155:BE158">
    <cfRule type="cellIs" dxfId="16" priority="777" stopIfTrue="1" operator="between">
      <formula>0.7</formula>
      <formula>0.89</formula>
    </cfRule>
  </conditionalFormatting>
  <conditionalFormatting sqref="BE152:BE153 BE155:BE158">
    <cfRule type="cellIs" dxfId="15" priority="778" stopIfTrue="1" operator="between">
      <formula>0</formula>
      <formula>0.69</formula>
    </cfRule>
  </conditionalFormatting>
  <conditionalFormatting sqref="BE154">
    <cfRule type="cellIs" dxfId="14" priority="779" stopIfTrue="1" operator="greaterThanOrEqual">
      <formula>0.9</formula>
    </cfRule>
  </conditionalFormatting>
  <conditionalFormatting sqref="BE154">
    <cfRule type="cellIs" dxfId="13" priority="780" stopIfTrue="1" operator="between">
      <formula>0.7</formula>
      <formula>0.89</formula>
    </cfRule>
  </conditionalFormatting>
  <conditionalFormatting sqref="BE154">
    <cfRule type="cellIs" dxfId="12" priority="781" stopIfTrue="1" operator="between">
      <formula>0</formula>
      <formula>0.69</formula>
    </cfRule>
  </conditionalFormatting>
  <conditionalFormatting sqref="BK152:BK153 BK155:BK158">
    <cfRule type="cellIs" dxfId="11" priority="782" stopIfTrue="1" operator="greaterThanOrEqual">
      <formula>0.9</formula>
    </cfRule>
  </conditionalFormatting>
  <conditionalFormatting sqref="BK152:BK153 BK155:BK158">
    <cfRule type="cellIs" dxfId="10" priority="783" stopIfTrue="1" operator="between">
      <formula>0.7</formula>
      <formula>0.89</formula>
    </cfRule>
  </conditionalFormatting>
  <conditionalFormatting sqref="BK152:BK153 BK155:BK158">
    <cfRule type="cellIs" dxfId="9" priority="784" stopIfTrue="1" operator="between">
      <formula>0</formula>
      <formula>0.69</formula>
    </cfRule>
  </conditionalFormatting>
  <conditionalFormatting sqref="BK154">
    <cfRule type="cellIs" dxfId="8" priority="785" stopIfTrue="1" operator="greaterThanOrEqual">
      <formula>0.9</formula>
    </cfRule>
  </conditionalFormatting>
  <conditionalFormatting sqref="BK154">
    <cfRule type="cellIs" dxfId="7" priority="786" stopIfTrue="1" operator="between">
      <formula>0.7</formula>
      <formula>0.89</formula>
    </cfRule>
  </conditionalFormatting>
  <conditionalFormatting sqref="BK154">
    <cfRule type="cellIs" dxfId="6" priority="787" stopIfTrue="1" operator="between">
      <formula>0</formula>
      <formula>0.69</formula>
    </cfRule>
  </conditionalFormatting>
  <conditionalFormatting sqref="BN152:BN153 BN155:BN158">
    <cfRule type="cellIs" dxfId="5" priority="788" stopIfTrue="1" operator="greaterThanOrEqual">
      <formula>0.9</formula>
    </cfRule>
  </conditionalFormatting>
  <conditionalFormatting sqref="BN152:BN153 BN155:BN158">
    <cfRule type="cellIs" dxfId="4" priority="789" stopIfTrue="1" operator="between">
      <formula>0.7</formula>
      <formula>0.89</formula>
    </cfRule>
  </conditionalFormatting>
  <conditionalFormatting sqref="BN152:BN153 BN155:BN158">
    <cfRule type="cellIs" dxfId="3" priority="790" stopIfTrue="1" operator="between">
      <formula>0</formula>
      <formula>0.69</formula>
    </cfRule>
  </conditionalFormatting>
  <conditionalFormatting sqref="BN154">
    <cfRule type="cellIs" dxfId="2" priority="791" stopIfTrue="1" operator="greaterThanOrEqual">
      <formula>0.9</formula>
    </cfRule>
  </conditionalFormatting>
  <conditionalFormatting sqref="BN154">
    <cfRule type="cellIs" dxfId="1" priority="792" stopIfTrue="1" operator="between">
      <formula>0.7</formula>
      <formula>0.89</formula>
    </cfRule>
  </conditionalFormatting>
  <conditionalFormatting sqref="BN154">
    <cfRule type="cellIs" dxfId="0" priority="793" stopIfTrue="1" operator="between">
      <formula>0</formula>
      <formula>0.69</formula>
    </cfRule>
  </conditionalFormatting>
  <dataValidations count="4">
    <dataValidation type="list" allowBlank="1" showErrorMessage="1" sqref="G15:G20 G28:G45 G53:G63 G71:G86 G94:G101 G109:G115 G123:G131 G139:G145 G152:G158">
      <formula1>PROCESOS</formula1>
    </dataValidation>
    <dataValidation type="list" allowBlank="1" showErrorMessage="1" sqref="E11:E12 E24:E25 E49:E50 E67:E68 E90:E91 E105:E106 E119:E120 E135:E136 E148:E149">
      <formula1>INDIRECT(B11)</formula1>
    </dataValidation>
    <dataValidation type="list" allowBlank="1" showErrorMessage="1" sqref="H15:H20 H28:H45 H53:H63 H71:H86 H94:H101 H109:H115 H123:H131 H139:H145 H152:H158">
      <formula1>DIMENSIÓN_MIPG</formula1>
    </dataValidation>
    <dataValidation type="list" allowBlank="1" showErrorMessage="1" sqref="I15:I20 I28:I45 I53:I63 I71:I86 I94:I101 I109:I115 I123:I131 I139:I145 I152:I158">
      <formula1>POLÍTICA_MIPG</formula1>
    </dataValidation>
  </dataValidations>
  <pageMargins left="0.39370078740157483" right="0.39370078740157483" top="0.39370078740157483" bottom="0.39370078740157483" header="0" footer="0"/>
  <pageSetup fitToHeight="0" orientation="landscape" r:id="rId1"/>
  <headerFooter>
    <oddFooter>&amp;LVersión 7 24-07-2020</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x14:formula1>
            <xm:f>'Marco General'!$F$16:$F$18</xm:f>
          </x14:formula1>
          <xm:sqref>E10 E23 E48 E66 E89 E104 E118 E134 E147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8" sqref="G8"/>
    </sheetView>
  </sheetViews>
  <sheetFormatPr baseColWidth="10" defaultColWidth="12.625" defaultRowHeight="15" customHeight="1" x14ac:dyDescent="0.2"/>
  <cols>
    <col min="1" max="3" width="10" customWidth="1"/>
    <col min="4" max="4" width="15.75" customWidth="1"/>
    <col min="5" max="8" width="13.5" customWidth="1"/>
    <col min="9" max="9" width="11.375" customWidth="1"/>
    <col min="10" max="26" width="9.375" customWidth="1"/>
  </cols>
  <sheetData>
    <row r="1" spans="1:26" ht="13.5" customHeight="1" x14ac:dyDescent="0.2">
      <c r="A1" s="261"/>
      <c r="B1" s="261"/>
      <c r="C1" s="261"/>
      <c r="D1" s="262"/>
      <c r="E1" s="261"/>
      <c r="F1" s="261"/>
      <c r="G1" s="261"/>
      <c r="H1" s="261"/>
      <c r="I1" s="261"/>
      <c r="J1" s="261"/>
      <c r="K1" s="261"/>
      <c r="L1" s="261"/>
      <c r="M1" s="261"/>
      <c r="N1" s="261"/>
      <c r="O1" s="261"/>
      <c r="P1" s="261"/>
      <c r="Q1" s="261"/>
      <c r="R1" s="261"/>
      <c r="S1" s="261"/>
      <c r="T1" s="261"/>
      <c r="U1" s="261"/>
      <c r="V1" s="261"/>
      <c r="W1" s="261"/>
      <c r="X1" s="261"/>
      <c r="Y1" s="261"/>
      <c r="Z1" s="261"/>
    </row>
    <row r="2" spans="1:26" ht="13.5" customHeight="1" x14ac:dyDescent="0.2">
      <c r="A2" s="261"/>
      <c r="B2" s="261"/>
      <c r="C2" s="261"/>
      <c r="D2" s="262"/>
      <c r="E2" s="263" t="s">
        <v>471</v>
      </c>
      <c r="F2" s="263" t="s">
        <v>472</v>
      </c>
      <c r="G2" s="263" t="s">
        <v>473</v>
      </c>
      <c r="H2" s="263" t="s">
        <v>474</v>
      </c>
      <c r="I2" s="263" t="s">
        <v>206</v>
      </c>
      <c r="J2" s="261"/>
      <c r="K2" s="261"/>
      <c r="L2" s="261"/>
      <c r="M2" s="261"/>
      <c r="N2" s="261"/>
      <c r="O2" s="261"/>
      <c r="P2" s="261"/>
      <c r="Q2" s="261"/>
      <c r="R2" s="261"/>
      <c r="S2" s="261"/>
      <c r="T2" s="261"/>
      <c r="U2" s="261"/>
      <c r="V2" s="261"/>
      <c r="W2" s="261"/>
      <c r="X2" s="261"/>
      <c r="Y2" s="261"/>
      <c r="Z2" s="261"/>
    </row>
    <row r="3" spans="1:26" ht="13.5" customHeight="1" x14ac:dyDescent="0.2">
      <c r="A3" s="261"/>
      <c r="B3" s="261"/>
      <c r="C3" s="264"/>
      <c r="D3" s="262" t="s">
        <v>475</v>
      </c>
      <c r="E3" s="261" t="e">
        <f>'Act. Estratégicas'!#REF!</f>
        <v>#REF!</v>
      </c>
      <c r="F3" s="261" t="e">
        <f>+'Act. Estratégicas'!#REF!</f>
        <v>#REF!</v>
      </c>
      <c r="G3" s="261">
        <f>+'Act. Estratégicas'!AD8</f>
        <v>247.25</v>
      </c>
      <c r="H3" s="261">
        <f>+'Act. Estratégicas'!AL8</f>
        <v>444.55</v>
      </c>
      <c r="I3" s="261">
        <f>+'Act. Estratégicas'!AT8</f>
        <v>691.8</v>
      </c>
      <c r="J3" s="261"/>
      <c r="K3" s="261"/>
      <c r="L3" s="261"/>
      <c r="M3" s="261"/>
      <c r="N3" s="261"/>
      <c r="O3" s="261"/>
      <c r="P3" s="261"/>
      <c r="Q3" s="261"/>
      <c r="R3" s="261"/>
      <c r="S3" s="261"/>
      <c r="T3" s="261"/>
      <c r="U3" s="261"/>
      <c r="V3" s="261"/>
      <c r="W3" s="261"/>
      <c r="X3" s="261"/>
      <c r="Y3" s="261"/>
      <c r="Z3" s="261"/>
    </row>
    <row r="4" spans="1:26" ht="15" customHeight="1" x14ac:dyDescent="0.2">
      <c r="A4" s="261"/>
      <c r="B4" s="261"/>
      <c r="C4" s="265"/>
      <c r="D4" s="262" t="s">
        <v>476</v>
      </c>
      <c r="E4" s="261" t="e">
        <f>+'Act. Estratégicas'!#REF!</f>
        <v>#REF!</v>
      </c>
      <c r="F4" s="261" t="e">
        <f>+'Act. Estratégicas'!#REF!</f>
        <v>#REF!</v>
      </c>
      <c r="G4" s="261">
        <f>+'Act. Estratégicas'!AH8</f>
        <v>190.25</v>
      </c>
      <c r="H4" s="261">
        <f>+'Act. Estratégicas'!AP8</f>
        <v>0</v>
      </c>
      <c r="I4" s="266">
        <f>+'Act. Estratégicas'!AU8</f>
        <v>190.25</v>
      </c>
      <c r="J4" s="261"/>
      <c r="K4" s="261"/>
      <c r="L4" s="261"/>
      <c r="M4" s="261"/>
      <c r="N4" s="261"/>
      <c r="O4" s="261"/>
      <c r="P4" s="261"/>
      <c r="Q4" s="261"/>
      <c r="R4" s="261"/>
      <c r="S4" s="261"/>
      <c r="T4" s="261"/>
      <c r="U4" s="261"/>
      <c r="V4" s="261"/>
      <c r="W4" s="261"/>
      <c r="X4" s="261"/>
      <c r="Y4" s="261"/>
      <c r="Z4" s="261"/>
    </row>
    <row r="5" spans="1:26" ht="13.5" customHeight="1" x14ac:dyDescent="0.2">
      <c r="A5" s="261"/>
      <c r="B5" s="261"/>
      <c r="C5" s="261"/>
      <c r="D5" s="262" t="s">
        <v>477</v>
      </c>
      <c r="E5" s="261" t="e">
        <f>+'Act. Estratégicas'!#REF!</f>
        <v>#REF!</v>
      </c>
      <c r="F5" s="266">
        <f>+'Act. Estratégicas'!BU12</f>
        <v>0</v>
      </c>
      <c r="G5" s="266">
        <f>+'Act. Estratégicas'!BV12</f>
        <v>0</v>
      </c>
      <c r="H5" s="266">
        <f>+'Act. Estratégicas'!BW12</f>
        <v>0</v>
      </c>
      <c r="I5" s="266">
        <f>+'Act. Estratégicas'!BX12</f>
        <v>0</v>
      </c>
      <c r="J5" s="261"/>
      <c r="K5" s="261"/>
      <c r="L5" s="261"/>
      <c r="M5" s="261"/>
      <c r="N5" s="261"/>
      <c r="O5" s="261"/>
      <c r="P5" s="261"/>
      <c r="Q5" s="261"/>
      <c r="R5" s="261"/>
      <c r="S5" s="261"/>
      <c r="T5" s="261"/>
      <c r="U5" s="261"/>
      <c r="V5" s="261"/>
      <c r="W5" s="261"/>
      <c r="X5" s="261"/>
      <c r="Y5" s="261"/>
      <c r="Z5" s="261"/>
    </row>
    <row r="6" spans="1:26" ht="13.5" customHeight="1" x14ac:dyDescent="0.2">
      <c r="A6" s="261"/>
      <c r="B6" s="261"/>
      <c r="C6" s="261"/>
      <c r="D6" s="267"/>
      <c r="E6" s="261"/>
      <c r="F6" s="261"/>
      <c r="G6" s="261"/>
      <c r="H6" s="261"/>
      <c r="I6" s="261"/>
      <c r="J6" s="261"/>
      <c r="K6" s="261"/>
      <c r="L6" s="261"/>
      <c r="M6" s="261"/>
      <c r="N6" s="261"/>
      <c r="O6" s="261"/>
      <c r="P6" s="261"/>
      <c r="Q6" s="261"/>
      <c r="R6" s="261"/>
      <c r="S6" s="261"/>
      <c r="T6" s="261"/>
      <c r="U6" s="261"/>
      <c r="V6" s="261"/>
      <c r="W6" s="261"/>
      <c r="X6" s="261"/>
      <c r="Y6" s="261"/>
      <c r="Z6" s="261"/>
    </row>
    <row r="7" spans="1:26" ht="13.5" customHeight="1" x14ac:dyDescent="0.2">
      <c r="A7" s="261"/>
      <c r="B7" s="261"/>
      <c r="C7" s="261"/>
      <c r="D7" s="262" t="s">
        <v>478</v>
      </c>
      <c r="E7" s="268" t="e">
        <f>+E3/$I$3</f>
        <v>#REF!</v>
      </c>
      <c r="F7" s="268" t="e">
        <f>+F3/$I$3</f>
        <v>#REF!</v>
      </c>
      <c r="G7" s="268">
        <f>+G3/$I$3</f>
        <v>0.35740098294304717</v>
      </c>
      <c r="H7" s="268">
        <f>+H3/$I$3</f>
        <v>0.64259901705695288</v>
      </c>
      <c r="I7" s="268">
        <f>SUM(G7:H7)</f>
        <v>1</v>
      </c>
      <c r="J7" s="261"/>
      <c r="K7" s="261"/>
      <c r="L7" s="261"/>
      <c r="M7" s="261"/>
      <c r="N7" s="261"/>
      <c r="O7" s="261"/>
      <c r="P7" s="261"/>
      <c r="Q7" s="261"/>
      <c r="R7" s="261"/>
      <c r="S7" s="261"/>
      <c r="T7" s="261"/>
      <c r="U7" s="261"/>
      <c r="V7" s="261"/>
      <c r="W7" s="261"/>
      <c r="X7" s="261"/>
      <c r="Y7" s="261"/>
      <c r="Z7" s="261"/>
    </row>
    <row r="8" spans="1:26" ht="13.5" customHeight="1" x14ac:dyDescent="0.2">
      <c r="A8" s="261"/>
      <c r="B8" s="261"/>
      <c r="C8" s="261"/>
      <c r="D8" s="262" t="s">
        <v>479</v>
      </c>
      <c r="E8" s="269" t="e">
        <f>+E4/$I$4</f>
        <v>#REF!</v>
      </c>
      <c r="F8" s="269" t="e">
        <f>+F4/$I$4</f>
        <v>#REF!</v>
      </c>
      <c r="G8" s="283">
        <f>+G4/$G$3</f>
        <v>0.76946410515672392</v>
      </c>
      <c r="H8" s="283">
        <f>+H4/$H$3</f>
        <v>0</v>
      </c>
      <c r="I8" s="283">
        <f>+$I$4/I3</f>
        <v>0.27500722752240536</v>
      </c>
      <c r="J8" s="261"/>
      <c r="K8" s="261"/>
      <c r="L8" s="261"/>
      <c r="M8" s="261"/>
      <c r="N8" s="261"/>
      <c r="O8" s="261"/>
      <c r="P8" s="261"/>
      <c r="Q8" s="261"/>
      <c r="R8" s="261"/>
      <c r="S8" s="261"/>
      <c r="T8" s="261"/>
      <c r="U8" s="261"/>
      <c r="V8" s="261"/>
      <c r="W8" s="261"/>
      <c r="X8" s="261"/>
      <c r="Y8" s="261"/>
      <c r="Z8" s="261"/>
    </row>
    <row r="9" spans="1:26" ht="13.5" customHeight="1" x14ac:dyDescent="0.2">
      <c r="A9" s="261"/>
      <c r="B9" s="261"/>
      <c r="C9" s="270"/>
      <c r="D9" s="262" t="s">
        <v>480</v>
      </c>
      <c r="E9" s="268" t="e">
        <f>+E5/$I$5</f>
        <v>#REF!</v>
      </c>
      <c r="F9" s="268" t="e">
        <f>+F5/$I$5</f>
        <v>#DIV/0!</v>
      </c>
      <c r="G9" s="268" t="e">
        <f>+G5/$I$5</f>
        <v>#DIV/0!</v>
      </c>
      <c r="H9" s="268" t="e">
        <f>+H5/$I$5</f>
        <v>#DIV/0!</v>
      </c>
      <c r="I9" s="268" t="e">
        <f>+I5/$I$5</f>
        <v>#DIV/0!</v>
      </c>
      <c r="J9" s="261"/>
      <c r="K9" s="261"/>
      <c r="L9" s="261"/>
      <c r="M9" s="261"/>
      <c r="N9" s="261"/>
      <c r="O9" s="261"/>
      <c r="P9" s="261"/>
      <c r="Q9" s="261"/>
      <c r="R9" s="261"/>
      <c r="S9" s="261"/>
      <c r="T9" s="261"/>
      <c r="U9" s="261"/>
      <c r="V9" s="261"/>
      <c r="W9" s="261"/>
      <c r="X9" s="261"/>
      <c r="Y9" s="261"/>
      <c r="Z9" s="261"/>
    </row>
    <row r="10" spans="1:26" ht="13.5" customHeight="1" x14ac:dyDescent="0.2">
      <c r="A10" s="261"/>
      <c r="B10" s="261"/>
      <c r="C10" s="265"/>
      <c r="D10" s="262"/>
      <c r="E10" s="261"/>
      <c r="F10" s="261"/>
      <c r="G10" s="261"/>
      <c r="H10" s="261"/>
      <c r="I10" s="261"/>
      <c r="J10" s="261"/>
      <c r="K10" s="261"/>
      <c r="L10" s="261"/>
      <c r="M10" s="261"/>
      <c r="N10" s="261"/>
      <c r="O10" s="261"/>
      <c r="P10" s="261"/>
      <c r="Q10" s="261"/>
      <c r="R10" s="261"/>
      <c r="S10" s="261"/>
      <c r="T10" s="261"/>
      <c r="U10" s="261"/>
      <c r="V10" s="261"/>
      <c r="W10" s="261"/>
      <c r="X10" s="261"/>
      <c r="Y10" s="261"/>
      <c r="Z10" s="261"/>
    </row>
    <row r="11" spans="1:26" ht="24.75" customHeight="1" x14ac:dyDescent="0.2">
      <c r="A11" s="261"/>
      <c r="B11" s="261"/>
      <c r="C11" s="265"/>
      <c r="D11" s="262"/>
      <c r="E11" s="261"/>
      <c r="F11" s="261"/>
      <c r="G11" s="261"/>
      <c r="H11" s="261"/>
      <c r="I11" s="261"/>
      <c r="J11" s="261"/>
      <c r="K11" s="261"/>
      <c r="L11" s="261"/>
      <c r="M11" s="261"/>
      <c r="N11" s="261"/>
      <c r="O11" s="261"/>
      <c r="P11" s="261"/>
      <c r="Q11" s="261"/>
      <c r="R11" s="261"/>
      <c r="S11" s="261"/>
      <c r="T11" s="261"/>
      <c r="U11" s="261"/>
      <c r="V11" s="261"/>
      <c r="W11" s="261"/>
      <c r="X11" s="261"/>
      <c r="Y11" s="261"/>
      <c r="Z11" s="261"/>
    </row>
    <row r="12" spans="1:26" ht="13.5" customHeight="1" x14ac:dyDescent="0.2">
      <c r="A12" s="261"/>
      <c r="B12" s="261"/>
      <c r="C12" s="261"/>
      <c r="D12" s="262"/>
      <c r="E12" s="261"/>
      <c r="F12" s="261"/>
      <c r="G12" s="261"/>
      <c r="H12" s="261"/>
      <c r="I12" s="261"/>
      <c r="J12" s="261"/>
      <c r="K12" s="261"/>
      <c r="L12" s="261"/>
      <c r="M12" s="261"/>
      <c r="N12" s="261"/>
      <c r="O12" s="261"/>
      <c r="P12" s="261"/>
      <c r="Q12" s="261"/>
      <c r="R12" s="261"/>
      <c r="S12" s="261"/>
      <c r="T12" s="261"/>
      <c r="U12" s="261"/>
      <c r="V12" s="261"/>
      <c r="W12" s="261"/>
      <c r="X12" s="261"/>
      <c r="Y12" s="261"/>
      <c r="Z12" s="261"/>
    </row>
    <row r="13" spans="1:26" ht="13.5" customHeight="1" x14ac:dyDescent="0.2">
      <c r="A13" s="261"/>
      <c r="B13" s="261"/>
      <c r="C13" s="261"/>
      <c r="D13" s="262"/>
      <c r="E13" s="261"/>
      <c r="F13" s="261"/>
      <c r="G13" s="261"/>
      <c r="H13" s="261"/>
      <c r="I13" s="261"/>
      <c r="J13" s="261"/>
      <c r="K13" s="261"/>
      <c r="L13" s="261"/>
      <c r="M13" s="261"/>
      <c r="N13" s="261"/>
      <c r="O13" s="261"/>
      <c r="P13" s="261"/>
      <c r="Q13" s="261"/>
      <c r="R13" s="261"/>
      <c r="S13" s="261"/>
      <c r="T13" s="261"/>
      <c r="U13" s="261"/>
      <c r="V13" s="261"/>
      <c r="W13" s="261"/>
      <c r="X13" s="261"/>
      <c r="Y13" s="261"/>
      <c r="Z13" s="261"/>
    </row>
    <row r="14" spans="1:26" ht="13.5" customHeight="1" x14ac:dyDescent="0.2">
      <c r="A14" s="261"/>
      <c r="B14" s="261"/>
      <c r="C14" s="261"/>
      <c r="D14" s="262"/>
      <c r="E14" s="261"/>
      <c r="F14" s="261"/>
      <c r="G14" s="261"/>
      <c r="H14" s="261"/>
      <c r="I14" s="261"/>
      <c r="J14" s="261"/>
      <c r="K14" s="261"/>
      <c r="L14" s="261"/>
      <c r="M14" s="261"/>
      <c r="N14" s="261"/>
      <c r="O14" s="261"/>
      <c r="P14" s="261"/>
      <c r="Q14" s="261"/>
      <c r="R14" s="261"/>
      <c r="S14" s="261"/>
      <c r="T14" s="261"/>
      <c r="U14" s="261"/>
      <c r="V14" s="261"/>
      <c r="W14" s="261"/>
      <c r="X14" s="261"/>
      <c r="Y14" s="261"/>
      <c r="Z14" s="261"/>
    </row>
    <row r="15" spans="1:26" ht="13.5" customHeight="1" x14ac:dyDescent="0.2">
      <c r="A15" s="261"/>
      <c r="B15" s="261"/>
      <c r="C15" s="261"/>
      <c r="D15" s="262"/>
      <c r="E15" s="261"/>
      <c r="F15" s="261"/>
      <c r="G15" s="261"/>
      <c r="H15" s="261"/>
      <c r="I15" s="261"/>
      <c r="J15" s="261"/>
      <c r="K15" s="261"/>
      <c r="L15" s="261"/>
      <c r="M15" s="261"/>
      <c r="N15" s="261"/>
      <c r="O15" s="261"/>
      <c r="P15" s="261"/>
      <c r="Q15" s="261"/>
      <c r="R15" s="261"/>
      <c r="S15" s="261"/>
      <c r="T15" s="261"/>
      <c r="U15" s="261"/>
      <c r="V15" s="261"/>
      <c r="W15" s="261"/>
      <c r="X15" s="261"/>
      <c r="Y15" s="261"/>
      <c r="Z15" s="261"/>
    </row>
    <row r="16" spans="1:26" ht="13.5" customHeight="1" x14ac:dyDescent="0.2">
      <c r="A16" s="261"/>
      <c r="B16" s="261"/>
      <c r="C16" s="261"/>
      <c r="D16" s="262"/>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1:26" ht="13.5" customHeight="1" x14ac:dyDescent="0.2">
      <c r="A17" s="261"/>
      <c r="B17" s="261"/>
      <c r="C17" s="261"/>
      <c r="D17" s="262"/>
      <c r="E17" s="261"/>
      <c r="F17" s="261"/>
      <c r="G17" s="261"/>
      <c r="H17" s="261"/>
      <c r="I17" s="261"/>
      <c r="J17" s="261"/>
      <c r="K17" s="261"/>
      <c r="L17" s="261"/>
      <c r="M17" s="261"/>
      <c r="N17" s="261"/>
      <c r="O17" s="261"/>
      <c r="P17" s="261"/>
      <c r="Q17" s="261"/>
      <c r="R17" s="261"/>
      <c r="S17" s="261"/>
      <c r="T17" s="261"/>
      <c r="U17" s="261"/>
      <c r="V17" s="261"/>
      <c r="W17" s="261"/>
      <c r="X17" s="261"/>
      <c r="Y17" s="261"/>
      <c r="Z17" s="261"/>
    </row>
    <row r="18" spans="1:26" ht="13.5" customHeight="1" x14ac:dyDescent="0.2">
      <c r="A18" s="261"/>
      <c r="B18" s="261"/>
      <c r="C18" s="261"/>
      <c r="D18" s="262"/>
      <c r="E18" s="261"/>
      <c r="F18" s="261"/>
      <c r="G18" s="261"/>
      <c r="H18" s="261"/>
      <c r="I18" s="261"/>
      <c r="J18" s="261"/>
      <c r="K18" s="261"/>
      <c r="L18" s="261"/>
      <c r="M18" s="261"/>
      <c r="N18" s="261"/>
      <c r="O18" s="261"/>
      <c r="P18" s="261"/>
      <c r="Q18" s="261"/>
      <c r="R18" s="261"/>
      <c r="S18" s="261"/>
      <c r="T18" s="261"/>
      <c r="U18" s="261"/>
      <c r="V18" s="261"/>
      <c r="W18" s="261"/>
      <c r="X18" s="261"/>
      <c r="Y18" s="261"/>
      <c r="Z18" s="261"/>
    </row>
    <row r="19" spans="1:26" ht="13.5" customHeight="1" x14ac:dyDescent="0.2">
      <c r="A19" s="261"/>
      <c r="B19" s="261"/>
      <c r="C19" s="261"/>
      <c r="D19" s="262"/>
      <c r="E19" s="261"/>
      <c r="F19" s="261"/>
      <c r="G19" s="261"/>
      <c r="H19" s="261"/>
      <c r="I19" s="261"/>
      <c r="J19" s="261"/>
      <c r="K19" s="261"/>
      <c r="L19" s="261"/>
      <c r="M19" s="261"/>
      <c r="N19" s="261"/>
      <c r="O19" s="261"/>
      <c r="P19" s="261"/>
      <c r="Q19" s="261"/>
      <c r="R19" s="261"/>
      <c r="S19" s="261"/>
      <c r="T19" s="261"/>
      <c r="U19" s="261"/>
      <c r="V19" s="261"/>
      <c r="W19" s="261"/>
      <c r="X19" s="261"/>
      <c r="Y19" s="261"/>
      <c r="Z19" s="261"/>
    </row>
    <row r="20" spans="1:26" ht="13.5" customHeight="1" x14ac:dyDescent="0.2">
      <c r="A20" s="261"/>
      <c r="B20" s="261"/>
      <c r="C20" s="261"/>
      <c r="D20" s="262"/>
      <c r="E20" s="261"/>
      <c r="F20" s="261"/>
      <c r="G20" s="261"/>
      <c r="H20" s="261"/>
      <c r="I20" s="261"/>
      <c r="J20" s="261"/>
      <c r="K20" s="261"/>
      <c r="L20" s="261"/>
      <c r="M20" s="261"/>
      <c r="N20" s="261"/>
      <c r="O20" s="261"/>
      <c r="P20" s="261"/>
      <c r="Q20" s="261"/>
      <c r="R20" s="261"/>
      <c r="S20" s="261"/>
      <c r="T20" s="261"/>
      <c r="U20" s="261"/>
      <c r="V20" s="261"/>
      <c r="W20" s="261"/>
      <c r="X20" s="261"/>
      <c r="Y20" s="261"/>
      <c r="Z20" s="261"/>
    </row>
    <row r="21" spans="1:26" ht="13.5" customHeight="1" x14ac:dyDescent="0.2">
      <c r="A21" s="261"/>
      <c r="B21" s="261"/>
      <c r="C21" s="261"/>
      <c r="D21" s="262"/>
      <c r="E21" s="261"/>
      <c r="F21" s="261"/>
      <c r="G21" s="261"/>
      <c r="H21" s="261"/>
      <c r="I21" s="261"/>
      <c r="J21" s="261"/>
      <c r="K21" s="261"/>
      <c r="L21" s="261"/>
      <c r="M21" s="261"/>
      <c r="N21" s="261"/>
      <c r="O21" s="261"/>
      <c r="P21" s="261"/>
      <c r="Q21" s="261"/>
      <c r="R21" s="261"/>
      <c r="S21" s="261"/>
      <c r="T21" s="261"/>
      <c r="U21" s="261"/>
      <c r="V21" s="261"/>
      <c r="W21" s="261"/>
      <c r="X21" s="261"/>
      <c r="Y21" s="261"/>
      <c r="Z21" s="261"/>
    </row>
    <row r="22" spans="1:26" ht="13.5" customHeight="1" x14ac:dyDescent="0.2">
      <c r="A22" s="261"/>
      <c r="B22" s="261"/>
      <c r="C22" s="261"/>
      <c r="D22" s="262"/>
      <c r="E22" s="261"/>
      <c r="F22" s="261"/>
      <c r="G22" s="261"/>
      <c r="H22" s="261"/>
      <c r="I22" s="261"/>
      <c r="J22" s="261"/>
      <c r="K22" s="261"/>
      <c r="L22" s="261"/>
      <c r="M22" s="261"/>
      <c r="N22" s="261"/>
      <c r="O22" s="261"/>
      <c r="P22" s="261"/>
      <c r="Q22" s="261"/>
      <c r="R22" s="261"/>
      <c r="S22" s="261"/>
      <c r="T22" s="261"/>
      <c r="U22" s="261"/>
      <c r="V22" s="261"/>
      <c r="W22" s="261"/>
      <c r="X22" s="261"/>
      <c r="Y22" s="261"/>
      <c r="Z22" s="261"/>
    </row>
    <row r="23" spans="1:26" ht="13.5" customHeight="1" x14ac:dyDescent="0.2">
      <c r="A23" s="261"/>
      <c r="B23" s="261"/>
      <c r="C23" s="261"/>
      <c r="D23" s="262"/>
      <c r="E23" s="261"/>
      <c r="F23" s="261"/>
      <c r="G23" s="261"/>
      <c r="H23" s="261"/>
      <c r="I23" s="261"/>
      <c r="J23" s="261"/>
      <c r="K23" s="261"/>
      <c r="L23" s="261"/>
      <c r="M23" s="261"/>
      <c r="N23" s="261"/>
      <c r="O23" s="261"/>
      <c r="P23" s="261"/>
      <c r="Q23" s="261"/>
      <c r="R23" s="261"/>
      <c r="S23" s="261"/>
      <c r="T23" s="261"/>
      <c r="U23" s="261"/>
      <c r="V23" s="261"/>
      <c r="W23" s="261"/>
      <c r="X23" s="261"/>
      <c r="Y23" s="261"/>
      <c r="Z23" s="261"/>
    </row>
    <row r="24" spans="1:26" ht="13.5" customHeight="1" x14ac:dyDescent="0.2">
      <c r="A24" s="261"/>
      <c r="B24" s="261"/>
      <c r="C24" s="261"/>
      <c r="D24" s="262"/>
      <c r="E24" s="261"/>
      <c r="F24" s="261"/>
      <c r="G24" s="261"/>
      <c r="H24" s="261"/>
      <c r="I24" s="261"/>
      <c r="J24" s="261"/>
      <c r="K24" s="261"/>
      <c r="L24" s="261"/>
      <c r="M24" s="261"/>
      <c r="N24" s="261"/>
      <c r="O24" s="261"/>
      <c r="P24" s="261"/>
      <c r="Q24" s="261"/>
      <c r="R24" s="261"/>
      <c r="S24" s="261"/>
      <c r="T24" s="261"/>
      <c r="U24" s="261"/>
      <c r="V24" s="261"/>
      <c r="W24" s="261"/>
      <c r="X24" s="261"/>
      <c r="Y24" s="261"/>
      <c r="Z24" s="261"/>
    </row>
    <row r="25" spans="1:26" ht="13.5" customHeight="1" x14ac:dyDescent="0.2">
      <c r="A25" s="261"/>
      <c r="B25" s="261"/>
      <c r="C25" s="261"/>
      <c r="D25" s="262"/>
      <c r="E25" s="261"/>
      <c r="F25" s="261"/>
      <c r="G25" s="261"/>
      <c r="H25" s="261"/>
      <c r="I25" s="261"/>
      <c r="J25" s="261"/>
      <c r="K25" s="261"/>
      <c r="L25" s="261"/>
      <c r="M25" s="261"/>
      <c r="N25" s="261"/>
      <c r="O25" s="261"/>
      <c r="P25" s="261"/>
      <c r="Q25" s="261"/>
      <c r="R25" s="261"/>
      <c r="S25" s="261"/>
      <c r="T25" s="261"/>
      <c r="U25" s="261"/>
      <c r="V25" s="261"/>
      <c r="W25" s="261"/>
      <c r="X25" s="261"/>
      <c r="Y25" s="261"/>
      <c r="Z25" s="261"/>
    </row>
    <row r="26" spans="1:26" ht="13.5" customHeight="1" x14ac:dyDescent="0.2">
      <c r="A26" s="261"/>
      <c r="B26" s="261"/>
      <c r="C26" s="261"/>
      <c r="D26" s="262"/>
      <c r="E26" s="261"/>
      <c r="F26" s="261"/>
      <c r="G26" s="261"/>
      <c r="H26" s="261"/>
      <c r="I26" s="261"/>
      <c r="J26" s="261"/>
      <c r="K26" s="261"/>
      <c r="L26" s="261"/>
      <c r="M26" s="261"/>
      <c r="N26" s="261"/>
      <c r="O26" s="261"/>
      <c r="P26" s="261"/>
      <c r="Q26" s="261"/>
      <c r="R26" s="261"/>
      <c r="S26" s="261"/>
      <c r="T26" s="261"/>
      <c r="U26" s="261"/>
      <c r="V26" s="261"/>
      <c r="W26" s="261"/>
      <c r="X26" s="261"/>
      <c r="Y26" s="261"/>
      <c r="Z26" s="261"/>
    </row>
    <row r="27" spans="1:26" ht="13.5" customHeight="1" x14ac:dyDescent="0.2">
      <c r="A27" s="261"/>
      <c r="B27" s="261"/>
      <c r="C27" s="261"/>
      <c r="D27" s="262"/>
      <c r="E27" s="261"/>
      <c r="F27" s="261"/>
      <c r="G27" s="261"/>
      <c r="H27" s="261"/>
      <c r="I27" s="261"/>
      <c r="J27" s="261"/>
      <c r="K27" s="261"/>
      <c r="L27" s="261"/>
      <c r="M27" s="261"/>
      <c r="N27" s="261"/>
      <c r="O27" s="261"/>
      <c r="P27" s="261"/>
      <c r="Q27" s="261"/>
      <c r="R27" s="261"/>
      <c r="S27" s="261"/>
      <c r="T27" s="261"/>
      <c r="U27" s="261"/>
      <c r="V27" s="261"/>
      <c r="W27" s="261"/>
      <c r="X27" s="261"/>
      <c r="Y27" s="261"/>
      <c r="Z27" s="261"/>
    </row>
    <row r="28" spans="1:26" ht="13.5" customHeight="1" x14ac:dyDescent="0.2">
      <c r="A28" s="261"/>
      <c r="B28" s="261"/>
      <c r="C28" s="261"/>
      <c r="D28" s="262"/>
      <c r="E28" s="261"/>
      <c r="F28" s="261"/>
      <c r="G28" s="261"/>
      <c r="H28" s="261"/>
      <c r="I28" s="261"/>
      <c r="J28" s="261"/>
      <c r="K28" s="261"/>
      <c r="L28" s="261"/>
      <c r="M28" s="261"/>
      <c r="N28" s="261"/>
      <c r="O28" s="261"/>
      <c r="P28" s="261"/>
      <c r="Q28" s="261"/>
      <c r="R28" s="261"/>
      <c r="S28" s="261"/>
      <c r="T28" s="261"/>
      <c r="U28" s="261"/>
      <c r="V28" s="261"/>
      <c r="W28" s="261"/>
      <c r="X28" s="261"/>
      <c r="Y28" s="261"/>
      <c r="Z28" s="261"/>
    </row>
    <row r="29" spans="1:26" ht="13.5" customHeight="1" x14ac:dyDescent="0.2">
      <c r="A29" s="261"/>
      <c r="B29" s="261"/>
      <c r="C29" s="261"/>
      <c r="D29" s="262"/>
      <c r="E29" s="261"/>
      <c r="F29" s="261"/>
      <c r="G29" s="261"/>
      <c r="H29" s="261"/>
      <c r="I29" s="261"/>
      <c r="J29" s="261"/>
      <c r="K29" s="261"/>
      <c r="L29" s="261"/>
      <c r="M29" s="261"/>
      <c r="N29" s="261"/>
      <c r="O29" s="261"/>
      <c r="P29" s="261"/>
      <c r="Q29" s="261"/>
      <c r="R29" s="261"/>
      <c r="S29" s="261"/>
      <c r="T29" s="261"/>
      <c r="U29" s="261"/>
      <c r="V29" s="261"/>
      <c r="W29" s="261"/>
      <c r="X29" s="261"/>
      <c r="Y29" s="261"/>
      <c r="Z29" s="261"/>
    </row>
    <row r="30" spans="1:26" ht="13.5" customHeight="1" x14ac:dyDescent="0.2">
      <c r="A30" s="261"/>
      <c r="B30" s="261"/>
      <c r="C30" s="261"/>
      <c r="D30" s="262"/>
      <c r="E30" s="261"/>
      <c r="F30" s="261"/>
      <c r="G30" s="261"/>
      <c r="H30" s="261"/>
      <c r="I30" s="261"/>
      <c r="J30" s="261"/>
      <c r="K30" s="261"/>
      <c r="L30" s="261"/>
      <c r="M30" s="261"/>
      <c r="N30" s="261"/>
      <c r="O30" s="261"/>
      <c r="P30" s="261"/>
      <c r="Q30" s="261"/>
      <c r="R30" s="261"/>
      <c r="S30" s="261"/>
      <c r="T30" s="261"/>
      <c r="U30" s="261"/>
      <c r="V30" s="261"/>
      <c r="W30" s="261"/>
      <c r="X30" s="261"/>
      <c r="Y30" s="261"/>
      <c r="Z30" s="261"/>
    </row>
    <row r="31" spans="1:26" ht="13.5" customHeight="1" x14ac:dyDescent="0.2">
      <c r="A31" s="261"/>
      <c r="B31" s="261"/>
      <c r="C31" s="261"/>
      <c r="D31" s="262"/>
      <c r="E31" s="261"/>
      <c r="F31" s="261"/>
      <c r="G31" s="261"/>
      <c r="H31" s="261"/>
      <c r="I31" s="261"/>
      <c r="J31" s="261"/>
      <c r="K31" s="261"/>
      <c r="L31" s="261"/>
      <c r="M31" s="261"/>
      <c r="N31" s="261"/>
      <c r="O31" s="261"/>
      <c r="P31" s="261"/>
      <c r="Q31" s="261"/>
      <c r="R31" s="261"/>
      <c r="S31" s="261"/>
      <c r="T31" s="261"/>
      <c r="U31" s="261"/>
      <c r="V31" s="261"/>
      <c r="W31" s="261"/>
      <c r="X31" s="261"/>
      <c r="Y31" s="261"/>
      <c r="Z31" s="261"/>
    </row>
    <row r="32" spans="1:26" ht="13.5" customHeight="1" x14ac:dyDescent="0.2">
      <c r="A32" s="261"/>
      <c r="B32" s="261"/>
      <c r="C32" s="261"/>
      <c r="D32" s="262"/>
      <c r="E32" s="261"/>
      <c r="F32" s="261"/>
      <c r="G32" s="261"/>
      <c r="H32" s="261"/>
      <c r="I32" s="261"/>
      <c r="J32" s="261"/>
      <c r="K32" s="261"/>
      <c r="L32" s="261"/>
      <c r="M32" s="261"/>
      <c r="N32" s="261"/>
      <c r="O32" s="261"/>
      <c r="P32" s="261"/>
      <c r="Q32" s="261"/>
      <c r="R32" s="261"/>
      <c r="S32" s="261"/>
      <c r="T32" s="261"/>
      <c r="U32" s="261"/>
      <c r="V32" s="261"/>
      <c r="W32" s="261"/>
      <c r="X32" s="261"/>
      <c r="Y32" s="261"/>
      <c r="Z32" s="261"/>
    </row>
    <row r="33" spans="1:26" ht="13.5" customHeight="1" x14ac:dyDescent="0.2">
      <c r="A33" s="261"/>
      <c r="B33" s="261"/>
      <c r="C33" s="261"/>
      <c r="D33" s="262"/>
      <c r="E33" s="261"/>
      <c r="F33" s="261"/>
      <c r="G33" s="261"/>
      <c r="H33" s="261"/>
      <c r="I33" s="261"/>
      <c r="J33" s="261"/>
      <c r="K33" s="261"/>
      <c r="L33" s="261"/>
      <c r="M33" s="261"/>
      <c r="N33" s="261"/>
      <c r="O33" s="261"/>
      <c r="P33" s="261"/>
      <c r="Q33" s="261"/>
      <c r="R33" s="261"/>
      <c r="S33" s="261"/>
      <c r="T33" s="261"/>
      <c r="U33" s="261"/>
      <c r="V33" s="261"/>
      <c r="W33" s="261"/>
      <c r="X33" s="261"/>
      <c r="Y33" s="261"/>
      <c r="Z33" s="261"/>
    </row>
    <row r="34" spans="1:26" ht="13.5" customHeight="1" x14ac:dyDescent="0.2">
      <c r="A34" s="261"/>
      <c r="B34" s="261"/>
      <c r="C34" s="261"/>
      <c r="D34" s="262"/>
      <c r="E34" s="261"/>
      <c r="F34" s="261"/>
      <c r="G34" s="261"/>
      <c r="H34" s="261"/>
      <c r="I34" s="261"/>
      <c r="J34" s="261"/>
      <c r="K34" s="261"/>
      <c r="L34" s="261"/>
      <c r="M34" s="261"/>
      <c r="N34" s="261"/>
      <c r="O34" s="261"/>
      <c r="P34" s="261"/>
      <c r="Q34" s="261"/>
      <c r="R34" s="261"/>
      <c r="S34" s="261"/>
      <c r="T34" s="261"/>
      <c r="U34" s="261"/>
      <c r="V34" s="261"/>
      <c r="W34" s="261"/>
      <c r="X34" s="261"/>
      <c r="Y34" s="261"/>
      <c r="Z34" s="261"/>
    </row>
    <row r="35" spans="1:26" ht="13.5" customHeight="1" x14ac:dyDescent="0.2">
      <c r="A35" s="261"/>
      <c r="B35" s="261"/>
      <c r="C35" s="261"/>
      <c r="D35" s="262"/>
      <c r="E35" s="261"/>
      <c r="F35" s="261"/>
      <c r="G35" s="261"/>
      <c r="H35" s="261"/>
      <c r="I35" s="261"/>
      <c r="J35" s="261"/>
      <c r="K35" s="261"/>
      <c r="L35" s="261"/>
      <c r="M35" s="261"/>
      <c r="N35" s="261"/>
      <c r="O35" s="261"/>
      <c r="P35" s="261"/>
      <c r="Q35" s="261"/>
      <c r="R35" s="261"/>
      <c r="S35" s="261"/>
      <c r="T35" s="261"/>
      <c r="U35" s="261"/>
      <c r="V35" s="261"/>
      <c r="W35" s="261"/>
      <c r="X35" s="261"/>
      <c r="Y35" s="261"/>
      <c r="Z35" s="261"/>
    </row>
    <row r="36" spans="1:26" ht="13.5" customHeight="1" x14ac:dyDescent="0.2">
      <c r="A36" s="261"/>
      <c r="B36" s="261"/>
      <c r="C36" s="261"/>
      <c r="D36" s="262"/>
      <c r="E36" s="261"/>
      <c r="F36" s="261"/>
      <c r="G36" s="261"/>
      <c r="H36" s="261"/>
      <c r="I36" s="261"/>
      <c r="J36" s="261"/>
      <c r="K36" s="261"/>
      <c r="L36" s="261"/>
      <c r="M36" s="261"/>
      <c r="N36" s="261"/>
      <c r="O36" s="261"/>
      <c r="P36" s="261"/>
      <c r="Q36" s="261"/>
      <c r="R36" s="261"/>
      <c r="S36" s="261"/>
      <c r="T36" s="261"/>
      <c r="U36" s="261"/>
      <c r="V36" s="261"/>
      <c r="W36" s="261"/>
      <c r="X36" s="261"/>
      <c r="Y36" s="261"/>
      <c r="Z36" s="261"/>
    </row>
    <row r="37" spans="1:26" ht="13.5" customHeight="1" x14ac:dyDescent="0.2">
      <c r="A37" s="261"/>
      <c r="B37" s="261"/>
      <c r="C37" s="261"/>
      <c r="D37" s="262"/>
      <c r="E37" s="261"/>
      <c r="F37" s="261"/>
      <c r="G37" s="261"/>
      <c r="H37" s="261"/>
      <c r="I37" s="261"/>
      <c r="J37" s="261"/>
      <c r="K37" s="261"/>
      <c r="L37" s="261"/>
      <c r="M37" s="261"/>
      <c r="N37" s="261"/>
      <c r="O37" s="261"/>
      <c r="P37" s="261"/>
      <c r="Q37" s="261"/>
      <c r="R37" s="261"/>
      <c r="S37" s="261"/>
      <c r="T37" s="261"/>
      <c r="U37" s="261"/>
      <c r="V37" s="261"/>
      <c r="W37" s="261"/>
      <c r="X37" s="261"/>
      <c r="Y37" s="261"/>
      <c r="Z37" s="261"/>
    </row>
    <row r="38" spans="1:26" ht="13.5" customHeight="1" x14ac:dyDescent="0.2">
      <c r="A38" s="261"/>
      <c r="B38" s="261"/>
      <c r="C38" s="261"/>
      <c r="D38" s="262"/>
      <c r="E38" s="261"/>
      <c r="F38" s="261"/>
      <c r="G38" s="261"/>
      <c r="H38" s="261"/>
      <c r="I38" s="261"/>
      <c r="J38" s="261"/>
      <c r="K38" s="261"/>
      <c r="L38" s="261"/>
      <c r="M38" s="261"/>
      <c r="N38" s="261"/>
      <c r="O38" s="261"/>
      <c r="P38" s="261"/>
      <c r="Q38" s="261"/>
      <c r="R38" s="261"/>
      <c r="S38" s="261"/>
      <c r="T38" s="261"/>
      <c r="U38" s="261"/>
      <c r="V38" s="261"/>
      <c r="W38" s="261"/>
      <c r="X38" s="261"/>
      <c r="Y38" s="261"/>
      <c r="Z38" s="261"/>
    </row>
    <row r="39" spans="1:26" ht="13.5" customHeight="1" x14ac:dyDescent="0.2">
      <c r="A39" s="261"/>
      <c r="B39" s="261"/>
      <c r="C39" s="261"/>
      <c r="D39" s="262"/>
      <c r="E39" s="261"/>
      <c r="F39" s="261"/>
      <c r="G39" s="261"/>
      <c r="H39" s="261"/>
      <c r="I39" s="261"/>
      <c r="J39" s="261"/>
      <c r="K39" s="261"/>
      <c r="L39" s="261"/>
      <c r="M39" s="261"/>
      <c r="N39" s="261"/>
      <c r="O39" s="261"/>
      <c r="P39" s="261"/>
      <c r="Q39" s="261"/>
      <c r="R39" s="261"/>
      <c r="S39" s="261"/>
      <c r="T39" s="261"/>
      <c r="U39" s="261"/>
      <c r="V39" s="261"/>
      <c r="W39" s="261"/>
      <c r="X39" s="261"/>
      <c r="Y39" s="261"/>
      <c r="Z39" s="261"/>
    </row>
    <row r="40" spans="1:26" ht="13.5" customHeight="1" x14ac:dyDescent="0.2">
      <c r="A40" s="261"/>
      <c r="B40" s="261"/>
      <c r="C40" s="261"/>
      <c r="D40" s="262"/>
      <c r="E40" s="261"/>
      <c r="F40" s="261"/>
      <c r="G40" s="261"/>
      <c r="H40" s="261"/>
      <c r="I40" s="261"/>
      <c r="J40" s="261"/>
      <c r="K40" s="261"/>
      <c r="L40" s="261"/>
      <c r="M40" s="261"/>
      <c r="N40" s="261"/>
      <c r="O40" s="261"/>
      <c r="P40" s="261"/>
      <c r="Q40" s="261"/>
      <c r="R40" s="261"/>
      <c r="S40" s="261"/>
      <c r="T40" s="261"/>
      <c r="U40" s="261"/>
      <c r="V40" s="261"/>
      <c r="W40" s="261"/>
      <c r="X40" s="261"/>
      <c r="Y40" s="261"/>
      <c r="Z40" s="261"/>
    </row>
    <row r="41" spans="1:26" ht="13.5" customHeight="1" x14ac:dyDescent="0.2">
      <c r="A41" s="261"/>
      <c r="B41" s="261"/>
      <c r="C41" s="261"/>
      <c r="D41" s="262"/>
      <c r="E41" s="261"/>
      <c r="F41" s="261"/>
      <c r="G41" s="261"/>
      <c r="H41" s="261"/>
      <c r="I41" s="261"/>
      <c r="J41" s="261"/>
      <c r="K41" s="261"/>
      <c r="L41" s="261"/>
      <c r="M41" s="261"/>
      <c r="N41" s="261"/>
      <c r="O41" s="261"/>
      <c r="P41" s="261"/>
      <c r="Q41" s="261"/>
      <c r="R41" s="261"/>
      <c r="S41" s="261"/>
      <c r="T41" s="261"/>
      <c r="U41" s="261"/>
      <c r="V41" s="261"/>
      <c r="W41" s="261"/>
      <c r="X41" s="261"/>
      <c r="Y41" s="261"/>
      <c r="Z41" s="261"/>
    </row>
    <row r="42" spans="1:26" ht="13.5" customHeight="1" x14ac:dyDescent="0.2">
      <c r="A42" s="261"/>
      <c r="B42" s="261"/>
      <c r="C42" s="261"/>
      <c r="D42" s="262"/>
      <c r="E42" s="261"/>
      <c r="F42" s="261"/>
      <c r="G42" s="261"/>
      <c r="H42" s="261"/>
      <c r="I42" s="261"/>
      <c r="J42" s="261"/>
      <c r="K42" s="261"/>
      <c r="L42" s="261"/>
      <c r="M42" s="261"/>
      <c r="N42" s="261"/>
      <c r="O42" s="261"/>
      <c r="P42" s="261"/>
      <c r="Q42" s="261"/>
      <c r="R42" s="261"/>
      <c r="S42" s="261"/>
      <c r="T42" s="261"/>
      <c r="U42" s="261"/>
      <c r="V42" s="261"/>
      <c r="W42" s="261"/>
      <c r="X42" s="261"/>
      <c r="Y42" s="261"/>
      <c r="Z42" s="261"/>
    </row>
    <row r="43" spans="1:26" ht="13.5" customHeight="1" x14ac:dyDescent="0.2">
      <c r="A43" s="261"/>
      <c r="B43" s="261"/>
      <c r="C43" s="261"/>
      <c r="D43" s="262"/>
      <c r="E43" s="261"/>
      <c r="F43" s="261"/>
      <c r="G43" s="261"/>
      <c r="H43" s="261"/>
      <c r="I43" s="261"/>
      <c r="J43" s="261"/>
      <c r="K43" s="261"/>
      <c r="L43" s="261"/>
      <c r="M43" s="261"/>
      <c r="N43" s="261"/>
      <c r="O43" s="261"/>
      <c r="P43" s="261"/>
      <c r="Q43" s="261"/>
      <c r="R43" s="261"/>
      <c r="S43" s="261"/>
      <c r="T43" s="261"/>
      <c r="U43" s="261"/>
      <c r="V43" s="261"/>
      <c r="W43" s="261"/>
      <c r="X43" s="261"/>
      <c r="Y43" s="261"/>
      <c r="Z43" s="261"/>
    </row>
    <row r="44" spans="1:26" ht="13.5" customHeight="1" x14ac:dyDescent="0.2">
      <c r="A44" s="261"/>
      <c r="B44" s="261"/>
      <c r="C44" s="261"/>
      <c r="D44" s="262"/>
      <c r="E44" s="261"/>
      <c r="F44" s="261"/>
      <c r="G44" s="261"/>
      <c r="H44" s="261"/>
      <c r="I44" s="261"/>
      <c r="J44" s="261"/>
      <c r="K44" s="261"/>
      <c r="L44" s="261"/>
      <c r="M44" s="261"/>
      <c r="N44" s="261"/>
      <c r="O44" s="261"/>
      <c r="P44" s="261"/>
      <c r="Q44" s="261"/>
      <c r="R44" s="261"/>
      <c r="S44" s="261"/>
      <c r="T44" s="261"/>
      <c r="U44" s="261"/>
      <c r="V44" s="261"/>
      <c r="W44" s="261"/>
      <c r="X44" s="261"/>
      <c r="Y44" s="261"/>
      <c r="Z44" s="261"/>
    </row>
    <row r="45" spans="1:26" ht="13.5" customHeight="1" x14ac:dyDescent="0.2">
      <c r="A45" s="261"/>
      <c r="B45" s="261"/>
      <c r="C45" s="261"/>
      <c r="D45" s="262"/>
      <c r="E45" s="261"/>
      <c r="F45" s="261"/>
      <c r="G45" s="261"/>
      <c r="H45" s="261"/>
      <c r="I45" s="261"/>
      <c r="J45" s="261"/>
      <c r="K45" s="261"/>
      <c r="L45" s="261"/>
      <c r="M45" s="261"/>
      <c r="N45" s="261"/>
      <c r="O45" s="261"/>
      <c r="P45" s="261"/>
      <c r="Q45" s="261"/>
      <c r="R45" s="261"/>
      <c r="S45" s="261"/>
      <c r="T45" s="261"/>
      <c r="U45" s="261"/>
      <c r="V45" s="261"/>
      <c r="W45" s="261"/>
      <c r="X45" s="261"/>
      <c r="Y45" s="261"/>
      <c r="Z45" s="261"/>
    </row>
    <row r="46" spans="1:26" ht="13.5" customHeight="1" x14ac:dyDescent="0.2">
      <c r="A46" s="261"/>
      <c r="B46" s="261"/>
      <c r="C46" s="261"/>
      <c r="D46" s="262"/>
      <c r="E46" s="261"/>
      <c r="F46" s="261"/>
      <c r="G46" s="261"/>
      <c r="H46" s="261"/>
      <c r="I46" s="261"/>
      <c r="J46" s="261"/>
      <c r="K46" s="261"/>
      <c r="L46" s="261"/>
      <c r="M46" s="261"/>
      <c r="N46" s="261"/>
      <c r="O46" s="261"/>
      <c r="P46" s="261"/>
      <c r="Q46" s="261"/>
      <c r="R46" s="261"/>
      <c r="S46" s="261"/>
      <c r="T46" s="261"/>
      <c r="U46" s="261"/>
      <c r="V46" s="261"/>
      <c r="W46" s="261"/>
      <c r="X46" s="261"/>
      <c r="Y46" s="261"/>
      <c r="Z46" s="261"/>
    </row>
    <row r="47" spans="1:26" ht="13.5" customHeight="1" x14ac:dyDescent="0.2">
      <c r="A47" s="261"/>
      <c r="B47" s="261"/>
      <c r="C47" s="261"/>
      <c r="D47" s="262"/>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ht="13.5" customHeight="1" x14ac:dyDescent="0.2">
      <c r="A48" s="261"/>
      <c r="B48" s="261"/>
      <c r="C48" s="261"/>
      <c r="D48" s="262"/>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ht="13.5" customHeight="1" x14ac:dyDescent="0.2">
      <c r="A49" s="261"/>
      <c r="B49" s="261"/>
      <c r="C49" s="261"/>
      <c r="D49" s="262"/>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ht="13.5" customHeight="1" x14ac:dyDescent="0.2">
      <c r="A50" s="261"/>
      <c r="B50" s="261"/>
      <c r="C50" s="261"/>
      <c r="D50" s="262"/>
      <c r="E50" s="261"/>
      <c r="F50" s="261"/>
      <c r="G50" s="261"/>
      <c r="H50" s="261"/>
      <c r="I50" s="261"/>
      <c r="J50" s="261"/>
      <c r="K50" s="261"/>
      <c r="L50" s="261"/>
      <c r="M50" s="261"/>
      <c r="N50" s="261"/>
      <c r="O50" s="261"/>
      <c r="P50" s="261"/>
      <c r="Q50" s="261"/>
      <c r="R50" s="261"/>
      <c r="S50" s="261"/>
      <c r="T50" s="261"/>
      <c r="U50" s="261"/>
      <c r="V50" s="261"/>
      <c r="W50" s="261"/>
      <c r="X50" s="261"/>
      <c r="Y50" s="261"/>
      <c r="Z50" s="261"/>
    </row>
    <row r="51" spans="1:26" ht="13.5" customHeight="1" x14ac:dyDescent="0.2">
      <c r="A51" s="261"/>
      <c r="B51" s="261"/>
      <c r="C51" s="261"/>
      <c r="D51" s="262"/>
      <c r="E51" s="261"/>
      <c r="F51" s="261"/>
      <c r="G51" s="261"/>
      <c r="H51" s="261"/>
      <c r="I51" s="261"/>
      <c r="J51" s="261"/>
      <c r="K51" s="261"/>
      <c r="L51" s="261"/>
      <c r="M51" s="261"/>
      <c r="N51" s="261"/>
      <c r="O51" s="261"/>
      <c r="P51" s="261"/>
      <c r="Q51" s="261"/>
      <c r="R51" s="261"/>
      <c r="S51" s="261"/>
      <c r="T51" s="261"/>
      <c r="U51" s="261"/>
      <c r="V51" s="261"/>
      <c r="W51" s="261"/>
      <c r="X51" s="261"/>
      <c r="Y51" s="261"/>
      <c r="Z51" s="261"/>
    </row>
    <row r="52" spans="1:26" ht="13.5" customHeight="1" x14ac:dyDescent="0.2">
      <c r="A52" s="261"/>
      <c r="B52" s="261"/>
      <c r="C52" s="261"/>
      <c r="D52" s="262"/>
      <c r="E52" s="261"/>
      <c r="F52" s="261"/>
      <c r="G52" s="261"/>
      <c r="H52" s="261"/>
      <c r="I52" s="261"/>
      <c r="J52" s="261"/>
      <c r="K52" s="261"/>
      <c r="L52" s="261"/>
      <c r="M52" s="261"/>
      <c r="N52" s="261"/>
      <c r="O52" s="261"/>
      <c r="P52" s="261"/>
      <c r="Q52" s="261"/>
      <c r="R52" s="261"/>
      <c r="S52" s="261"/>
      <c r="T52" s="261"/>
      <c r="U52" s="261"/>
      <c r="V52" s="261"/>
      <c r="W52" s="261"/>
      <c r="X52" s="261"/>
      <c r="Y52" s="261"/>
      <c r="Z52" s="261"/>
    </row>
    <row r="53" spans="1:26" ht="13.5" customHeight="1" x14ac:dyDescent="0.2">
      <c r="A53" s="261"/>
      <c r="B53" s="261"/>
      <c r="C53" s="261"/>
      <c r="D53" s="262"/>
      <c r="E53" s="261"/>
      <c r="F53" s="261"/>
      <c r="G53" s="261"/>
      <c r="H53" s="261"/>
      <c r="I53" s="261"/>
      <c r="J53" s="261"/>
      <c r="K53" s="261"/>
      <c r="L53" s="261"/>
      <c r="M53" s="261"/>
      <c r="N53" s="261"/>
      <c r="O53" s="261"/>
      <c r="P53" s="261"/>
      <c r="Q53" s="261"/>
      <c r="R53" s="261"/>
      <c r="S53" s="261"/>
      <c r="T53" s="261"/>
      <c r="U53" s="261"/>
      <c r="V53" s="261"/>
      <c r="W53" s="261"/>
      <c r="X53" s="261"/>
      <c r="Y53" s="261"/>
      <c r="Z53" s="261"/>
    </row>
    <row r="54" spans="1:26" ht="13.5" customHeight="1" x14ac:dyDescent="0.2">
      <c r="A54" s="261"/>
      <c r="B54" s="261"/>
      <c r="C54" s="261"/>
      <c r="D54" s="262"/>
      <c r="E54" s="261"/>
      <c r="F54" s="261"/>
      <c r="G54" s="261"/>
      <c r="H54" s="261"/>
      <c r="I54" s="261"/>
      <c r="J54" s="261"/>
      <c r="K54" s="261"/>
      <c r="L54" s="261"/>
      <c r="M54" s="261"/>
      <c r="N54" s="261"/>
      <c r="O54" s="261"/>
      <c r="P54" s="261"/>
      <c r="Q54" s="261"/>
      <c r="R54" s="261"/>
      <c r="S54" s="261"/>
      <c r="T54" s="261"/>
      <c r="U54" s="261"/>
      <c r="V54" s="261"/>
      <c r="W54" s="261"/>
      <c r="X54" s="261"/>
      <c r="Y54" s="261"/>
      <c r="Z54" s="261"/>
    </row>
    <row r="55" spans="1:26" ht="13.5" customHeight="1" x14ac:dyDescent="0.2">
      <c r="A55" s="261"/>
      <c r="B55" s="261"/>
      <c r="C55" s="261"/>
      <c r="D55" s="262"/>
      <c r="E55" s="261"/>
      <c r="F55" s="261"/>
      <c r="G55" s="261"/>
      <c r="H55" s="261"/>
      <c r="I55" s="261"/>
      <c r="J55" s="261"/>
      <c r="K55" s="261"/>
      <c r="L55" s="261"/>
      <c r="M55" s="261"/>
      <c r="N55" s="261"/>
      <c r="O55" s="261"/>
      <c r="P55" s="261"/>
      <c r="Q55" s="261"/>
      <c r="R55" s="261"/>
      <c r="S55" s="261"/>
      <c r="T55" s="261"/>
      <c r="U55" s="261"/>
      <c r="V55" s="261"/>
      <c r="W55" s="261"/>
      <c r="X55" s="261"/>
      <c r="Y55" s="261"/>
      <c r="Z55" s="261"/>
    </row>
    <row r="56" spans="1:26" ht="13.5" customHeight="1" x14ac:dyDescent="0.2">
      <c r="A56" s="261"/>
      <c r="B56" s="261"/>
      <c r="C56" s="261"/>
      <c r="D56" s="262"/>
      <c r="E56" s="261"/>
      <c r="F56" s="261"/>
      <c r="G56" s="261"/>
      <c r="H56" s="261"/>
      <c r="I56" s="261"/>
      <c r="J56" s="261"/>
      <c r="K56" s="261"/>
      <c r="L56" s="261"/>
      <c r="M56" s="261"/>
      <c r="N56" s="261"/>
      <c r="O56" s="261"/>
      <c r="P56" s="261"/>
      <c r="Q56" s="261"/>
      <c r="R56" s="261"/>
      <c r="S56" s="261"/>
      <c r="T56" s="261"/>
      <c r="U56" s="261"/>
      <c r="V56" s="261"/>
      <c r="W56" s="261"/>
      <c r="X56" s="261"/>
      <c r="Y56" s="261"/>
      <c r="Z56" s="261"/>
    </row>
    <row r="57" spans="1:26" ht="13.5" customHeight="1" x14ac:dyDescent="0.2">
      <c r="A57" s="261"/>
      <c r="B57" s="261"/>
      <c r="C57" s="261"/>
      <c r="D57" s="262"/>
      <c r="E57" s="261"/>
      <c r="F57" s="261"/>
      <c r="G57" s="261"/>
      <c r="H57" s="261"/>
      <c r="I57" s="261"/>
      <c r="J57" s="261"/>
      <c r="K57" s="261"/>
      <c r="L57" s="261"/>
      <c r="M57" s="261"/>
      <c r="N57" s="261"/>
      <c r="O57" s="261"/>
      <c r="P57" s="261"/>
      <c r="Q57" s="261"/>
      <c r="R57" s="261"/>
      <c r="S57" s="261"/>
      <c r="T57" s="261"/>
      <c r="U57" s="261"/>
      <c r="V57" s="261"/>
      <c r="W57" s="261"/>
      <c r="X57" s="261"/>
      <c r="Y57" s="261"/>
      <c r="Z57" s="261"/>
    </row>
    <row r="58" spans="1:26" ht="13.5" customHeight="1" x14ac:dyDescent="0.2">
      <c r="A58" s="261"/>
      <c r="B58" s="261"/>
      <c r="C58" s="261"/>
      <c r="D58" s="262"/>
      <c r="E58" s="261"/>
      <c r="F58" s="261"/>
      <c r="G58" s="261"/>
      <c r="H58" s="261"/>
      <c r="I58" s="261"/>
      <c r="J58" s="261"/>
      <c r="K58" s="261"/>
      <c r="L58" s="261"/>
      <c r="M58" s="261"/>
      <c r="N58" s="261"/>
      <c r="O58" s="261"/>
      <c r="P58" s="261"/>
      <c r="Q58" s="261"/>
      <c r="R58" s="261"/>
      <c r="S58" s="261"/>
      <c r="T58" s="261"/>
      <c r="U58" s="261"/>
      <c r="V58" s="261"/>
      <c r="W58" s="261"/>
      <c r="X58" s="261"/>
      <c r="Y58" s="261"/>
      <c r="Z58" s="261"/>
    </row>
    <row r="59" spans="1:26" ht="13.5" customHeight="1" x14ac:dyDescent="0.2">
      <c r="A59" s="261"/>
      <c r="B59" s="261"/>
      <c r="C59" s="261"/>
      <c r="D59" s="262"/>
      <c r="E59" s="261"/>
      <c r="F59" s="261"/>
      <c r="G59" s="261"/>
      <c r="H59" s="261"/>
      <c r="I59" s="261"/>
      <c r="J59" s="261"/>
      <c r="K59" s="261"/>
      <c r="L59" s="261"/>
      <c r="M59" s="261"/>
      <c r="N59" s="261"/>
      <c r="O59" s="261"/>
      <c r="P59" s="261"/>
      <c r="Q59" s="261"/>
      <c r="R59" s="261"/>
      <c r="S59" s="261"/>
      <c r="T59" s="261"/>
      <c r="U59" s="261"/>
      <c r="V59" s="261"/>
      <c r="W59" s="261"/>
      <c r="X59" s="261"/>
      <c r="Y59" s="261"/>
      <c r="Z59" s="261"/>
    </row>
    <row r="60" spans="1:26" ht="13.5" customHeight="1" x14ac:dyDescent="0.2">
      <c r="A60" s="261"/>
      <c r="B60" s="261"/>
      <c r="C60" s="261"/>
      <c r="D60" s="262"/>
      <c r="E60" s="261"/>
      <c r="F60" s="261"/>
      <c r="G60" s="261"/>
      <c r="H60" s="261"/>
      <c r="I60" s="261"/>
      <c r="J60" s="261"/>
      <c r="K60" s="261"/>
      <c r="L60" s="261"/>
      <c r="M60" s="261"/>
      <c r="N60" s="261"/>
      <c r="O60" s="261"/>
      <c r="P60" s="261"/>
      <c r="Q60" s="261"/>
      <c r="R60" s="261"/>
      <c r="S60" s="261"/>
      <c r="T60" s="261"/>
      <c r="U60" s="261"/>
      <c r="V60" s="261"/>
      <c r="W60" s="261"/>
      <c r="X60" s="261"/>
      <c r="Y60" s="261"/>
      <c r="Z60" s="261"/>
    </row>
    <row r="61" spans="1:26" ht="13.5" customHeight="1" x14ac:dyDescent="0.2">
      <c r="A61" s="261"/>
      <c r="B61" s="261"/>
      <c r="C61" s="261"/>
      <c r="D61" s="262"/>
      <c r="E61" s="261"/>
      <c r="F61" s="261"/>
      <c r="G61" s="261"/>
      <c r="H61" s="261"/>
      <c r="I61" s="261"/>
      <c r="J61" s="261"/>
      <c r="K61" s="261"/>
      <c r="L61" s="261"/>
      <c r="M61" s="261"/>
      <c r="N61" s="261"/>
      <c r="O61" s="261"/>
      <c r="P61" s="261"/>
      <c r="Q61" s="261"/>
      <c r="R61" s="261"/>
      <c r="S61" s="261"/>
      <c r="T61" s="261"/>
      <c r="U61" s="261"/>
      <c r="V61" s="261"/>
      <c r="W61" s="261"/>
      <c r="X61" s="261"/>
      <c r="Y61" s="261"/>
      <c r="Z61" s="261"/>
    </row>
    <row r="62" spans="1:26" ht="13.5" customHeight="1" x14ac:dyDescent="0.2">
      <c r="A62" s="261"/>
      <c r="B62" s="261"/>
      <c r="C62" s="261"/>
      <c r="D62" s="262"/>
      <c r="E62" s="261"/>
      <c r="F62" s="261"/>
      <c r="G62" s="261"/>
      <c r="H62" s="261"/>
      <c r="I62" s="261"/>
      <c r="J62" s="261"/>
      <c r="K62" s="261"/>
      <c r="L62" s="261"/>
      <c r="M62" s="261"/>
      <c r="N62" s="261"/>
      <c r="O62" s="261"/>
      <c r="P62" s="261"/>
      <c r="Q62" s="261"/>
      <c r="R62" s="261"/>
      <c r="S62" s="261"/>
      <c r="T62" s="261"/>
      <c r="U62" s="261"/>
      <c r="V62" s="261"/>
      <c r="W62" s="261"/>
      <c r="X62" s="261"/>
      <c r="Y62" s="261"/>
      <c r="Z62" s="261"/>
    </row>
    <row r="63" spans="1:26" ht="13.5" customHeight="1" x14ac:dyDescent="0.2">
      <c r="A63" s="261"/>
      <c r="B63" s="261"/>
      <c r="C63" s="261"/>
      <c r="D63" s="262"/>
      <c r="E63" s="261"/>
      <c r="F63" s="261"/>
      <c r="G63" s="261"/>
      <c r="H63" s="261"/>
      <c r="I63" s="261"/>
      <c r="J63" s="261"/>
      <c r="K63" s="261"/>
      <c r="L63" s="261"/>
      <c r="M63" s="261"/>
      <c r="N63" s="261"/>
      <c r="O63" s="261"/>
      <c r="P63" s="261"/>
      <c r="Q63" s="261"/>
      <c r="R63" s="261"/>
      <c r="S63" s="261"/>
      <c r="T63" s="261"/>
      <c r="U63" s="261"/>
      <c r="V63" s="261"/>
      <c r="W63" s="261"/>
      <c r="X63" s="261"/>
      <c r="Y63" s="261"/>
      <c r="Z63" s="261"/>
    </row>
    <row r="64" spans="1:26" ht="13.5" customHeight="1" x14ac:dyDescent="0.2">
      <c r="A64" s="261"/>
      <c r="B64" s="261"/>
      <c r="C64" s="261"/>
      <c r="D64" s="262"/>
      <c r="E64" s="261"/>
      <c r="F64" s="261"/>
      <c r="G64" s="261"/>
      <c r="H64" s="261"/>
      <c r="I64" s="261"/>
      <c r="J64" s="261"/>
      <c r="K64" s="261"/>
      <c r="L64" s="261"/>
      <c r="M64" s="261"/>
      <c r="N64" s="261"/>
      <c r="O64" s="261"/>
      <c r="P64" s="261"/>
      <c r="Q64" s="261"/>
      <c r="R64" s="261"/>
      <c r="S64" s="261"/>
      <c r="T64" s="261"/>
      <c r="U64" s="261"/>
      <c r="V64" s="261"/>
      <c r="W64" s="261"/>
      <c r="X64" s="261"/>
      <c r="Y64" s="261"/>
      <c r="Z64" s="261"/>
    </row>
    <row r="65" spans="1:26" ht="13.5" customHeight="1" x14ac:dyDescent="0.2">
      <c r="A65" s="261"/>
      <c r="B65" s="261"/>
      <c r="C65" s="261"/>
      <c r="D65" s="262"/>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ht="13.5" customHeight="1" x14ac:dyDescent="0.2">
      <c r="A66" s="261"/>
      <c r="B66" s="261"/>
      <c r="C66" s="261"/>
      <c r="D66" s="262"/>
      <c r="E66" s="261"/>
      <c r="F66" s="261"/>
      <c r="G66" s="261"/>
      <c r="H66" s="261"/>
      <c r="I66" s="261"/>
      <c r="J66" s="261"/>
      <c r="K66" s="261"/>
      <c r="L66" s="261"/>
      <c r="M66" s="261"/>
      <c r="N66" s="261"/>
      <c r="O66" s="261"/>
      <c r="P66" s="261"/>
      <c r="Q66" s="261"/>
      <c r="R66" s="261"/>
      <c r="S66" s="261"/>
      <c r="T66" s="261"/>
      <c r="U66" s="261"/>
      <c r="V66" s="261"/>
      <c r="W66" s="261"/>
      <c r="X66" s="261"/>
      <c r="Y66" s="261"/>
      <c r="Z66" s="261"/>
    </row>
    <row r="67" spans="1:26" ht="13.5" customHeight="1" x14ac:dyDescent="0.2">
      <c r="A67" s="261"/>
      <c r="B67" s="261"/>
      <c r="C67" s="261"/>
      <c r="D67" s="262"/>
      <c r="E67" s="261"/>
      <c r="F67" s="261"/>
      <c r="G67" s="261"/>
      <c r="H67" s="261"/>
      <c r="I67" s="261"/>
      <c r="J67" s="261"/>
      <c r="K67" s="261"/>
      <c r="L67" s="261"/>
      <c r="M67" s="261"/>
      <c r="N67" s="261"/>
      <c r="O67" s="261"/>
      <c r="P67" s="261"/>
      <c r="Q67" s="261"/>
      <c r="R67" s="261"/>
      <c r="S67" s="261"/>
      <c r="T67" s="261"/>
      <c r="U67" s="261"/>
      <c r="V67" s="261"/>
      <c r="W67" s="261"/>
      <c r="X67" s="261"/>
      <c r="Y67" s="261"/>
      <c r="Z67" s="261"/>
    </row>
    <row r="68" spans="1:26" ht="13.5" customHeight="1" x14ac:dyDescent="0.2">
      <c r="A68" s="261"/>
      <c r="B68" s="261"/>
      <c r="C68" s="261"/>
      <c r="D68" s="262"/>
      <c r="E68" s="261"/>
      <c r="F68" s="261"/>
      <c r="G68" s="261"/>
      <c r="H68" s="261"/>
      <c r="I68" s="261"/>
      <c r="J68" s="261"/>
      <c r="K68" s="261"/>
      <c r="L68" s="261"/>
      <c r="M68" s="261"/>
      <c r="N68" s="261"/>
      <c r="O68" s="261"/>
      <c r="P68" s="261"/>
      <c r="Q68" s="261"/>
      <c r="R68" s="261"/>
      <c r="S68" s="261"/>
      <c r="T68" s="261"/>
      <c r="U68" s="261"/>
      <c r="V68" s="261"/>
      <c r="W68" s="261"/>
      <c r="X68" s="261"/>
      <c r="Y68" s="261"/>
      <c r="Z68" s="261"/>
    </row>
    <row r="69" spans="1:26" ht="13.5" customHeight="1" x14ac:dyDescent="0.2">
      <c r="A69" s="261"/>
      <c r="B69" s="261"/>
      <c r="C69" s="261"/>
      <c r="D69" s="262"/>
      <c r="E69" s="261"/>
      <c r="F69" s="261"/>
      <c r="G69" s="261"/>
      <c r="H69" s="261"/>
      <c r="I69" s="261"/>
      <c r="J69" s="261"/>
      <c r="K69" s="261"/>
      <c r="L69" s="261"/>
      <c r="M69" s="261"/>
      <c r="N69" s="261"/>
      <c r="O69" s="261"/>
      <c r="P69" s="261"/>
      <c r="Q69" s="261"/>
      <c r="R69" s="261"/>
      <c r="S69" s="261"/>
      <c r="T69" s="261"/>
      <c r="U69" s="261"/>
      <c r="V69" s="261"/>
      <c r="W69" s="261"/>
      <c r="X69" s="261"/>
      <c r="Y69" s="261"/>
      <c r="Z69" s="261"/>
    </row>
    <row r="70" spans="1:26" ht="13.5" customHeight="1" x14ac:dyDescent="0.2">
      <c r="A70" s="261"/>
      <c r="B70" s="261"/>
      <c r="C70" s="261"/>
      <c r="D70" s="262"/>
      <c r="E70" s="261"/>
      <c r="F70" s="261"/>
      <c r="G70" s="261"/>
      <c r="H70" s="261"/>
      <c r="I70" s="261"/>
      <c r="J70" s="261"/>
      <c r="K70" s="261"/>
      <c r="L70" s="261"/>
      <c r="M70" s="261"/>
      <c r="N70" s="261"/>
      <c r="O70" s="261"/>
      <c r="P70" s="261"/>
      <c r="Q70" s="261"/>
      <c r="R70" s="261"/>
      <c r="S70" s="261"/>
      <c r="T70" s="261"/>
      <c r="U70" s="261"/>
      <c r="V70" s="261"/>
      <c r="W70" s="261"/>
      <c r="X70" s="261"/>
      <c r="Y70" s="261"/>
      <c r="Z70" s="261"/>
    </row>
    <row r="71" spans="1:26" ht="13.5" customHeight="1" x14ac:dyDescent="0.2">
      <c r="A71" s="261"/>
      <c r="B71" s="261"/>
      <c r="C71" s="261"/>
      <c r="D71" s="262"/>
      <c r="E71" s="261"/>
      <c r="F71" s="261"/>
      <c r="G71" s="261"/>
      <c r="H71" s="261"/>
      <c r="I71" s="261"/>
      <c r="J71" s="261"/>
      <c r="K71" s="261"/>
      <c r="L71" s="261"/>
      <c r="M71" s="261"/>
      <c r="N71" s="261"/>
      <c r="O71" s="261"/>
      <c r="P71" s="261"/>
      <c r="Q71" s="261"/>
      <c r="R71" s="261"/>
      <c r="S71" s="261"/>
      <c r="T71" s="261"/>
      <c r="U71" s="261"/>
      <c r="V71" s="261"/>
      <c r="W71" s="261"/>
      <c r="X71" s="261"/>
      <c r="Y71" s="261"/>
      <c r="Z71" s="261"/>
    </row>
    <row r="72" spans="1:26" ht="13.5" customHeight="1" x14ac:dyDescent="0.2">
      <c r="A72" s="261"/>
      <c r="B72" s="261"/>
      <c r="C72" s="261"/>
      <c r="D72" s="262"/>
      <c r="E72" s="261"/>
      <c r="F72" s="261"/>
      <c r="G72" s="261"/>
      <c r="H72" s="261"/>
      <c r="I72" s="261"/>
      <c r="J72" s="261"/>
      <c r="K72" s="261"/>
      <c r="L72" s="261"/>
      <c r="M72" s="261"/>
      <c r="N72" s="261"/>
      <c r="O72" s="261"/>
      <c r="P72" s="261"/>
      <c r="Q72" s="261"/>
      <c r="R72" s="261"/>
      <c r="S72" s="261"/>
      <c r="T72" s="261"/>
      <c r="U72" s="261"/>
      <c r="V72" s="261"/>
      <c r="W72" s="261"/>
      <c r="X72" s="261"/>
      <c r="Y72" s="261"/>
      <c r="Z72" s="261"/>
    </row>
    <row r="73" spans="1:26" ht="13.5" customHeight="1" x14ac:dyDescent="0.2">
      <c r="A73" s="261"/>
      <c r="B73" s="261"/>
      <c r="C73" s="261"/>
      <c r="D73" s="262"/>
      <c r="E73" s="261"/>
      <c r="F73" s="261"/>
      <c r="G73" s="261"/>
      <c r="H73" s="261"/>
      <c r="I73" s="261"/>
      <c r="J73" s="261"/>
      <c r="K73" s="261"/>
      <c r="L73" s="261"/>
      <c r="M73" s="261"/>
      <c r="N73" s="261"/>
      <c r="O73" s="261"/>
      <c r="P73" s="261"/>
      <c r="Q73" s="261"/>
      <c r="R73" s="261"/>
      <c r="S73" s="261"/>
      <c r="T73" s="261"/>
      <c r="U73" s="261"/>
      <c r="V73" s="261"/>
      <c r="W73" s="261"/>
      <c r="X73" s="261"/>
      <c r="Y73" s="261"/>
      <c r="Z73" s="261"/>
    </row>
    <row r="74" spans="1:26" ht="13.5" customHeight="1" x14ac:dyDescent="0.2">
      <c r="A74" s="261"/>
      <c r="B74" s="261"/>
      <c r="C74" s="261"/>
      <c r="D74" s="262"/>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1:26" ht="13.5" customHeight="1" x14ac:dyDescent="0.2">
      <c r="A75" s="261"/>
      <c r="B75" s="261"/>
      <c r="C75" s="261"/>
      <c r="D75" s="262"/>
      <c r="E75" s="261"/>
      <c r="F75" s="261"/>
      <c r="G75" s="261"/>
      <c r="H75" s="261"/>
      <c r="I75" s="261"/>
      <c r="J75" s="261"/>
      <c r="K75" s="261"/>
      <c r="L75" s="261"/>
      <c r="M75" s="261"/>
      <c r="N75" s="261"/>
      <c r="O75" s="261"/>
      <c r="P75" s="261"/>
      <c r="Q75" s="261"/>
      <c r="R75" s="261"/>
      <c r="S75" s="261"/>
      <c r="T75" s="261"/>
      <c r="U75" s="261"/>
      <c r="V75" s="261"/>
      <c r="W75" s="261"/>
      <c r="X75" s="261"/>
      <c r="Y75" s="261"/>
      <c r="Z75" s="261"/>
    </row>
    <row r="76" spans="1:26" ht="13.5" customHeight="1" x14ac:dyDescent="0.2">
      <c r="A76" s="261"/>
      <c r="B76" s="261"/>
      <c r="C76" s="261"/>
      <c r="D76" s="262"/>
      <c r="E76" s="261"/>
      <c r="F76" s="261"/>
      <c r="G76" s="261"/>
      <c r="H76" s="261"/>
      <c r="I76" s="261"/>
      <c r="J76" s="261"/>
      <c r="K76" s="261"/>
      <c r="L76" s="261"/>
      <c r="M76" s="261"/>
      <c r="N76" s="261"/>
      <c r="O76" s="261"/>
      <c r="P76" s="261"/>
      <c r="Q76" s="261"/>
      <c r="R76" s="261"/>
      <c r="S76" s="261"/>
      <c r="T76" s="261"/>
      <c r="U76" s="261"/>
      <c r="V76" s="261"/>
      <c r="W76" s="261"/>
      <c r="X76" s="261"/>
      <c r="Y76" s="261"/>
      <c r="Z76" s="261"/>
    </row>
    <row r="77" spans="1:26" ht="13.5" customHeight="1" x14ac:dyDescent="0.2">
      <c r="A77" s="261"/>
      <c r="B77" s="261"/>
      <c r="C77" s="261"/>
      <c r="D77" s="262"/>
      <c r="E77" s="261"/>
      <c r="F77" s="261"/>
      <c r="G77" s="261"/>
      <c r="H77" s="261"/>
      <c r="I77" s="261"/>
      <c r="J77" s="261"/>
      <c r="K77" s="261"/>
      <c r="L77" s="261"/>
      <c r="M77" s="261"/>
      <c r="N77" s="261"/>
      <c r="O77" s="261"/>
      <c r="P77" s="261"/>
      <c r="Q77" s="261"/>
      <c r="R77" s="261"/>
      <c r="S77" s="261"/>
      <c r="T77" s="261"/>
      <c r="U77" s="261"/>
      <c r="V77" s="261"/>
      <c r="W77" s="261"/>
      <c r="X77" s="261"/>
      <c r="Y77" s="261"/>
      <c r="Z77" s="261"/>
    </row>
    <row r="78" spans="1:26" ht="13.5" customHeight="1" x14ac:dyDescent="0.2">
      <c r="A78" s="261"/>
      <c r="B78" s="261"/>
      <c r="C78" s="261"/>
      <c r="D78" s="262"/>
      <c r="E78" s="261"/>
      <c r="F78" s="261"/>
      <c r="G78" s="261"/>
      <c r="H78" s="261"/>
      <c r="I78" s="261"/>
      <c r="J78" s="261"/>
      <c r="K78" s="261"/>
      <c r="L78" s="261"/>
      <c r="M78" s="261"/>
      <c r="N78" s="261"/>
      <c r="O78" s="261"/>
      <c r="P78" s="261"/>
      <c r="Q78" s="261"/>
      <c r="R78" s="261"/>
      <c r="S78" s="261"/>
      <c r="T78" s="261"/>
      <c r="U78" s="261"/>
      <c r="V78" s="261"/>
      <c r="W78" s="261"/>
      <c r="X78" s="261"/>
      <c r="Y78" s="261"/>
      <c r="Z78" s="261"/>
    </row>
    <row r="79" spans="1:26" ht="13.5" customHeight="1" x14ac:dyDescent="0.2">
      <c r="A79" s="261"/>
      <c r="B79" s="261"/>
      <c r="C79" s="261"/>
      <c r="D79" s="262"/>
      <c r="E79" s="261"/>
      <c r="F79" s="261"/>
      <c r="G79" s="261"/>
      <c r="H79" s="261"/>
      <c r="I79" s="261"/>
      <c r="J79" s="261"/>
      <c r="K79" s="261"/>
      <c r="L79" s="261"/>
      <c r="M79" s="261"/>
      <c r="N79" s="261"/>
      <c r="O79" s="261"/>
      <c r="P79" s="261"/>
      <c r="Q79" s="261"/>
      <c r="R79" s="261"/>
      <c r="S79" s="261"/>
      <c r="T79" s="261"/>
      <c r="U79" s="261"/>
      <c r="V79" s="261"/>
      <c r="W79" s="261"/>
      <c r="X79" s="261"/>
      <c r="Y79" s="261"/>
      <c r="Z79" s="261"/>
    </row>
    <row r="80" spans="1:26" ht="13.5" customHeight="1" x14ac:dyDescent="0.2">
      <c r="A80" s="261"/>
      <c r="B80" s="261"/>
      <c r="C80" s="261"/>
      <c r="D80" s="262"/>
      <c r="E80" s="261"/>
      <c r="F80" s="261"/>
      <c r="G80" s="261"/>
      <c r="H80" s="261"/>
      <c r="I80" s="261"/>
      <c r="J80" s="261"/>
      <c r="K80" s="261"/>
      <c r="L80" s="261"/>
      <c r="M80" s="261"/>
      <c r="N80" s="261"/>
      <c r="O80" s="261"/>
      <c r="P80" s="261"/>
      <c r="Q80" s="261"/>
      <c r="R80" s="261"/>
      <c r="S80" s="261"/>
      <c r="T80" s="261"/>
      <c r="U80" s="261"/>
      <c r="V80" s="261"/>
      <c r="W80" s="261"/>
      <c r="X80" s="261"/>
      <c r="Y80" s="261"/>
      <c r="Z80" s="261"/>
    </row>
    <row r="81" spans="1:26" ht="13.5" customHeight="1" x14ac:dyDescent="0.2">
      <c r="A81" s="261"/>
      <c r="B81" s="261"/>
      <c r="C81" s="261"/>
      <c r="D81" s="262"/>
      <c r="E81" s="261"/>
      <c r="F81" s="261"/>
      <c r="G81" s="261"/>
      <c r="H81" s="261"/>
      <c r="I81" s="261"/>
      <c r="J81" s="261"/>
      <c r="K81" s="261"/>
      <c r="L81" s="261"/>
      <c r="M81" s="261"/>
      <c r="N81" s="261"/>
      <c r="O81" s="261"/>
      <c r="P81" s="261"/>
      <c r="Q81" s="261"/>
      <c r="R81" s="261"/>
      <c r="S81" s="261"/>
      <c r="T81" s="261"/>
      <c r="U81" s="261"/>
      <c r="V81" s="261"/>
      <c r="W81" s="261"/>
      <c r="X81" s="261"/>
      <c r="Y81" s="261"/>
      <c r="Z81" s="261"/>
    </row>
    <row r="82" spans="1:26" ht="13.5" customHeight="1" x14ac:dyDescent="0.2">
      <c r="A82" s="261"/>
      <c r="B82" s="261"/>
      <c r="C82" s="261"/>
      <c r="D82" s="262"/>
      <c r="E82" s="261"/>
      <c r="F82" s="261"/>
      <c r="G82" s="261"/>
      <c r="H82" s="261"/>
      <c r="I82" s="261"/>
      <c r="J82" s="261"/>
      <c r="K82" s="261"/>
      <c r="L82" s="261"/>
      <c r="M82" s="261"/>
      <c r="N82" s="261"/>
      <c r="O82" s="261"/>
      <c r="P82" s="261"/>
      <c r="Q82" s="261"/>
      <c r="R82" s="261"/>
      <c r="S82" s="261"/>
      <c r="T82" s="261"/>
      <c r="U82" s="261"/>
      <c r="V82" s="261"/>
      <c r="W82" s="261"/>
      <c r="X82" s="261"/>
      <c r="Y82" s="261"/>
      <c r="Z82" s="261"/>
    </row>
    <row r="83" spans="1:26" ht="13.5" customHeight="1" x14ac:dyDescent="0.2">
      <c r="A83" s="261"/>
      <c r="B83" s="261"/>
      <c r="C83" s="261"/>
      <c r="D83" s="262"/>
      <c r="E83" s="261"/>
      <c r="F83" s="261"/>
      <c r="G83" s="261"/>
      <c r="H83" s="261"/>
      <c r="I83" s="261"/>
      <c r="J83" s="261"/>
      <c r="K83" s="261"/>
      <c r="L83" s="261"/>
      <c r="M83" s="261"/>
      <c r="N83" s="261"/>
      <c r="O83" s="261"/>
      <c r="P83" s="261"/>
      <c r="Q83" s="261"/>
      <c r="R83" s="261"/>
      <c r="S83" s="261"/>
      <c r="T83" s="261"/>
      <c r="U83" s="261"/>
      <c r="V83" s="261"/>
      <c r="W83" s="261"/>
      <c r="X83" s="261"/>
      <c r="Y83" s="261"/>
      <c r="Z83" s="261"/>
    </row>
    <row r="84" spans="1:26" ht="13.5" customHeight="1" x14ac:dyDescent="0.2">
      <c r="A84" s="261"/>
      <c r="B84" s="261"/>
      <c r="C84" s="261"/>
      <c r="D84" s="262"/>
      <c r="E84" s="261"/>
      <c r="F84" s="261"/>
      <c r="G84" s="261"/>
      <c r="H84" s="261"/>
      <c r="I84" s="261"/>
      <c r="J84" s="261"/>
      <c r="K84" s="261"/>
      <c r="L84" s="261"/>
      <c r="M84" s="261"/>
      <c r="N84" s="261"/>
      <c r="O84" s="261"/>
      <c r="P84" s="261"/>
      <c r="Q84" s="261"/>
      <c r="R84" s="261"/>
      <c r="S84" s="261"/>
      <c r="T84" s="261"/>
      <c r="U84" s="261"/>
      <c r="V84" s="261"/>
      <c r="W84" s="261"/>
      <c r="X84" s="261"/>
      <c r="Y84" s="261"/>
      <c r="Z84" s="261"/>
    </row>
    <row r="85" spans="1:26" ht="13.5" customHeight="1" x14ac:dyDescent="0.2">
      <c r="A85" s="261"/>
      <c r="B85" s="261"/>
      <c r="C85" s="261"/>
      <c r="D85" s="262"/>
      <c r="E85" s="261"/>
      <c r="F85" s="261"/>
      <c r="G85" s="261"/>
      <c r="H85" s="261"/>
      <c r="I85" s="261"/>
      <c r="J85" s="261"/>
      <c r="K85" s="261"/>
      <c r="L85" s="261"/>
      <c r="M85" s="261"/>
      <c r="N85" s="261"/>
      <c r="O85" s="261"/>
      <c r="P85" s="261"/>
      <c r="Q85" s="261"/>
      <c r="R85" s="261"/>
      <c r="S85" s="261"/>
      <c r="T85" s="261"/>
      <c r="U85" s="261"/>
      <c r="V85" s="261"/>
      <c r="W85" s="261"/>
      <c r="X85" s="261"/>
      <c r="Y85" s="261"/>
      <c r="Z85" s="261"/>
    </row>
    <row r="86" spans="1:26" ht="13.5" customHeight="1" x14ac:dyDescent="0.2">
      <c r="A86" s="261"/>
      <c r="B86" s="261"/>
      <c r="C86" s="261"/>
      <c r="D86" s="262"/>
      <c r="E86" s="261"/>
      <c r="F86" s="261"/>
      <c r="G86" s="261"/>
      <c r="H86" s="261"/>
      <c r="I86" s="261"/>
      <c r="J86" s="261"/>
      <c r="K86" s="261"/>
      <c r="L86" s="261"/>
      <c r="M86" s="261"/>
      <c r="N86" s="261"/>
      <c r="O86" s="261"/>
      <c r="P86" s="261"/>
      <c r="Q86" s="261"/>
      <c r="R86" s="261"/>
      <c r="S86" s="261"/>
      <c r="T86" s="261"/>
      <c r="U86" s="261"/>
      <c r="V86" s="261"/>
      <c r="W86" s="261"/>
      <c r="X86" s="261"/>
      <c r="Y86" s="261"/>
      <c r="Z86" s="261"/>
    </row>
    <row r="87" spans="1:26" ht="13.5" customHeight="1" x14ac:dyDescent="0.2">
      <c r="A87" s="261"/>
      <c r="B87" s="261"/>
      <c r="C87" s="261"/>
      <c r="D87" s="262"/>
      <c r="E87" s="261"/>
      <c r="F87" s="261"/>
      <c r="G87" s="261"/>
      <c r="H87" s="261"/>
      <c r="I87" s="261"/>
      <c r="J87" s="261"/>
      <c r="K87" s="261"/>
      <c r="L87" s="261"/>
      <c r="M87" s="261"/>
      <c r="N87" s="261"/>
      <c r="O87" s="261"/>
      <c r="P87" s="261"/>
      <c r="Q87" s="261"/>
      <c r="R87" s="261"/>
      <c r="S87" s="261"/>
      <c r="T87" s="261"/>
      <c r="U87" s="261"/>
      <c r="V87" s="261"/>
      <c r="W87" s="261"/>
      <c r="X87" s="261"/>
      <c r="Y87" s="261"/>
      <c r="Z87" s="261"/>
    </row>
    <row r="88" spans="1:26" ht="13.5" customHeight="1" x14ac:dyDescent="0.2">
      <c r="A88" s="261"/>
      <c r="B88" s="261"/>
      <c r="C88" s="261"/>
      <c r="D88" s="262"/>
      <c r="E88" s="261"/>
      <c r="F88" s="261"/>
      <c r="G88" s="261"/>
      <c r="H88" s="261"/>
      <c r="I88" s="261"/>
      <c r="J88" s="261"/>
      <c r="K88" s="261"/>
      <c r="L88" s="261"/>
      <c r="M88" s="261"/>
      <c r="N88" s="261"/>
      <c r="O88" s="261"/>
      <c r="P88" s="261"/>
      <c r="Q88" s="261"/>
      <c r="R88" s="261"/>
      <c r="S88" s="261"/>
      <c r="T88" s="261"/>
      <c r="U88" s="261"/>
      <c r="V88" s="261"/>
      <c r="W88" s="261"/>
      <c r="X88" s="261"/>
      <c r="Y88" s="261"/>
      <c r="Z88" s="261"/>
    </row>
    <row r="89" spans="1:26" ht="13.5" customHeight="1" x14ac:dyDescent="0.2">
      <c r="A89" s="261"/>
      <c r="B89" s="261"/>
      <c r="C89" s="261"/>
      <c r="D89" s="262"/>
      <c r="E89" s="261"/>
      <c r="F89" s="261"/>
      <c r="G89" s="261"/>
      <c r="H89" s="261"/>
      <c r="I89" s="261"/>
      <c r="J89" s="261"/>
      <c r="K89" s="261"/>
      <c r="L89" s="261"/>
      <c r="M89" s="261"/>
      <c r="N89" s="261"/>
      <c r="O89" s="261"/>
      <c r="P89" s="261"/>
      <c r="Q89" s="261"/>
      <c r="R89" s="261"/>
      <c r="S89" s="261"/>
      <c r="T89" s="261"/>
      <c r="U89" s="261"/>
      <c r="V89" s="261"/>
      <c r="W89" s="261"/>
      <c r="X89" s="261"/>
      <c r="Y89" s="261"/>
      <c r="Z89" s="261"/>
    </row>
    <row r="90" spans="1:26" ht="13.5" customHeight="1" x14ac:dyDescent="0.2">
      <c r="A90" s="261"/>
      <c r="B90" s="261"/>
      <c r="C90" s="261"/>
      <c r="D90" s="262"/>
      <c r="E90" s="261"/>
      <c r="F90" s="261"/>
      <c r="G90" s="261"/>
      <c r="H90" s="261"/>
      <c r="I90" s="261"/>
      <c r="J90" s="261"/>
      <c r="K90" s="261"/>
      <c r="L90" s="261"/>
      <c r="M90" s="261"/>
      <c r="N90" s="261"/>
      <c r="O90" s="261"/>
      <c r="P90" s="261"/>
      <c r="Q90" s="261"/>
      <c r="R90" s="261"/>
      <c r="S90" s="261"/>
      <c r="T90" s="261"/>
      <c r="U90" s="261"/>
      <c r="V90" s="261"/>
      <c r="W90" s="261"/>
      <c r="X90" s="261"/>
      <c r="Y90" s="261"/>
      <c r="Z90" s="261"/>
    </row>
    <row r="91" spans="1:26" ht="13.5" customHeight="1" x14ac:dyDescent="0.2">
      <c r="A91" s="261"/>
      <c r="B91" s="261"/>
      <c r="C91" s="261"/>
      <c r="D91" s="262"/>
      <c r="E91" s="261"/>
      <c r="F91" s="261"/>
      <c r="G91" s="261"/>
      <c r="H91" s="261"/>
      <c r="I91" s="261"/>
      <c r="J91" s="261"/>
      <c r="K91" s="261"/>
      <c r="L91" s="261"/>
      <c r="M91" s="261"/>
      <c r="N91" s="261"/>
      <c r="O91" s="261"/>
      <c r="P91" s="261"/>
      <c r="Q91" s="261"/>
      <c r="R91" s="261"/>
      <c r="S91" s="261"/>
      <c r="T91" s="261"/>
      <c r="U91" s="261"/>
      <c r="V91" s="261"/>
      <c r="W91" s="261"/>
      <c r="X91" s="261"/>
      <c r="Y91" s="261"/>
      <c r="Z91" s="261"/>
    </row>
    <row r="92" spans="1:26" ht="13.5" customHeight="1" x14ac:dyDescent="0.2">
      <c r="A92" s="261"/>
      <c r="B92" s="261"/>
      <c r="C92" s="261"/>
      <c r="D92" s="262"/>
      <c r="E92" s="261"/>
      <c r="F92" s="261"/>
      <c r="G92" s="261"/>
      <c r="H92" s="261"/>
      <c r="I92" s="261"/>
      <c r="J92" s="261"/>
      <c r="K92" s="261"/>
      <c r="L92" s="261"/>
      <c r="M92" s="261"/>
      <c r="N92" s="261"/>
      <c r="O92" s="261"/>
      <c r="P92" s="261"/>
      <c r="Q92" s="261"/>
      <c r="R92" s="261"/>
      <c r="S92" s="261"/>
      <c r="T92" s="261"/>
      <c r="U92" s="261"/>
      <c r="V92" s="261"/>
      <c r="W92" s="261"/>
      <c r="X92" s="261"/>
      <c r="Y92" s="261"/>
      <c r="Z92" s="261"/>
    </row>
    <row r="93" spans="1:26" ht="13.5" customHeight="1" x14ac:dyDescent="0.2">
      <c r="A93" s="261"/>
      <c r="B93" s="261"/>
      <c r="C93" s="261"/>
      <c r="D93" s="262"/>
      <c r="E93" s="261"/>
      <c r="F93" s="261"/>
      <c r="G93" s="261"/>
      <c r="H93" s="261"/>
      <c r="I93" s="261"/>
      <c r="J93" s="261"/>
      <c r="K93" s="261"/>
      <c r="L93" s="261"/>
      <c r="M93" s="261"/>
      <c r="N93" s="261"/>
      <c r="O93" s="261"/>
      <c r="P93" s="261"/>
      <c r="Q93" s="261"/>
      <c r="R93" s="261"/>
      <c r="S93" s="261"/>
      <c r="T93" s="261"/>
      <c r="U93" s="261"/>
      <c r="V93" s="261"/>
      <c r="W93" s="261"/>
      <c r="X93" s="261"/>
      <c r="Y93" s="261"/>
      <c r="Z93" s="261"/>
    </row>
    <row r="94" spans="1:26" ht="13.5" customHeight="1" x14ac:dyDescent="0.2">
      <c r="A94" s="261"/>
      <c r="B94" s="261"/>
      <c r="C94" s="261"/>
      <c r="D94" s="262"/>
      <c r="E94" s="261"/>
      <c r="F94" s="261"/>
      <c r="G94" s="261"/>
      <c r="H94" s="261"/>
      <c r="I94" s="261"/>
      <c r="J94" s="261"/>
      <c r="K94" s="261"/>
      <c r="L94" s="261"/>
      <c r="M94" s="261"/>
      <c r="N94" s="261"/>
      <c r="O94" s="261"/>
      <c r="P94" s="261"/>
      <c r="Q94" s="261"/>
      <c r="R94" s="261"/>
      <c r="S94" s="261"/>
      <c r="T94" s="261"/>
      <c r="U94" s="261"/>
      <c r="V94" s="261"/>
      <c r="W94" s="261"/>
      <c r="X94" s="261"/>
      <c r="Y94" s="261"/>
      <c r="Z94" s="261"/>
    </row>
    <row r="95" spans="1:26" ht="13.5" customHeight="1" x14ac:dyDescent="0.2">
      <c r="A95" s="261"/>
      <c r="B95" s="261"/>
      <c r="C95" s="261"/>
      <c r="D95" s="262"/>
      <c r="E95" s="261"/>
      <c r="F95" s="261"/>
      <c r="G95" s="261"/>
      <c r="H95" s="261"/>
      <c r="I95" s="261"/>
      <c r="J95" s="261"/>
      <c r="K95" s="261"/>
      <c r="L95" s="261"/>
      <c r="M95" s="261"/>
      <c r="N95" s="261"/>
      <c r="O95" s="261"/>
      <c r="P95" s="261"/>
      <c r="Q95" s="261"/>
      <c r="R95" s="261"/>
      <c r="S95" s="261"/>
      <c r="T95" s="261"/>
      <c r="U95" s="261"/>
      <c r="V95" s="261"/>
      <c r="W95" s="261"/>
      <c r="X95" s="261"/>
      <c r="Y95" s="261"/>
      <c r="Z95" s="261"/>
    </row>
    <row r="96" spans="1:26" ht="13.5" customHeight="1" x14ac:dyDescent="0.2">
      <c r="A96" s="261"/>
      <c r="B96" s="261"/>
      <c r="C96" s="261"/>
      <c r="D96" s="262"/>
      <c r="E96" s="261"/>
      <c r="F96" s="261"/>
      <c r="G96" s="261"/>
      <c r="H96" s="261"/>
      <c r="I96" s="261"/>
      <c r="J96" s="261"/>
      <c r="K96" s="261"/>
      <c r="L96" s="261"/>
      <c r="M96" s="261"/>
      <c r="N96" s="261"/>
      <c r="O96" s="261"/>
      <c r="P96" s="261"/>
      <c r="Q96" s="261"/>
      <c r="R96" s="261"/>
      <c r="S96" s="261"/>
      <c r="T96" s="261"/>
      <c r="U96" s="261"/>
      <c r="V96" s="261"/>
      <c r="W96" s="261"/>
      <c r="X96" s="261"/>
      <c r="Y96" s="261"/>
      <c r="Z96" s="261"/>
    </row>
    <row r="97" spans="1:26" ht="13.5" customHeight="1" x14ac:dyDescent="0.2">
      <c r="A97" s="261"/>
      <c r="B97" s="261"/>
      <c r="C97" s="261"/>
      <c r="D97" s="262"/>
      <c r="E97" s="261"/>
      <c r="F97" s="261"/>
      <c r="G97" s="261"/>
      <c r="H97" s="261"/>
      <c r="I97" s="261"/>
      <c r="J97" s="261"/>
      <c r="K97" s="261"/>
      <c r="L97" s="261"/>
      <c r="M97" s="261"/>
      <c r="N97" s="261"/>
      <c r="O97" s="261"/>
      <c r="P97" s="261"/>
      <c r="Q97" s="261"/>
      <c r="R97" s="261"/>
      <c r="S97" s="261"/>
      <c r="T97" s="261"/>
      <c r="U97" s="261"/>
      <c r="V97" s="261"/>
      <c r="W97" s="261"/>
      <c r="X97" s="261"/>
      <c r="Y97" s="261"/>
      <c r="Z97" s="261"/>
    </row>
    <row r="98" spans="1:26" ht="13.5" customHeight="1" x14ac:dyDescent="0.2">
      <c r="A98" s="261"/>
      <c r="B98" s="261"/>
      <c r="C98" s="261"/>
      <c r="D98" s="262"/>
      <c r="E98" s="261"/>
      <c r="F98" s="261"/>
      <c r="G98" s="261"/>
      <c r="H98" s="261"/>
      <c r="I98" s="261"/>
      <c r="J98" s="261"/>
      <c r="K98" s="261"/>
      <c r="L98" s="261"/>
      <c r="M98" s="261"/>
      <c r="N98" s="261"/>
      <c r="O98" s="261"/>
      <c r="P98" s="261"/>
      <c r="Q98" s="261"/>
      <c r="R98" s="261"/>
      <c r="S98" s="261"/>
      <c r="T98" s="261"/>
      <c r="U98" s="261"/>
      <c r="V98" s="261"/>
      <c r="W98" s="261"/>
      <c r="X98" s="261"/>
      <c r="Y98" s="261"/>
      <c r="Z98" s="261"/>
    </row>
    <row r="99" spans="1:26" ht="13.5" customHeight="1" x14ac:dyDescent="0.2">
      <c r="A99" s="261"/>
      <c r="B99" s="261"/>
      <c r="C99" s="261"/>
      <c r="D99" s="262"/>
      <c r="E99" s="261"/>
      <c r="F99" s="261"/>
      <c r="G99" s="261"/>
      <c r="H99" s="261"/>
      <c r="I99" s="261"/>
      <c r="J99" s="261"/>
      <c r="K99" s="261"/>
      <c r="L99" s="261"/>
      <c r="M99" s="261"/>
      <c r="N99" s="261"/>
      <c r="O99" s="261"/>
      <c r="P99" s="261"/>
      <c r="Q99" s="261"/>
      <c r="R99" s="261"/>
      <c r="S99" s="261"/>
      <c r="T99" s="261"/>
      <c r="U99" s="261"/>
      <c r="V99" s="261"/>
      <c r="W99" s="261"/>
      <c r="X99" s="261"/>
      <c r="Y99" s="261"/>
      <c r="Z99" s="261"/>
    </row>
    <row r="100" spans="1:26" ht="13.5" customHeight="1" x14ac:dyDescent="0.2">
      <c r="A100" s="261"/>
      <c r="B100" s="261"/>
      <c r="C100" s="261"/>
      <c r="D100" s="262"/>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row>
    <row r="101" spans="1:26" ht="13.5" customHeight="1" x14ac:dyDescent="0.2">
      <c r="A101" s="261"/>
      <c r="B101" s="261"/>
      <c r="C101" s="261"/>
      <c r="D101" s="262"/>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row>
    <row r="102" spans="1:26" ht="13.5" customHeight="1" x14ac:dyDescent="0.2">
      <c r="A102" s="261"/>
      <c r="B102" s="261"/>
      <c r="C102" s="261"/>
      <c r="D102" s="262"/>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row>
    <row r="103" spans="1:26" ht="13.5" customHeight="1" x14ac:dyDescent="0.2">
      <c r="A103" s="261"/>
      <c r="B103" s="261"/>
      <c r="C103" s="261"/>
      <c r="D103" s="262"/>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row>
    <row r="104" spans="1:26" ht="13.5" customHeight="1" x14ac:dyDescent="0.2">
      <c r="A104" s="261"/>
      <c r="B104" s="261"/>
      <c r="C104" s="261"/>
      <c r="D104" s="262"/>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row>
    <row r="105" spans="1:26" ht="13.5" customHeight="1" x14ac:dyDescent="0.2">
      <c r="A105" s="261"/>
      <c r="B105" s="261"/>
      <c r="C105" s="261"/>
      <c r="D105" s="262"/>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row>
    <row r="106" spans="1:26" ht="13.5" customHeight="1" x14ac:dyDescent="0.2">
      <c r="A106" s="261"/>
      <c r="B106" s="261"/>
      <c r="C106" s="261"/>
      <c r="D106" s="262"/>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row>
    <row r="107" spans="1:26" ht="13.5" customHeight="1" x14ac:dyDescent="0.2">
      <c r="A107" s="261"/>
      <c r="B107" s="261"/>
      <c r="C107" s="261"/>
      <c r="D107" s="262"/>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row>
    <row r="108" spans="1:26" ht="13.5" customHeight="1" x14ac:dyDescent="0.2">
      <c r="A108" s="261"/>
      <c r="B108" s="261"/>
      <c r="C108" s="261"/>
      <c r="D108" s="262"/>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row>
    <row r="109" spans="1:26" ht="13.5" customHeight="1" x14ac:dyDescent="0.2">
      <c r="A109" s="261"/>
      <c r="B109" s="261"/>
      <c r="C109" s="261"/>
      <c r="D109" s="262"/>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row>
    <row r="110" spans="1:26" ht="13.5" customHeight="1" x14ac:dyDescent="0.2">
      <c r="A110" s="261"/>
      <c r="B110" s="261"/>
      <c r="C110" s="261"/>
      <c r="D110" s="262"/>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row>
    <row r="111" spans="1:26" ht="13.5" customHeight="1" x14ac:dyDescent="0.2">
      <c r="A111" s="261"/>
      <c r="B111" s="261"/>
      <c r="C111" s="261"/>
      <c r="D111" s="262"/>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row>
    <row r="112" spans="1:26" ht="13.5" customHeight="1" x14ac:dyDescent="0.2">
      <c r="A112" s="261"/>
      <c r="B112" s="261"/>
      <c r="C112" s="261"/>
      <c r="D112" s="262"/>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row>
    <row r="113" spans="1:26" ht="13.5" customHeight="1" x14ac:dyDescent="0.2">
      <c r="A113" s="261"/>
      <c r="B113" s="261"/>
      <c r="C113" s="261"/>
      <c r="D113" s="262"/>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row>
    <row r="114" spans="1:26" ht="13.5" customHeight="1" x14ac:dyDescent="0.2">
      <c r="A114" s="261"/>
      <c r="B114" s="261"/>
      <c r="C114" s="261"/>
      <c r="D114" s="262"/>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row>
    <row r="115" spans="1:26" ht="13.5" customHeight="1" x14ac:dyDescent="0.2">
      <c r="A115" s="261"/>
      <c r="B115" s="261"/>
      <c r="C115" s="261"/>
      <c r="D115" s="262"/>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row>
    <row r="116" spans="1:26" ht="13.5" customHeight="1" x14ac:dyDescent="0.2">
      <c r="A116" s="261"/>
      <c r="B116" s="261"/>
      <c r="C116" s="261"/>
      <c r="D116" s="262"/>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row>
    <row r="117" spans="1:26" ht="13.5" customHeight="1" x14ac:dyDescent="0.2">
      <c r="A117" s="261"/>
      <c r="B117" s="261"/>
      <c r="C117" s="261"/>
      <c r="D117" s="262"/>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row>
    <row r="118" spans="1:26" ht="13.5" customHeight="1" x14ac:dyDescent="0.2">
      <c r="A118" s="261"/>
      <c r="B118" s="261"/>
      <c r="C118" s="261"/>
      <c r="D118" s="262"/>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row>
    <row r="119" spans="1:26" ht="13.5" customHeight="1" x14ac:dyDescent="0.2">
      <c r="A119" s="261"/>
      <c r="B119" s="261"/>
      <c r="C119" s="261"/>
      <c r="D119" s="262"/>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row>
    <row r="120" spans="1:26" ht="13.5" customHeight="1" x14ac:dyDescent="0.2">
      <c r="A120" s="261"/>
      <c r="B120" s="261"/>
      <c r="C120" s="261"/>
      <c r="D120" s="262"/>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row>
    <row r="121" spans="1:26" ht="13.5" customHeight="1" x14ac:dyDescent="0.2">
      <c r="A121" s="261"/>
      <c r="B121" s="261"/>
      <c r="C121" s="261"/>
      <c r="D121" s="262"/>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row>
    <row r="122" spans="1:26" ht="13.5" customHeight="1" x14ac:dyDescent="0.2">
      <c r="A122" s="261"/>
      <c r="B122" s="261"/>
      <c r="C122" s="261"/>
      <c r="D122" s="262"/>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row>
    <row r="123" spans="1:26" ht="13.5" customHeight="1" x14ac:dyDescent="0.2">
      <c r="A123" s="261"/>
      <c r="B123" s="261"/>
      <c r="C123" s="261"/>
      <c r="D123" s="262"/>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row>
    <row r="124" spans="1:26" ht="13.5" customHeight="1" x14ac:dyDescent="0.2">
      <c r="A124" s="261"/>
      <c r="B124" s="261"/>
      <c r="C124" s="261"/>
      <c r="D124" s="262"/>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row>
    <row r="125" spans="1:26" ht="13.5" customHeight="1" x14ac:dyDescent="0.2">
      <c r="A125" s="261"/>
      <c r="B125" s="261"/>
      <c r="C125" s="261"/>
      <c r="D125" s="262"/>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row>
    <row r="126" spans="1:26" ht="13.5" customHeight="1" x14ac:dyDescent="0.2">
      <c r="A126" s="261"/>
      <c r="B126" s="261"/>
      <c r="C126" s="261"/>
      <c r="D126" s="262"/>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row>
    <row r="127" spans="1:26" ht="13.5" customHeight="1" x14ac:dyDescent="0.2">
      <c r="A127" s="261"/>
      <c r="B127" s="261"/>
      <c r="C127" s="261"/>
      <c r="D127" s="262"/>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row>
    <row r="128" spans="1:26" ht="13.5" customHeight="1" x14ac:dyDescent="0.2">
      <c r="A128" s="261"/>
      <c r="B128" s="261"/>
      <c r="C128" s="261"/>
      <c r="D128" s="262"/>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1:26" ht="13.5" customHeight="1" x14ac:dyDescent="0.2">
      <c r="A129" s="261"/>
      <c r="B129" s="261"/>
      <c r="C129" s="261"/>
      <c r="D129" s="262"/>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1:26" ht="13.5" customHeight="1" x14ac:dyDescent="0.2">
      <c r="A130" s="261"/>
      <c r="B130" s="261"/>
      <c r="C130" s="261"/>
      <c r="D130" s="262"/>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1:26" ht="13.5" customHeight="1" x14ac:dyDescent="0.2">
      <c r="A131" s="261"/>
      <c r="B131" s="261"/>
      <c r="C131" s="261"/>
      <c r="D131" s="262"/>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1:26" ht="13.5" customHeight="1" x14ac:dyDescent="0.2">
      <c r="A132" s="261"/>
      <c r="B132" s="261"/>
      <c r="C132" s="261"/>
      <c r="D132" s="262"/>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1:26" ht="13.5" customHeight="1" x14ac:dyDescent="0.2">
      <c r="A133" s="261"/>
      <c r="B133" s="261"/>
      <c r="C133" s="261"/>
      <c r="D133" s="262"/>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1:26" ht="13.5" customHeight="1" x14ac:dyDescent="0.2">
      <c r="A134" s="261"/>
      <c r="B134" s="261"/>
      <c r="C134" s="261"/>
      <c r="D134" s="262"/>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1:26" ht="13.5" customHeight="1" x14ac:dyDescent="0.2">
      <c r="A135" s="261"/>
      <c r="B135" s="261"/>
      <c r="C135" s="261"/>
      <c r="D135" s="262"/>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1:26" ht="13.5" customHeight="1" x14ac:dyDescent="0.2">
      <c r="A136" s="261"/>
      <c r="B136" s="261"/>
      <c r="C136" s="261"/>
      <c r="D136" s="262"/>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1:26" ht="13.5" customHeight="1" x14ac:dyDescent="0.2">
      <c r="A137" s="261"/>
      <c r="B137" s="261"/>
      <c r="C137" s="261"/>
      <c r="D137" s="262"/>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row>
    <row r="138" spans="1:26" ht="13.5" customHeight="1" x14ac:dyDescent="0.2">
      <c r="A138" s="261"/>
      <c r="B138" s="261"/>
      <c r="C138" s="261"/>
      <c r="D138" s="262"/>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row>
    <row r="139" spans="1:26" ht="13.5" customHeight="1" x14ac:dyDescent="0.2">
      <c r="A139" s="261"/>
      <c r="B139" s="261"/>
      <c r="C139" s="261"/>
      <c r="D139" s="262"/>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row>
    <row r="140" spans="1:26" ht="13.5" customHeight="1" x14ac:dyDescent="0.2">
      <c r="A140" s="261"/>
      <c r="B140" s="261"/>
      <c r="C140" s="261"/>
      <c r="D140" s="262"/>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row>
    <row r="141" spans="1:26" ht="13.5" customHeight="1" x14ac:dyDescent="0.2">
      <c r="A141" s="261"/>
      <c r="B141" s="261"/>
      <c r="C141" s="261"/>
      <c r="D141" s="262"/>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row>
    <row r="142" spans="1:26" ht="13.5" customHeight="1" x14ac:dyDescent="0.2">
      <c r="A142" s="261"/>
      <c r="B142" s="261"/>
      <c r="C142" s="261"/>
      <c r="D142" s="262"/>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row>
    <row r="143" spans="1:26" ht="13.5" customHeight="1" x14ac:dyDescent="0.2">
      <c r="A143" s="261"/>
      <c r="B143" s="261"/>
      <c r="C143" s="261"/>
      <c r="D143" s="262"/>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row>
    <row r="144" spans="1:26" ht="13.5" customHeight="1" x14ac:dyDescent="0.2">
      <c r="A144" s="261"/>
      <c r="B144" s="261"/>
      <c r="C144" s="261"/>
      <c r="D144" s="262"/>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row>
    <row r="145" spans="1:26" ht="13.5" customHeight="1" x14ac:dyDescent="0.2">
      <c r="A145" s="261"/>
      <c r="B145" s="261"/>
      <c r="C145" s="261"/>
      <c r="D145" s="262"/>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row>
    <row r="146" spans="1:26" ht="13.5" customHeight="1" x14ac:dyDescent="0.2">
      <c r="A146" s="261"/>
      <c r="B146" s="261"/>
      <c r="C146" s="261"/>
      <c r="D146" s="262"/>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row>
    <row r="147" spans="1:26" ht="13.5" customHeight="1" x14ac:dyDescent="0.2">
      <c r="A147" s="261"/>
      <c r="B147" s="261"/>
      <c r="C147" s="261"/>
      <c r="D147" s="262"/>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row>
    <row r="148" spans="1:26" ht="13.5" customHeight="1" x14ac:dyDescent="0.2">
      <c r="A148" s="261"/>
      <c r="B148" s="261"/>
      <c r="C148" s="261"/>
      <c r="D148" s="262"/>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row>
    <row r="149" spans="1:26" ht="13.5" customHeight="1" x14ac:dyDescent="0.2">
      <c r="A149" s="261"/>
      <c r="B149" s="261"/>
      <c r="C149" s="261"/>
      <c r="D149" s="262"/>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row>
    <row r="150" spans="1:26" ht="13.5" customHeight="1" x14ac:dyDescent="0.2">
      <c r="A150" s="261"/>
      <c r="B150" s="261"/>
      <c r="C150" s="261"/>
      <c r="D150" s="262"/>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row>
    <row r="151" spans="1:26" ht="13.5" customHeight="1" x14ac:dyDescent="0.2">
      <c r="A151" s="261"/>
      <c r="B151" s="261"/>
      <c r="C151" s="261"/>
      <c r="D151" s="262"/>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row>
    <row r="152" spans="1:26" ht="13.5" customHeight="1" x14ac:dyDescent="0.2">
      <c r="A152" s="261"/>
      <c r="B152" s="261"/>
      <c r="C152" s="261"/>
      <c r="D152" s="262"/>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row>
    <row r="153" spans="1:26" ht="13.5" customHeight="1" x14ac:dyDescent="0.2">
      <c r="A153" s="261"/>
      <c r="B153" s="261"/>
      <c r="C153" s="261"/>
      <c r="D153" s="262"/>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row>
    <row r="154" spans="1:26" ht="13.5" customHeight="1" x14ac:dyDescent="0.2">
      <c r="A154" s="261"/>
      <c r="B154" s="261"/>
      <c r="C154" s="261"/>
      <c r="D154" s="262"/>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row>
    <row r="155" spans="1:26" ht="13.5" customHeight="1" x14ac:dyDescent="0.2">
      <c r="A155" s="261"/>
      <c r="B155" s="261"/>
      <c r="C155" s="261"/>
      <c r="D155" s="262"/>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row>
    <row r="156" spans="1:26" ht="13.5" customHeight="1" x14ac:dyDescent="0.2">
      <c r="A156" s="261"/>
      <c r="B156" s="261"/>
      <c r="C156" s="261"/>
      <c r="D156" s="262"/>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row>
    <row r="157" spans="1:26" ht="13.5" customHeight="1" x14ac:dyDescent="0.2">
      <c r="A157" s="261"/>
      <c r="B157" s="261"/>
      <c r="C157" s="261"/>
      <c r="D157" s="262"/>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row>
    <row r="158" spans="1:26" ht="13.5" customHeight="1" x14ac:dyDescent="0.2">
      <c r="A158" s="261"/>
      <c r="B158" s="261"/>
      <c r="C158" s="261"/>
      <c r="D158" s="262"/>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row>
    <row r="159" spans="1:26" ht="13.5" customHeight="1" x14ac:dyDescent="0.2">
      <c r="A159" s="261"/>
      <c r="B159" s="261"/>
      <c r="C159" s="261"/>
      <c r="D159" s="262"/>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row>
    <row r="160" spans="1:26" ht="13.5" customHeight="1" x14ac:dyDescent="0.2">
      <c r="A160" s="261"/>
      <c r="B160" s="261"/>
      <c r="C160" s="261"/>
      <c r="D160" s="262"/>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row>
    <row r="161" spans="1:26" ht="13.5" customHeight="1" x14ac:dyDescent="0.2">
      <c r="A161" s="261"/>
      <c r="B161" s="261"/>
      <c r="C161" s="261"/>
      <c r="D161" s="262"/>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row>
    <row r="162" spans="1:26" ht="13.5" customHeight="1" x14ac:dyDescent="0.2">
      <c r="A162" s="261"/>
      <c r="B162" s="261"/>
      <c r="C162" s="261"/>
      <c r="D162" s="262"/>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row>
    <row r="163" spans="1:26" ht="13.5" customHeight="1" x14ac:dyDescent="0.2">
      <c r="A163" s="261"/>
      <c r="B163" s="261"/>
      <c r="C163" s="261"/>
      <c r="D163" s="262"/>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row>
    <row r="164" spans="1:26" ht="13.5" customHeight="1" x14ac:dyDescent="0.2">
      <c r="A164" s="261"/>
      <c r="B164" s="261"/>
      <c r="C164" s="261"/>
      <c r="D164" s="262"/>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row>
    <row r="165" spans="1:26" ht="13.5" customHeight="1" x14ac:dyDescent="0.2">
      <c r="A165" s="261"/>
      <c r="B165" s="261"/>
      <c r="C165" s="261"/>
      <c r="D165" s="262"/>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row>
    <row r="166" spans="1:26" ht="13.5" customHeight="1" x14ac:dyDescent="0.2">
      <c r="A166" s="261"/>
      <c r="B166" s="261"/>
      <c r="C166" s="261"/>
      <c r="D166" s="262"/>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row>
    <row r="167" spans="1:26" ht="13.5" customHeight="1" x14ac:dyDescent="0.2">
      <c r="A167" s="261"/>
      <c r="B167" s="261"/>
      <c r="C167" s="261"/>
      <c r="D167" s="262"/>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row>
    <row r="168" spans="1:26" ht="13.5" customHeight="1" x14ac:dyDescent="0.2">
      <c r="A168" s="261"/>
      <c r="B168" s="261"/>
      <c r="C168" s="261"/>
      <c r="D168" s="262"/>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row>
    <row r="169" spans="1:26" ht="13.5" customHeight="1" x14ac:dyDescent="0.2">
      <c r="A169" s="261"/>
      <c r="B169" s="261"/>
      <c r="C169" s="261"/>
      <c r="D169" s="262"/>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row>
    <row r="170" spans="1:26" ht="13.5" customHeight="1" x14ac:dyDescent="0.2">
      <c r="A170" s="261"/>
      <c r="B170" s="261"/>
      <c r="C170" s="261"/>
      <c r="D170" s="262"/>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row>
    <row r="171" spans="1:26" ht="13.5" customHeight="1" x14ac:dyDescent="0.2">
      <c r="A171" s="261"/>
      <c r="B171" s="261"/>
      <c r="C171" s="261"/>
      <c r="D171" s="262"/>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row>
    <row r="172" spans="1:26" ht="13.5" customHeight="1" x14ac:dyDescent="0.2">
      <c r="A172" s="261"/>
      <c r="B172" s="261"/>
      <c r="C172" s="261"/>
      <c r="D172" s="262"/>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row>
    <row r="173" spans="1:26" ht="13.5" customHeight="1" x14ac:dyDescent="0.2">
      <c r="A173" s="261"/>
      <c r="B173" s="261"/>
      <c r="C173" s="261"/>
      <c r="D173" s="262"/>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row>
    <row r="174" spans="1:26" ht="13.5" customHeight="1" x14ac:dyDescent="0.2">
      <c r="A174" s="261"/>
      <c r="B174" s="261"/>
      <c r="C174" s="261"/>
      <c r="D174" s="262"/>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row>
    <row r="175" spans="1:26" ht="13.5" customHeight="1" x14ac:dyDescent="0.2">
      <c r="A175" s="261"/>
      <c r="B175" s="261"/>
      <c r="C175" s="261"/>
      <c r="D175" s="262"/>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row>
    <row r="176" spans="1:26" ht="13.5" customHeight="1" x14ac:dyDescent="0.2">
      <c r="A176" s="261"/>
      <c r="B176" s="261"/>
      <c r="C176" s="261"/>
      <c r="D176" s="262"/>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row>
    <row r="177" spans="1:26" ht="13.5" customHeight="1" x14ac:dyDescent="0.2">
      <c r="A177" s="261"/>
      <c r="B177" s="261"/>
      <c r="C177" s="261"/>
      <c r="D177" s="262"/>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row>
    <row r="178" spans="1:26" ht="13.5" customHeight="1" x14ac:dyDescent="0.2">
      <c r="A178" s="261"/>
      <c r="B178" s="261"/>
      <c r="C178" s="261"/>
      <c r="D178" s="262"/>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row>
    <row r="179" spans="1:26" ht="13.5" customHeight="1" x14ac:dyDescent="0.2">
      <c r="A179" s="261"/>
      <c r="B179" s="261"/>
      <c r="C179" s="261"/>
      <c r="D179" s="262"/>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row>
    <row r="180" spans="1:26" ht="13.5" customHeight="1" x14ac:dyDescent="0.2">
      <c r="A180" s="261"/>
      <c r="B180" s="261"/>
      <c r="C180" s="261"/>
      <c r="D180" s="262"/>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row>
    <row r="181" spans="1:26" ht="13.5" customHeight="1" x14ac:dyDescent="0.2">
      <c r="A181" s="261"/>
      <c r="B181" s="261"/>
      <c r="C181" s="261"/>
      <c r="D181" s="262"/>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row>
    <row r="182" spans="1:26" ht="13.5" customHeight="1" x14ac:dyDescent="0.2">
      <c r="A182" s="261"/>
      <c r="B182" s="261"/>
      <c r="C182" s="261"/>
      <c r="D182" s="262"/>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row>
    <row r="183" spans="1:26" ht="13.5" customHeight="1" x14ac:dyDescent="0.2">
      <c r="A183" s="261"/>
      <c r="B183" s="261"/>
      <c r="C183" s="261"/>
      <c r="D183" s="262"/>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row>
    <row r="184" spans="1:26" ht="13.5" customHeight="1" x14ac:dyDescent="0.2">
      <c r="A184" s="261"/>
      <c r="B184" s="261"/>
      <c r="C184" s="261"/>
      <c r="D184" s="262"/>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row>
    <row r="185" spans="1:26" ht="13.5" customHeight="1" x14ac:dyDescent="0.2">
      <c r="A185" s="261"/>
      <c r="B185" s="261"/>
      <c r="C185" s="261"/>
      <c r="D185" s="262"/>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row>
    <row r="186" spans="1:26" ht="13.5" customHeight="1" x14ac:dyDescent="0.2">
      <c r="A186" s="261"/>
      <c r="B186" s="261"/>
      <c r="C186" s="261"/>
      <c r="D186" s="262"/>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row>
    <row r="187" spans="1:26" ht="13.5" customHeight="1" x14ac:dyDescent="0.2">
      <c r="A187" s="261"/>
      <c r="B187" s="261"/>
      <c r="C187" s="261"/>
      <c r="D187" s="262"/>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row>
    <row r="188" spans="1:26" ht="13.5" customHeight="1" x14ac:dyDescent="0.2">
      <c r="A188" s="261"/>
      <c r="B188" s="261"/>
      <c r="C188" s="261"/>
      <c r="D188" s="262"/>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row>
    <row r="189" spans="1:26" ht="13.5" customHeight="1" x14ac:dyDescent="0.2">
      <c r="A189" s="261"/>
      <c r="B189" s="261"/>
      <c r="C189" s="261"/>
      <c r="D189" s="262"/>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row>
    <row r="190" spans="1:26" ht="13.5" customHeight="1" x14ac:dyDescent="0.2">
      <c r="A190" s="261"/>
      <c r="B190" s="261"/>
      <c r="C190" s="261"/>
      <c r="D190" s="262"/>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row>
    <row r="191" spans="1:26" ht="13.5" customHeight="1" x14ac:dyDescent="0.2">
      <c r="A191" s="261"/>
      <c r="B191" s="261"/>
      <c r="C191" s="261"/>
      <c r="D191" s="262"/>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row>
    <row r="192" spans="1:26" ht="13.5" customHeight="1" x14ac:dyDescent="0.2">
      <c r="A192" s="261"/>
      <c r="B192" s="261"/>
      <c r="C192" s="261"/>
      <c r="D192" s="262"/>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row>
    <row r="193" spans="1:26" ht="13.5" customHeight="1" x14ac:dyDescent="0.2">
      <c r="A193" s="261"/>
      <c r="B193" s="261"/>
      <c r="C193" s="261"/>
      <c r="D193" s="262"/>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row>
    <row r="194" spans="1:26" ht="13.5" customHeight="1" x14ac:dyDescent="0.2">
      <c r="A194" s="261"/>
      <c r="B194" s="261"/>
      <c r="C194" s="261"/>
      <c r="D194" s="262"/>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row>
    <row r="195" spans="1:26" ht="13.5" customHeight="1" x14ac:dyDescent="0.2">
      <c r="A195" s="261"/>
      <c r="B195" s="261"/>
      <c r="C195" s="261"/>
      <c r="D195" s="262"/>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row>
    <row r="196" spans="1:26" ht="13.5" customHeight="1" x14ac:dyDescent="0.2">
      <c r="A196" s="261"/>
      <c r="B196" s="261"/>
      <c r="C196" s="261"/>
      <c r="D196" s="262"/>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row>
    <row r="197" spans="1:26" ht="13.5" customHeight="1" x14ac:dyDescent="0.2">
      <c r="A197" s="261"/>
      <c r="B197" s="261"/>
      <c r="C197" s="261"/>
      <c r="D197" s="262"/>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row>
    <row r="198" spans="1:26" ht="13.5" customHeight="1" x14ac:dyDescent="0.2">
      <c r="A198" s="261"/>
      <c r="B198" s="261"/>
      <c r="C198" s="261"/>
      <c r="D198" s="262"/>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row>
    <row r="199" spans="1:26" ht="13.5" customHeight="1" x14ac:dyDescent="0.2">
      <c r="A199" s="261"/>
      <c r="B199" s="261"/>
      <c r="C199" s="261"/>
      <c r="D199" s="262"/>
      <c r="E199" s="261"/>
      <c r="F199" s="261"/>
      <c r="G199" s="261"/>
      <c r="H199" s="261"/>
      <c r="I199" s="261"/>
      <c r="J199" s="261"/>
      <c r="K199" s="261"/>
      <c r="L199" s="261"/>
      <c r="M199" s="261"/>
      <c r="N199" s="261"/>
      <c r="O199" s="261"/>
      <c r="P199" s="261"/>
      <c r="Q199" s="261"/>
      <c r="R199" s="261"/>
      <c r="S199" s="261"/>
      <c r="T199" s="261"/>
      <c r="U199" s="261"/>
      <c r="V199" s="261"/>
      <c r="W199" s="261"/>
      <c r="X199" s="261"/>
      <c r="Y199" s="261"/>
      <c r="Z199" s="261"/>
    </row>
    <row r="200" spans="1:26" ht="13.5" customHeight="1" x14ac:dyDescent="0.2">
      <c r="A200" s="261"/>
      <c r="B200" s="261"/>
      <c r="C200" s="261"/>
      <c r="D200" s="262"/>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row>
    <row r="201" spans="1:26" ht="13.5" customHeight="1" x14ac:dyDescent="0.2">
      <c r="A201" s="261"/>
      <c r="B201" s="261"/>
      <c r="C201" s="261"/>
      <c r="D201" s="262"/>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row>
    <row r="202" spans="1:26" ht="13.5" customHeight="1" x14ac:dyDescent="0.2">
      <c r="A202" s="261"/>
      <c r="B202" s="261"/>
      <c r="C202" s="261"/>
      <c r="D202" s="262"/>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row>
    <row r="203" spans="1:26" ht="13.5" customHeight="1" x14ac:dyDescent="0.2">
      <c r="A203" s="261"/>
      <c r="B203" s="261"/>
      <c r="C203" s="261"/>
      <c r="D203" s="262"/>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row>
    <row r="204" spans="1:26" ht="13.5" customHeight="1" x14ac:dyDescent="0.2">
      <c r="A204" s="261"/>
      <c r="B204" s="261"/>
      <c r="C204" s="261"/>
      <c r="D204" s="262"/>
      <c r="E204" s="261"/>
      <c r="F204" s="261"/>
      <c r="G204" s="261"/>
      <c r="H204" s="261"/>
      <c r="I204" s="261"/>
      <c r="J204" s="261"/>
      <c r="K204" s="261"/>
      <c r="L204" s="261"/>
      <c r="M204" s="261"/>
      <c r="N204" s="261"/>
      <c r="O204" s="261"/>
      <c r="P204" s="261"/>
      <c r="Q204" s="261"/>
      <c r="R204" s="261"/>
      <c r="S204" s="261"/>
      <c r="T204" s="261"/>
      <c r="U204" s="261"/>
      <c r="V204" s="261"/>
      <c r="W204" s="261"/>
      <c r="X204" s="261"/>
      <c r="Y204" s="261"/>
      <c r="Z204" s="261"/>
    </row>
    <row r="205" spans="1:26" ht="13.5" customHeight="1" x14ac:dyDescent="0.2">
      <c r="A205" s="261"/>
      <c r="B205" s="261"/>
      <c r="C205" s="261"/>
      <c r="D205" s="262"/>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row>
    <row r="206" spans="1:26" ht="13.5" customHeight="1" x14ac:dyDescent="0.2">
      <c r="A206" s="261"/>
      <c r="B206" s="261"/>
      <c r="C206" s="261"/>
      <c r="D206" s="262"/>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row>
    <row r="207" spans="1:26" ht="13.5" customHeight="1" x14ac:dyDescent="0.2">
      <c r="A207" s="261"/>
      <c r="B207" s="261"/>
      <c r="C207" s="261"/>
      <c r="D207" s="262"/>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row>
    <row r="208" spans="1:26" ht="13.5" customHeight="1" x14ac:dyDescent="0.2">
      <c r="A208" s="261"/>
      <c r="B208" s="261"/>
      <c r="C208" s="261"/>
      <c r="D208" s="262"/>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row>
    <row r="209" spans="1:26" ht="13.5" customHeight="1" x14ac:dyDescent="0.2">
      <c r="A209" s="261"/>
      <c r="B209" s="261"/>
      <c r="C209" s="261"/>
      <c r="D209" s="262"/>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row>
    <row r="210" spans="1:26" ht="13.5" customHeight="1" x14ac:dyDescent="0.2">
      <c r="A210" s="261"/>
      <c r="B210" s="261"/>
      <c r="C210" s="261"/>
      <c r="D210" s="262"/>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row>
    <row r="211" spans="1:26" ht="13.5" customHeight="1" x14ac:dyDescent="0.2">
      <c r="A211" s="261"/>
      <c r="B211" s="261"/>
      <c r="C211" s="261"/>
      <c r="D211" s="262"/>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row>
    <row r="212" spans="1:26" ht="13.5" customHeight="1" x14ac:dyDescent="0.2">
      <c r="A212" s="261"/>
      <c r="B212" s="261"/>
      <c r="C212" s="261"/>
      <c r="D212" s="262"/>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row>
    <row r="213" spans="1:26" ht="13.5" customHeight="1" x14ac:dyDescent="0.2">
      <c r="A213" s="261"/>
      <c r="B213" s="261"/>
      <c r="C213" s="261"/>
      <c r="D213" s="262"/>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row>
    <row r="214" spans="1:26" ht="13.5" customHeight="1" x14ac:dyDescent="0.2">
      <c r="A214" s="261"/>
      <c r="B214" s="261"/>
      <c r="C214" s="261"/>
      <c r="D214" s="262"/>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row>
    <row r="215" spans="1:26" ht="13.5" customHeight="1" x14ac:dyDescent="0.2">
      <c r="A215" s="261"/>
      <c r="B215" s="261"/>
      <c r="C215" s="261"/>
      <c r="D215" s="262"/>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row>
    <row r="216" spans="1:26" ht="13.5" customHeight="1" x14ac:dyDescent="0.2">
      <c r="A216" s="261"/>
      <c r="B216" s="261"/>
      <c r="C216" s="261"/>
      <c r="D216" s="262"/>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row>
    <row r="217" spans="1:26" ht="13.5" customHeight="1" x14ac:dyDescent="0.2">
      <c r="A217" s="261"/>
      <c r="B217" s="261"/>
      <c r="C217" s="261"/>
      <c r="D217" s="262"/>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row>
    <row r="218" spans="1:26" ht="13.5" customHeight="1" x14ac:dyDescent="0.2">
      <c r="A218" s="261"/>
      <c r="B218" s="261"/>
      <c r="C218" s="261"/>
      <c r="D218" s="262"/>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row>
    <row r="219" spans="1:26" ht="13.5" customHeight="1" x14ac:dyDescent="0.2">
      <c r="A219" s="261"/>
      <c r="B219" s="261"/>
      <c r="C219" s="261"/>
      <c r="D219" s="262"/>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row>
    <row r="220" spans="1:26" ht="13.5" customHeight="1" x14ac:dyDescent="0.2">
      <c r="A220" s="261"/>
      <c r="B220" s="261"/>
      <c r="C220" s="261"/>
      <c r="D220" s="262"/>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 sandovalgom</dc:creator>
  <cp:lastModifiedBy>Carlos Hernando Sandoval Mora</cp:lastModifiedBy>
  <dcterms:modified xsi:type="dcterms:W3CDTF">2020-12-28T20:42:00Z</dcterms:modified>
</cp:coreProperties>
</file>