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2210"/>
  </bookViews>
  <sheets>
    <sheet name="PA_RepoUI_01" sheetId="1" r:id="rId1"/>
  </sheets>
  <definedNames>
    <definedName name="JR_PAGE_ANCHOR_0_1">PA_RepoUI_01!$A$1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I32" i="1"/>
  <c r="I57" i="1"/>
  <c r="I56" i="1"/>
  <c r="I55" i="1"/>
  <c r="P57" i="1"/>
  <c r="P56" i="1"/>
  <c r="P55" i="1"/>
  <c r="S11" i="1"/>
  <c r="S10" i="1"/>
  <c r="S9" i="1"/>
  <c r="S16" i="1"/>
  <c r="S15" i="1"/>
  <c r="S14" i="1"/>
  <c r="S25" i="1"/>
  <c r="S24" i="1"/>
  <c r="S23" i="1"/>
  <c r="S34" i="1"/>
  <c r="S39" i="1"/>
  <c r="S44" i="1"/>
  <c r="S49" i="1"/>
  <c r="S52" i="1"/>
  <c r="S33" i="1"/>
  <c r="S32" i="1"/>
  <c r="S57" i="1"/>
  <c r="S56" i="1"/>
  <c r="S55" i="1"/>
  <c r="S62" i="1"/>
  <c r="R57" i="1"/>
  <c r="R56" i="1"/>
  <c r="R55" i="1"/>
  <c r="H57" i="1"/>
  <c r="H56" i="1"/>
  <c r="H55" i="1"/>
  <c r="R16" i="1"/>
  <c r="R15" i="1"/>
  <c r="R14" i="1"/>
  <c r="R25" i="1"/>
  <c r="R24" i="1"/>
  <c r="R23" i="1"/>
  <c r="R34" i="1"/>
  <c r="R39" i="1"/>
  <c r="R44" i="1"/>
  <c r="R49" i="1"/>
  <c r="R52" i="1"/>
  <c r="R33" i="1"/>
  <c r="R32" i="1"/>
  <c r="R11" i="1"/>
  <c r="R10" i="1"/>
  <c r="R9" i="1"/>
  <c r="R62" i="1"/>
  <c r="T12" i="1"/>
  <c r="T60" i="1"/>
  <c r="T58" i="1"/>
  <c r="T53" i="1"/>
  <c r="T50" i="1"/>
  <c r="T47" i="1"/>
  <c r="T45" i="1"/>
  <c r="T42" i="1"/>
  <c r="T40" i="1"/>
  <c r="T35" i="1"/>
  <c r="T30" i="1"/>
  <c r="T28" i="1"/>
  <c r="T26" i="1"/>
  <c r="T21" i="1"/>
  <c r="T19" i="1"/>
  <c r="T17" i="1"/>
  <c r="P11" i="1"/>
  <c r="P10" i="1"/>
  <c r="P9" i="1"/>
  <c r="P16" i="1"/>
  <c r="P15" i="1"/>
  <c r="P14" i="1"/>
  <c r="P25" i="1"/>
  <c r="P24" i="1"/>
  <c r="P23" i="1"/>
  <c r="P62" i="1"/>
  <c r="I11" i="1"/>
  <c r="I10" i="1"/>
  <c r="I9" i="1"/>
  <c r="I16" i="1"/>
  <c r="I15" i="1"/>
  <c r="I14" i="1"/>
  <c r="I25" i="1"/>
  <c r="I24" i="1"/>
  <c r="I23" i="1"/>
  <c r="I62" i="1"/>
  <c r="H11" i="1"/>
  <c r="H10" i="1"/>
  <c r="H9" i="1"/>
  <c r="H16" i="1"/>
  <c r="H15" i="1"/>
  <c r="H14" i="1"/>
  <c r="H25" i="1"/>
  <c r="H24" i="1"/>
  <c r="H23" i="1"/>
  <c r="H34" i="1"/>
  <c r="H39" i="1"/>
  <c r="H44" i="1"/>
  <c r="H49" i="1"/>
  <c r="H52" i="1"/>
  <c r="H33" i="1"/>
  <c r="H32" i="1"/>
  <c r="H62" i="1"/>
  <c r="P52" i="1"/>
  <c r="I52" i="1"/>
  <c r="P49" i="1"/>
  <c r="I49" i="1"/>
  <c r="P44" i="1"/>
  <c r="I44" i="1"/>
  <c r="P39" i="1"/>
  <c r="I39" i="1"/>
  <c r="I34" i="1"/>
  <c r="P34" i="1"/>
  <c r="P33" i="1"/>
  <c r="I33" i="1"/>
</calcChain>
</file>

<file path=xl/sharedStrings.xml><?xml version="1.0" encoding="utf-8"?>
<sst xmlns="http://schemas.openxmlformats.org/spreadsheetml/2006/main" count="213" uniqueCount="62">
  <si>
    <t>0213-Instituto Distrital de Patrimonio Cultural-IDPC</t>
  </si>
  <si>
    <t xml:space="preserve">Objetivo Estratégico / Programa / Proyecto / Actividad </t>
  </si>
  <si>
    <t>Programado</t>
  </si>
  <si>
    <t>Compromisos / Contratado</t>
  </si>
  <si>
    <t>%</t>
  </si>
  <si>
    <t>Entregado</t>
  </si>
  <si>
    <t>Giros</t>
  </si>
  <si>
    <t>Reserva Programada</t>
  </si>
  <si>
    <t>Reserva Ejecutada</t>
  </si>
  <si>
    <t>1 - Bogotá avanza en su seguridad</t>
  </si>
  <si>
    <t>5 - Espacio público seguro e inclusivo</t>
  </si>
  <si>
    <t>8152-Desarrollo acciones de intervención para la protección y conservación de los valores del paisaje histórico, urbano y rural de los espacios patrimoniales de Bogotá D.C.</t>
  </si>
  <si>
    <t>2 - Ejecuctar 1121 Intervención(es) para la protección y conservación de Bienes de Interés Cultural y espacios patrimoniales de la ciudad</t>
  </si>
  <si>
    <t>Suma</t>
  </si>
  <si>
    <t>Magnitud:</t>
  </si>
  <si>
    <t xml:space="preserve"> </t>
  </si>
  <si>
    <t>Tipo de anualización</t>
  </si>
  <si>
    <t>Recursos $:</t>
  </si>
  <si>
    <t>2 - Bogotá confía en su bien-estar</t>
  </si>
  <si>
    <t>14 - Bogotá deportiva, recreativa, artística, patrimonial e intercultural</t>
  </si>
  <si>
    <t>8150-Consolidación de estrategias y mecanismos que aporten al reconocimiento, divulgación y apropiación de los patrimonios a nivel territorial y poblacional en Bogotá D.C.</t>
  </si>
  <si>
    <t>1 - Desarrollar 3600 Actividad(es) para la promoción, fortalecimiento y desarrollo de las prácticas artísticas, culturales y patrimoniales, como un medio para el ejercicio de los derechos y el desarrollo humano</t>
  </si>
  <si>
    <t>2 - Entregar 200 Estímulo(s) en el marco de los distintos programas de fomento, que incluyan un enfoque poblacional y territorial</t>
  </si>
  <si>
    <t>4 - Implementar 4 Asistencia(s) técnicas destinadas al reconocimiento y salvaguardia de manifestaciones del patrimonio cultural inmaterial de Bogotá</t>
  </si>
  <si>
    <t>3 - Bogotá confía en su potencial</t>
  </si>
  <si>
    <t>16 - Atención Integral a la Primera Infancia y Educación como Eje del Potencial Humano</t>
  </si>
  <si>
    <t>8151-Desarrollo de procesos pedagógicos en patrimonio cultural con niños, niñas, adolescentes, jóvenes y otros actores en Bogotá D.C.</t>
  </si>
  <si>
    <t>1 - Beneficiar a 5500 Niñas, niños, adolescentes y jóvenes en educación inicial, básica y media, a través de procesos de formación patrimonial.</t>
  </si>
  <si>
    <t>2 - Beneficiar a 650 Niñas, niños, adolescentes y jóvenes a partir de la primera infancia y a lo largo de la vida en procesos de formación patrimonial, en particular en espacios y entornos barriales, organizativos e institucionales.</t>
  </si>
  <si>
    <t>3 - Beneficiar a 350 Actor(es) interesados en procesos de formación patrimonial a través de estrategias pedagógicas lideradas por el programa de formación.</t>
  </si>
  <si>
    <t>4 - Bogotá ordena su territorio y avanza en su acción climática</t>
  </si>
  <si>
    <t>24 - Revitalización y renovación urbana y rural con inclusión</t>
  </si>
  <si>
    <t>7963-Desarrollo de instrumentos de planeación y gestión territorial asociados a los patrimonios de Bogotá D.C.</t>
  </si>
  <si>
    <t>1 - Gestionar el 100 Porciento de las acciones asociadas a la implementación de los PEMP adoptados, a corto plazo</t>
  </si>
  <si>
    <t>2 - Desarrollar 2 Instrumento(s) para la protección, conservación y sostenibilidad de los patrimonios</t>
  </si>
  <si>
    <t>8136-Desarrollo de acciones para la gestión del patrimonio arqueológico de Bogotá D.C.</t>
  </si>
  <si>
    <t>1 - Implementar el 100 Porciento de las acciones a corto plazo definidas en el Plan de Manejo Arqueológico de Bogotá</t>
  </si>
  <si>
    <t>2 - Implementar el 100 Porciento de las acciones a corto plazo de los programas estratégicos del Plan de Manejo Arqueológico de Hacienda El Carmen</t>
  </si>
  <si>
    <t>8144-Desarrollo de procesos de valoración, identificación, documentación y registro de prácticas y manifestaciones del patrimonio vivo en Bogotá D.C.</t>
  </si>
  <si>
    <t>1 - Implementar 1 Proceso(s) de valoración, identificación, documentación y registro del Patrimonio Vivo asociado espacios culturales y los diversos campos del patrimonio cultural inmaterial</t>
  </si>
  <si>
    <t>2 - Implementar 2 Proceso(s) de valoración, identificación, documentación y registro del Patrimonio Vivo con enfoque territorial y poblacional</t>
  </si>
  <si>
    <t>8161-Mejoramiento de la capacidad institucional para la atención de trámites y servicios orientados a la intervención, protección y conservación del patrimonio cultural material de Bogotá D.C.</t>
  </si>
  <si>
    <t>1 - Realizar 7000 Asistencia(s) para la protección del patrimonio cultural material de la ciudad, en el marco de las estrategias relacionadas con la Estructura Integradora de los Patrimonios.</t>
  </si>
  <si>
    <t>8171-Implementación de procesos de valoración para el inventario del patrimonio cultural material en Bogotá D.C.</t>
  </si>
  <si>
    <t>1 - Desarrollar 4 Proceso(s) de valoración asociados a grupos de bienes de interés cultural, en el marco de la estructura Integradora de Patrimonios.</t>
  </si>
  <si>
    <t>5 - Bogotá confía en su gobierno</t>
  </si>
  <si>
    <t>33 - Fortalecimiento institucional para un gobierno confiable</t>
  </si>
  <si>
    <t>7989-Fortalecimiento de la eficiencia administrativa del Instituto Distrital de Patrimonio Cultural de Bogotá D.C.</t>
  </si>
  <si>
    <t>1 - Implementar el 100 Porciento del plan de sostenibilidad del modelo integrado de planeación y gestión.</t>
  </si>
  <si>
    <t xml:space="preserve">Constante </t>
  </si>
  <si>
    <t>2 - Administrar el 100 Porciento de las sedes institucionales.</t>
  </si>
  <si>
    <t>Total Entidad o Alcaldía Local</t>
  </si>
  <si>
    <t xml:space="preserve">Versión:  Última versión oficial </t>
  </si>
  <si>
    <t>Meta proyecto de inversión con tipo de anualización diferente a suma. Se debe observar el valor programado y ejecutado de sus magnitudes en cada vigencia.
La programación y ejecución de magnitud de metas de proyecto de inversión incluye la vigencia actual y la vigencia anterior según desagregación efectuada por la entidad, mientras que los recursos corresponden únicamente a la vigencia actual.</t>
  </si>
  <si>
    <t>Secretaría Distrital de Planeación/ Subsecretaría de Planeación de la Inversión</t>
  </si>
  <si>
    <t xml:space="preserve">Fecha de impresión: </t>
  </si>
  <si>
    <t>Lunes 27 oct 2025 17:17</t>
  </si>
  <si>
    <t>Sistema de Seguimiento al Plan Distrital de Desarrollo - Segplan 2</t>
  </si>
  <si>
    <t>Código del reporte:</t>
  </si>
  <si>
    <t>PA_RepoCI_01_Entidad</t>
  </si>
  <si>
    <t>Fecha de la versión del diseño:</t>
  </si>
  <si>
    <t>11/04/2021 V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</si>
</sst>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$\ #,##0.00"/>
    <numFmt numFmtId="165" formatCode="#,##0.00\%"/>
    <numFmt numFmtId="166" formatCode="\$\ #,##0.000"/>
  </numFmts>
  <fonts count="10">
    <font>
      <sz val="11"/>
      <color theme="1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sz val="8"/>
      <color rgb="FF000000"/>
      <name val="SansSerif"/>
      <family val="2"/>
    </font>
    <font>
      <sz val="7"/>
      <color rgb="FF000000"/>
      <name val="SansSerif"/>
      <family val="2"/>
    </font>
    <font>
      <sz val="6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6"/>
      <color rgb="FF000000"/>
      <name val="SansSerif"/>
      <family val="2"/>
    </font>
    <font>
      <sz val="16"/>
      <color rgb="FF000000"/>
      <name val="SansSerif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FDFF9"/>
      </patternFill>
    </fill>
    <fill>
      <patternFill patternType="solid">
        <fgColor rgb="FFCFDFF9"/>
      </patternFill>
    </fill>
    <fill>
      <patternFill patternType="solid">
        <fgColor rgb="FFCFDFF9"/>
      </patternFill>
    </fill>
    <fill>
      <patternFill patternType="solid">
        <fgColor rgb="FFCFDFF9"/>
      </patternFill>
    </fill>
    <fill>
      <patternFill patternType="solid">
        <fgColor rgb="FFD8EDEF"/>
      </patternFill>
    </fill>
    <fill>
      <patternFill patternType="solid">
        <fgColor rgb="FFD8EDEF"/>
      </patternFill>
    </fill>
    <fill>
      <patternFill patternType="solid">
        <fgColor rgb="FFD8EDEF"/>
      </patternFill>
    </fill>
    <fill>
      <patternFill patternType="solid">
        <fgColor rgb="FFD8EDEF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D0CECE"/>
      </patternFill>
    </fill>
    <fill>
      <patternFill patternType="solid">
        <fgColor rgb="FFD0CECE"/>
      </patternFill>
    </fill>
    <fill>
      <patternFill patternType="solid">
        <fgColor rgb="FFD0CECE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thin">
        <color theme="2" tint="-0.89996032593768116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9" fontId="0" fillId="2" borderId="0" xfId="1" applyFont="1" applyFill="1" applyAlignment="1" applyProtection="1">
      <alignment wrapText="1"/>
      <protection locked="0"/>
    </xf>
    <xf numFmtId="9" fontId="0" fillId="0" borderId="0" xfId="1" applyFont="1"/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5" fontId="2" fillId="10" borderId="2" xfId="0" applyNumberFormat="1" applyFont="1" applyFill="1" applyBorder="1" applyAlignment="1">
      <alignment horizontal="right" vertical="center" wrapText="1"/>
    </xf>
    <xf numFmtId="164" fontId="2" fillId="13" borderId="2" xfId="0" applyNumberFormat="1" applyFont="1" applyFill="1" applyBorder="1" applyAlignment="1">
      <alignment horizontal="right" vertical="center" wrapText="1"/>
    </xf>
    <xf numFmtId="164" fontId="2" fillId="13" borderId="2" xfId="0" applyNumberFormat="1" applyFont="1" applyFill="1" applyBorder="1" applyAlignment="1">
      <alignment horizontal="right" vertical="center" wrapText="1"/>
    </xf>
    <xf numFmtId="165" fontId="2" fillId="14" borderId="2" xfId="0" applyNumberFormat="1" applyFont="1" applyFill="1" applyBorder="1" applyAlignment="1">
      <alignment horizontal="right" vertical="center" wrapText="1"/>
    </xf>
    <xf numFmtId="164" fontId="2" fillId="17" borderId="2" xfId="0" applyNumberFormat="1" applyFont="1" applyFill="1" applyBorder="1" applyAlignment="1">
      <alignment horizontal="right" vertical="center" wrapText="1"/>
    </xf>
    <xf numFmtId="164" fontId="2" fillId="17" borderId="2" xfId="0" applyNumberFormat="1" applyFont="1" applyFill="1" applyBorder="1" applyAlignment="1">
      <alignment horizontal="right" vertical="center" wrapText="1"/>
    </xf>
    <xf numFmtId="165" fontId="2" fillId="18" borderId="2" xfId="0" applyNumberFormat="1" applyFont="1" applyFill="1" applyBorder="1" applyAlignment="1">
      <alignment horizontal="right" vertical="center" wrapText="1"/>
    </xf>
    <xf numFmtId="0" fontId="3" fillId="22" borderId="2" xfId="0" applyFont="1" applyFill="1" applyBorder="1" applyAlignment="1">
      <alignment horizontal="left" vertical="center" wrapText="1"/>
    </xf>
    <xf numFmtId="4" fontId="3" fillId="23" borderId="2" xfId="0" applyNumberFormat="1" applyFont="1" applyFill="1" applyBorder="1" applyAlignment="1">
      <alignment horizontal="right" vertical="center" wrapText="1"/>
    </xf>
    <xf numFmtId="4" fontId="3" fillId="23" borderId="2" xfId="0" applyNumberFormat="1" applyFont="1" applyFill="1" applyBorder="1" applyAlignment="1">
      <alignment horizontal="right" vertical="center" wrapText="1"/>
    </xf>
    <xf numFmtId="0" fontId="3" fillId="25" borderId="2" xfId="0" applyFont="1" applyFill="1" applyBorder="1" applyAlignment="1">
      <alignment horizontal="right" vertical="center" wrapText="1"/>
    </xf>
    <xf numFmtId="164" fontId="3" fillId="26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3" fillId="26" borderId="2" xfId="0" applyNumberFormat="1" applyFont="1" applyFill="1" applyBorder="1" applyAlignment="1">
      <alignment horizontal="right" vertical="center" wrapText="1"/>
    </xf>
    <xf numFmtId="165" fontId="3" fillId="24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164" fontId="2" fillId="30" borderId="2" xfId="0" applyNumberFormat="1" applyFont="1" applyFill="1" applyBorder="1" applyAlignment="1">
      <alignment horizontal="right" vertical="center" wrapText="1"/>
    </xf>
    <xf numFmtId="164" fontId="2" fillId="30" borderId="2" xfId="0" applyNumberFormat="1" applyFont="1" applyFill="1" applyBorder="1" applyAlignment="1">
      <alignment horizontal="right" vertical="center" wrapText="1"/>
    </xf>
    <xf numFmtId="165" fontId="2" fillId="31" borderId="2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top" wrapText="1"/>
    </xf>
    <xf numFmtId="0" fontId="8" fillId="7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left" vertical="top" wrapText="1"/>
    </xf>
    <xf numFmtId="0" fontId="2" fillId="12" borderId="2" xfId="0" applyFont="1" applyFill="1" applyBorder="1" applyAlignment="1">
      <alignment horizontal="left" vertical="center" wrapText="1"/>
    </xf>
    <xf numFmtId="165" fontId="2" fillId="14" borderId="2" xfId="0" applyNumberFormat="1" applyFont="1" applyFill="1" applyBorder="1" applyAlignment="1">
      <alignment horizontal="right" vertical="center" wrapText="1"/>
    </xf>
    <xf numFmtId="0" fontId="3" fillId="15" borderId="2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left" vertical="center" wrapText="1"/>
    </xf>
    <xf numFmtId="165" fontId="2" fillId="10" borderId="2" xfId="0" applyNumberFormat="1" applyFont="1" applyFill="1" applyBorder="1" applyAlignment="1">
      <alignment horizontal="right" vertical="center" wrapText="1"/>
    </xf>
    <xf numFmtId="0" fontId="3" fillId="19" borderId="2" xfId="0" applyFont="1" applyFill="1" applyBorder="1" applyAlignment="1">
      <alignment horizontal="left" vertical="top" wrapText="1"/>
    </xf>
    <xf numFmtId="0" fontId="2" fillId="20" borderId="2" xfId="0" applyFont="1" applyFill="1" applyBorder="1" applyAlignment="1">
      <alignment horizontal="left" vertical="center" wrapText="1"/>
    </xf>
    <xf numFmtId="0" fontId="4" fillId="21" borderId="2" xfId="0" applyFont="1" applyFill="1" applyBorder="1" applyAlignment="1">
      <alignment horizontal="left" vertical="center" wrapText="1"/>
    </xf>
    <xf numFmtId="165" fontId="3" fillId="24" borderId="2" xfId="0" applyNumberFormat="1" applyFont="1" applyFill="1" applyBorder="1" applyAlignment="1">
      <alignment horizontal="right" vertical="center" wrapText="1"/>
    </xf>
    <xf numFmtId="4" fontId="3" fillId="23" borderId="2" xfId="0" applyNumberFormat="1" applyFont="1" applyFill="1" applyBorder="1" applyAlignment="1">
      <alignment horizontal="right" vertical="center" wrapText="1"/>
    </xf>
    <xf numFmtId="0" fontId="2" fillId="16" borderId="2" xfId="0" applyFont="1" applyFill="1" applyBorder="1" applyAlignment="1">
      <alignment horizontal="left" vertical="center" wrapText="1"/>
    </xf>
    <xf numFmtId="165" fontId="2" fillId="18" borderId="2" xfId="0" applyNumberFormat="1" applyFont="1" applyFill="1" applyBorder="1" applyAlignment="1">
      <alignment horizontal="right" vertical="center" wrapText="1"/>
    </xf>
    <xf numFmtId="0" fontId="3" fillId="25" borderId="2" xfId="0" applyFont="1" applyFill="1" applyBorder="1" applyAlignment="1">
      <alignment horizontal="right" vertical="center" wrapText="1"/>
    </xf>
    <xf numFmtId="0" fontId="2" fillId="27" borderId="2" xfId="0" applyFont="1" applyFill="1" applyBorder="1" applyAlignment="1">
      <alignment horizontal="left" vertical="center" wrapText="1"/>
    </xf>
    <xf numFmtId="0" fontId="5" fillId="28" borderId="2" xfId="0" applyFont="1" applyFill="1" applyBorder="1" applyAlignment="1">
      <alignment horizontal="left" vertical="center" wrapText="1"/>
    </xf>
    <xf numFmtId="9" fontId="3" fillId="24" borderId="2" xfId="1" applyFont="1" applyFill="1" applyBorder="1" applyAlignment="1">
      <alignment horizontal="right" vertical="center" wrapText="1"/>
    </xf>
    <xf numFmtId="0" fontId="2" fillId="29" borderId="2" xfId="0" applyFont="1" applyFill="1" applyBorder="1" applyAlignment="1">
      <alignment horizontal="center" vertical="center" wrapText="1"/>
    </xf>
    <xf numFmtId="166" fontId="2" fillId="31" borderId="2" xfId="0" applyNumberFormat="1" applyFont="1" applyFill="1" applyBorder="1" applyAlignment="1">
      <alignment horizontal="right" vertical="center" wrapText="1"/>
    </xf>
    <xf numFmtId="166" fontId="2" fillId="32" borderId="2" xfId="0" applyNumberFormat="1" applyFont="1" applyFill="1" applyBorder="1" applyAlignment="1">
      <alignment horizontal="right" vertical="center" wrapText="1"/>
    </xf>
    <xf numFmtId="0" fontId="2" fillId="32" borderId="2" xfId="0" applyFont="1" applyFill="1" applyBorder="1" applyAlignment="1">
      <alignment horizontal="right" vertical="center" wrapText="1"/>
    </xf>
    <xf numFmtId="0" fontId="6" fillId="33" borderId="1" xfId="0" applyFont="1" applyFill="1" applyBorder="1" applyAlignment="1">
      <alignment horizontal="left" vertical="center" wrapText="1"/>
    </xf>
    <xf numFmtId="9" fontId="6" fillId="34" borderId="1" xfId="1" applyFont="1" applyFill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2010718</xdr:colOff>
      <xdr:row>5</xdr:row>
      <xdr:rowOff>40821</xdr:rowOff>
    </xdr:to>
    <xdr:pic>
      <xdr:nvPicPr>
        <xdr:cNvPr id="1616931055" name="Picture">
          <a:extLst>
            <a:ext uri="{FF2B5EF4-FFF2-40B4-BE49-F238E27FC236}">
              <a16:creationId xmlns:a16="http://schemas.microsoft.com/office/drawing/2014/main" id="{00000000-0008-0000-0000-0000EF68606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7222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68"/>
  <sheetViews>
    <sheetView tabSelected="1" zoomScale="90" zoomScaleNormal="90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H9" sqref="H9"/>
    </sheetView>
  </sheetViews>
  <sheetFormatPr baseColWidth="10" defaultColWidth="9.140625" defaultRowHeight="15" outlineLevelCol="1"/>
  <cols>
    <col min="1" max="1" width="3.28515625" customWidth="1"/>
    <col min="2" max="2" width="0.28515625" customWidth="1"/>
    <col min="3" max="3" width="49.5703125" customWidth="1"/>
    <col min="4" max="4" width="8.28515625" customWidth="1"/>
    <col min="5" max="5" width="4.140625" customWidth="1"/>
    <col min="6" max="6" width="13" customWidth="1"/>
    <col min="7" max="7" width="13.28515625" customWidth="1"/>
    <col min="8" max="8" width="18.7109375" customWidth="1"/>
    <col min="9" max="9" width="18.85546875" customWidth="1"/>
    <col min="10" max="10" width="13.28515625" hidden="1" customWidth="1" outlineLevel="1"/>
    <col min="11" max="11" width="3.28515625" hidden="1" customWidth="1" outlineLevel="1"/>
    <col min="12" max="12" width="9.7109375" hidden="1" customWidth="1" outlineLevel="1"/>
    <col min="13" max="13" width="5.42578125" hidden="1" customWidth="1" outlineLevel="1"/>
    <col min="14" max="15" width="6.7109375" hidden="1" customWidth="1" outlineLevel="1"/>
    <col min="16" max="16" width="19.7109375" customWidth="1" collapsed="1"/>
    <col min="17" max="17" width="12.28515625" customWidth="1"/>
    <col min="18" max="19" width="17.140625" customWidth="1"/>
    <col min="20" max="20" width="11.42578125" style="3" customWidth="1"/>
    <col min="21" max="21" width="0.140625" customWidth="1"/>
    <col min="22" max="22" width="4" customWidth="1"/>
  </cols>
  <sheetData>
    <row r="1" spans="1:22">
      <c r="A1" s="1"/>
      <c r="B1" s="1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</row>
    <row r="2" spans="1:22">
      <c r="A2" s="1"/>
      <c r="B2" s="1"/>
      <c r="C2" s="27"/>
      <c r="D2" s="1"/>
      <c r="E2" s="1"/>
      <c r="F2" s="1"/>
      <c r="G2" s="1"/>
      <c r="H2" s="1"/>
      <c r="I2" s="1"/>
      <c r="J2" s="28"/>
      <c r="K2" s="28"/>
      <c r="L2" s="28"/>
      <c r="M2" s="28"/>
      <c r="N2" s="28"/>
      <c r="O2" s="28"/>
      <c r="P2" s="28"/>
      <c r="Q2" s="1"/>
      <c r="R2" s="1"/>
      <c r="S2" s="1"/>
      <c r="T2" s="2"/>
      <c r="U2" s="1"/>
      <c r="V2" s="1"/>
    </row>
    <row r="3" spans="1:22">
      <c r="A3" s="1"/>
      <c r="B3" s="1"/>
      <c r="C3" s="27"/>
      <c r="D3" s="1"/>
      <c r="E3" s="1"/>
      <c r="F3" s="1"/>
      <c r="G3" s="1"/>
      <c r="H3" s="1"/>
      <c r="I3" s="1"/>
      <c r="J3" s="28"/>
      <c r="K3" s="28"/>
      <c r="L3" s="28"/>
      <c r="M3" s="28"/>
      <c r="N3" s="28"/>
      <c r="O3" s="28"/>
      <c r="P3" s="28"/>
      <c r="Q3" s="1"/>
      <c r="R3" s="1"/>
      <c r="S3" s="1"/>
      <c r="T3" s="2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I4" s="1"/>
      <c r="J4" s="28"/>
      <c r="K4" s="28"/>
      <c r="L4" s="28"/>
      <c r="M4" s="28"/>
      <c r="N4" s="28"/>
      <c r="O4" s="28"/>
      <c r="P4" s="28"/>
      <c r="Q4" s="1"/>
      <c r="R4" s="1"/>
      <c r="S4" s="1"/>
      <c r="T4" s="2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I5" s="1"/>
      <c r="J5" s="28"/>
      <c r="K5" s="28"/>
      <c r="L5" s="28"/>
      <c r="M5" s="28"/>
      <c r="N5" s="28"/>
      <c r="O5" s="28"/>
      <c r="P5" s="28"/>
      <c r="Q5" s="1"/>
      <c r="R5" s="1"/>
      <c r="S5" s="1"/>
      <c r="T5" s="2"/>
      <c r="U5" s="1"/>
      <c r="V5" s="1"/>
    </row>
    <row r="6" spans="1:22" ht="20.25">
      <c r="A6" s="1"/>
      <c r="B6" s="1"/>
      <c r="C6" s="29" t="s">
        <v>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1"/>
    </row>
    <row r="7" spans="1:22" ht="20.25">
      <c r="A7" s="1"/>
      <c r="B7" s="1"/>
      <c r="C7" s="30"/>
      <c r="D7" s="30"/>
      <c r="E7" s="30"/>
      <c r="F7" s="30"/>
      <c r="G7" s="30"/>
      <c r="H7" s="31">
        <v>2025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1"/>
    </row>
    <row r="8" spans="1:22" ht="25.5" customHeight="1">
      <c r="A8" s="1"/>
      <c r="B8" s="1"/>
      <c r="C8" s="32" t="s">
        <v>1</v>
      </c>
      <c r="D8" s="32"/>
      <c r="E8" s="32"/>
      <c r="F8" s="32"/>
      <c r="G8" s="32"/>
      <c r="H8" s="4" t="s">
        <v>2</v>
      </c>
      <c r="I8" s="5" t="s">
        <v>3</v>
      </c>
      <c r="J8" s="33" t="s">
        <v>4</v>
      </c>
      <c r="K8" s="33"/>
      <c r="L8" s="33" t="s">
        <v>5</v>
      </c>
      <c r="M8" s="33"/>
      <c r="N8" s="33" t="s">
        <v>4</v>
      </c>
      <c r="O8" s="33"/>
      <c r="P8" s="5" t="s">
        <v>6</v>
      </c>
      <c r="Q8" s="4" t="s">
        <v>4</v>
      </c>
      <c r="R8" s="4" t="s">
        <v>7</v>
      </c>
      <c r="S8" s="4" t="s">
        <v>8</v>
      </c>
      <c r="T8" s="33" t="s">
        <v>4</v>
      </c>
      <c r="U8" s="33"/>
      <c r="V8" s="1"/>
    </row>
    <row r="9" spans="1:22">
      <c r="A9" s="1"/>
      <c r="B9" s="1"/>
      <c r="C9" s="38" t="s">
        <v>9</v>
      </c>
      <c r="D9" s="38"/>
      <c r="E9" s="38"/>
      <c r="F9" s="38"/>
      <c r="G9" s="38"/>
      <c r="H9" s="6">
        <f>+H10</f>
        <v>6226.988593</v>
      </c>
      <c r="I9" s="7">
        <f>+I10</f>
        <v>2343.1432180000002</v>
      </c>
      <c r="J9" s="39">
        <v>37.62883428</v>
      </c>
      <c r="K9" s="39"/>
      <c r="L9" s="34"/>
      <c r="M9" s="34"/>
      <c r="N9" s="34"/>
      <c r="O9" s="34"/>
      <c r="P9" s="7">
        <f>+P10</f>
        <v>1380.2790950000001</v>
      </c>
      <c r="Q9" s="8">
        <v>22.166077139999999</v>
      </c>
      <c r="R9" s="6">
        <f t="shared" ref="R9:S11" si="0">+R10</f>
        <v>1120.7052779999999</v>
      </c>
      <c r="S9" s="6">
        <f t="shared" si="0"/>
        <v>1003.53441</v>
      </c>
      <c r="T9" s="34"/>
      <c r="U9" s="34"/>
      <c r="V9" s="1"/>
    </row>
    <row r="10" spans="1:22">
      <c r="A10" s="1"/>
      <c r="B10" s="1"/>
      <c r="C10" s="35" t="s">
        <v>10</v>
      </c>
      <c r="D10" s="35"/>
      <c r="E10" s="35"/>
      <c r="F10" s="35"/>
      <c r="G10" s="35"/>
      <c r="H10" s="9">
        <f>+H11</f>
        <v>6226.988593</v>
      </c>
      <c r="I10" s="10">
        <f>+I11</f>
        <v>2343.1432180000002</v>
      </c>
      <c r="J10" s="36">
        <v>37.62883428</v>
      </c>
      <c r="K10" s="36"/>
      <c r="L10" s="37"/>
      <c r="M10" s="37"/>
      <c r="N10" s="37"/>
      <c r="O10" s="37"/>
      <c r="P10" s="10">
        <f>+P11</f>
        <v>1380.2790950000001</v>
      </c>
      <c r="Q10" s="11">
        <v>22.166077139999999</v>
      </c>
      <c r="R10" s="9">
        <f t="shared" si="0"/>
        <v>1120.7052779999999</v>
      </c>
      <c r="S10" s="9">
        <f t="shared" si="0"/>
        <v>1003.53441</v>
      </c>
      <c r="T10" s="37"/>
      <c r="U10" s="37"/>
      <c r="V10" s="1"/>
    </row>
    <row r="11" spans="1:22" ht="31.5" customHeight="1">
      <c r="A11" s="1"/>
      <c r="B11" s="1"/>
      <c r="C11" s="45" t="s">
        <v>11</v>
      </c>
      <c r="D11" s="45"/>
      <c r="E11" s="45"/>
      <c r="F11" s="45"/>
      <c r="G11" s="45"/>
      <c r="H11" s="12">
        <f>+H13</f>
        <v>6226.988593</v>
      </c>
      <c r="I11" s="13">
        <f>+I13</f>
        <v>2343.1432180000002</v>
      </c>
      <c r="J11" s="46">
        <v>37.62883428</v>
      </c>
      <c r="K11" s="46"/>
      <c r="L11" s="40"/>
      <c r="M11" s="40"/>
      <c r="N11" s="40"/>
      <c r="O11" s="40"/>
      <c r="P11" s="13">
        <f>+P13</f>
        <v>1380.2790950000001</v>
      </c>
      <c r="Q11" s="14">
        <v>22.166077139999999</v>
      </c>
      <c r="R11" s="12">
        <f t="shared" si="0"/>
        <v>1120.7052779999999</v>
      </c>
      <c r="S11" s="12">
        <f t="shared" si="0"/>
        <v>1003.53441</v>
      </c>
      <c r="T11" s="40"/>
      <c r="U11" s="40"/>
      <c r="V11" s="1"/>
    </row>
    <row r="12" spans="1:22" ht="31.5" customHeight="1">
      <c r="A12" s="1"/>
      <c r="B12" s="1"/>
      <c r="C12" s="41" t="s">
        <v>12</v>
      </c>
      <c r="D12" s="41"/>
      <c r="E12" s="42" t="s">
        <v>13</v>
      </c>
      <c r="F12" s="42"/>
      <c r="G12" s="15" t="s">
        <v>14</v>
      </c>
      <c r="H12" s="16">
        <v>313</v>
      </c>
      <c r="I12" s="17">
        <v>262</v>
      </c>
      <c r="J12" s="43">
        <v>83.70607029</v>
      </c>
      <c r="K12" s="43"/>
      <c r="L12" s="44">
        <v>262</v>
      </c>
      <c r="M12" s="44"/>
      <c r="N12" s="43">
        <v>83.70607029</v>
      </c>
      <c r="O12" s="43"/>
      <c r="P12" s="18" t="s">
        <v>15</v>
      </c>
      <c r="Q12" s="18" t="s">
        <v>15</v>
      </c>
      <c r="R12" s="19">
        <v>1120.7052779999999</v>
      </c>
      <c r="S12" s="19">
        <v>1003.53441</v>
      </c>
      <c r="T12" s="43">
        <f>+S12/R12</f>
        <v>0.8954489906489046</v>
      </c>
      <c r="U12" s="43"/>
      <c r="V12" s="1"/>
    </row>
    <row r="13" spans="1:22">
      <c r="A13" s="1"/>
      <c r="B13" s="1"/>
      <c r="C13" s="48" t="s">
        <v>15</v>
      </c>
      <c r="D13" s="48"/>
      <c r="E13" s="49" t="s">
        <v>16</v>
      </c>
      <c r="F13" s="49"/>
      <c r="G13" s="15" t="s">
        <v>17</v>
      </c>
      <c r="H13" s="19">
        <v>6226.988593</v>
      </c>
      <c r="I13" s="20">
        <v>2343.1432180000002</v>
      </c>
      <c r="J13" s="43">
        <v>37.62883428</v>
      </c>
      <c r="K13" s="43"/>
      <c r="L13" s="47" t="s">
        <v>15</v>
      </c>
      <c r="M13" s="47"/>
      <c r="N13" s="47" t="s">
        <v>15</v>
      </c>
      <c r="O13" s="47"/>
      <c r="P13" s="21">
        <v>1380.2790950000001</v>
      </c>
      <c r="Q13" s="22">
        <v>22.166077139999999</v>
      </c>
      <c r="R13" s="19"/>
      <c r="S13" s="19"/>
      <c r="T13" s="43"/>
      <c r="U13" s="43"/>
      <c r="V13" s="1"/>
    </row>
    <row r="14" spans="1:22">
      <c r="A14" s="1"/>
      <c r="B14" s="1"/>
      <c r="C14" s="38" t="s">
        <v>18</v>
      </c>
      <c r="D14" s="38"/>
      <c r="E14" s="38"/>
      <c r="F14" s="38"/>
      <c r="G14" s="38"/>
      <c r="H14" s="6">
        <f>+H15</f>
        <v>6671.549</v>
      </c>
      <c r="I14" s="7">
        <f>+I15</f>
        <v>4925.7202600000001</v>
      </c>
      <c r="J14" s="39">
        <v>73.831733229999998</v>
      </c>
      <c r="K14" s="39"/>
      <c r="L14" s="34"/>
      <c r="M14" s="34"/>
      <c r="N14" s="34"/>
      <c r="O14" s="34"/>
      <c r="P14" s="7">
        <f>+P15</f>
        <v>3248.0954839999999</v>
      </c>
      <c r="Q14" s="8">
        <v>48.685777229999999</v>
      </c>
      <c r="R14" s="6">
        <f>+R15</f>
        <v>1261.632433</v>
      </c>
      <c r="S14" s="6">
        <f>+S15</f>
        <v>1249.66489</v>
      </c>
      <c r="T14" s="34"/>
      <c r="U14" s="34"/>
      <c r="V14" s="1"/>
    </row>
    <row r="15" spans="1:22">
      <c r="A15" s="1"/>
      <c r="B15" s="1"/>
      <c r="C15" s="35" t="s">
        <v>19</v>
      </c>
      <c r="D15" s="35"/>
      <c r="E15" s="35"/>
      <c r="F15" s="35"/>
      <c r="G15" s="35"/>
      <c r="H15" s="9">
        <f>+H16</f>
        <v>6671.549</v>
      </c>
      <c r="I15" s="10">
        <f>+I16</f>
        <v>4925.7202600000001</v>
      </c>
      <c r="J15" s="36">
        <v>73.831733229999998</v>
      </c>
      <c r="K15" s="36"/>
      <c r="L15" s="37"/>
      <c r="M15" s="37"/>
      <c r="N15" s="37"/>
      <c r="O15" s="37"/>
      <c r="P15" s="10">
        <f>+P16</f>
        <v>3248.0954839999999</v>
      </c>
      <c r="Q15" s="11">
        <v>48.685777229999999</v>
      </c>
      <c r="R15" s="9">
        <f>+R16</f>
        <v>1261.632433</v>
      </c>
      <c r="S15" s="9">
        <f>+S16</f>
        <v>1249.66489</v>
      </c>
      <c r="T15" s="37"/>
      <c r="U15" s="37"/>
      <c r="V15" s="1"/>
    </row>
    <row r="16" spans="1:22" ht="31.5" customHeight="1">
      <c r="A16" s="1"/>
      <c r="B16" s="1"/>
      <c r="C16" s="45" t="s">
        <v>20</v>
      </c>
      <c r="D16" s="45"/>
      <c r="E16" s="45"/>
      <c r="F16" s="45"/>
      <c r="G16" s="45"/>
      <c r="H16" s="12">
        <f>+H18+H20+H22</f>
        <v>6671.549</v>
      </c>
      <c r="I16" s="13">
        <f>+I18+I20+I22</f>
        <v>4925.7202600000001</v>
      </c>
      <c r="J16" s="46">
        <v>73.831733229999998</v>
      </c>
      <c r="K16" s="46"/>
      <c r="L16" s="40"/>
      <c r="M16" s="40"/>
      <c r="N16" s="40"/>
      <c r="O16" s="40"/>
      <c r="P16" s="13">
        <f>+P18+P20+P22</f>
        <v>3248.0954839999999</v>
      </c>
      <c r="Q16" s="14">
        <v>48.685777229999999</v>
      </c>
      <c r="R16" s="12">
        <f>+R17+R19+R21</f>
        <v>1261.632433</v>
      </c>
      <c r="S16" s="12">
        <f>+S17+S19+S21</f>
        <v>1249.66489</v>
      </c>
      <c r="T16" s="40"/>
      <c r="U16" s="40"/>
      <c r="V16" s="1"/>
    </row>
    <row r="17" spans="1:22" ht="35.25" customHeight="1">
      <c r="A17" s="1"/>
      <c r="B17" s="1"/>
      <c r="C17" s="41" t="s">
        <v>21</v>
      </c>
      <c r="D17" s="41"/>
      <c r="E17" s="42" t="s">
        <v>13</v>
      </c>
      <c r="F17" s="42"/>
      <c r="G17" s="15" t="s">
        <v>14</v>
      </c>
      <c r="H17" s="16">
        <v>1242</v>
      </c>
      <c r="I17" s="17">
        <v>1193</v>
      </c>
      <c r="J17" s="43">
        <v>96.054750400000003</v>
      </c>
      <c r="K17" s="43"/>
      <c r="L17" s="44">
        <v>737</v>
      </c>
      <c r="M17" s="44"/>
      <c r="N17" s="43">
        <v>59.339774560000002</v>
      </c>
      <c r="O17" s="43"/>
      <c r="P17" s="18" t="s">
        <v>15</v>
      </c>
      <c r="Q17" s="18" t="s">
        <v>15</v>
      </c>
      <c r="R17" s="19">
        <v>1127.656097</v>
      </c>
      <c r="S17" s="19">
        <v>1118.962718</v>
      </c>
      <c r="T17" s="50">
        <f>+S17/R17</f>
        <v>0.99229075333949079</v>
      </c>
      <c r="U17" s="50"/>
      <c r="V17" s="1"/>
    </row>
    <row r="18" spans="1:22">
      <c r="A18" s="1"/>
      <c r="B18" s="1"/>
      <c r="C18" s="48" t="s">
        <v>15</v>
      </c>
      <c r="D18" s="48"/>
      <c r="E18" s="49" t="s">
        <v>16</v>
      </c>
      <c r="F18" s="49"/>
      <c r="G18" s="15" t="s">
        <v>17</v>
      </c>
      <c r="H18" s="19">
        <v>5425.3267990000004</v>
      </c>
      <c r="I18" s="20">
        <v>3848.8051909999999</v>
      </c>
      <c r="J18" s="43">
        <v>70.941444329999996</v>
      </c>
      <c r="K18" s="43"/>
      <c r="L18" s="47" t="s">
        <v>15</v>
      </c>
      <c r="M18" s="47"/>
      <c r="N18" s="47" t="s">
        <v>15</v>
      </c>
      <c r="O18" s="47"/>
      <c r="P18" s="21">
        <v>2519.867064</v>
      </c>
      <c r="Q18" s="22">
        <v>46.44636457</v>
      </c>
      <c r="R18" s="19"/>
      <c r="S18" s="19"/>
      <c r="T18" s="43"/>
      <c r="U18" s="43"/>
      <c r="V18" s="1"/>
    </row>
    <row r="19" spans="1:22" ht="39.75" customHeight="1">
      <c r="A19" s="1"/>
      <c r="B19" s="1"/>
      <c r="C19" s="41" t="s">
        <v>22</v>
      </c>
      <c r="D19" s="41"/>
      <c r="E19" s="42" t="s">
        <v>13</v>
      </c>
      <c r="F19" s="42"/>
      <c r="G19" s="15" t="s">
        <v>14</v>
      </c>
      <c r="H19" s="16">
        <v>48</v>
      </c>
      <c r="I19" s="23">
        <v>34</v>
      </c>
      <c r="J19" s="43">
        <v>70.833333330000002</v>
      </c>
      <c r="K19" s="43"/>
      <c r="L19" s="44">
        <v>34</v>
      </c>
      <c r="M19" s="44"/>
      <c r="N19" s="43">
        <v>70.833333330000002</v>
      </c>
      <c r="O19" s="43"/>
      <c r="P19" s="18" t="s">
        <v>15</v>
      </c>
      <c r="Q19" s="18" t="s">
        <v>15</v>
      </c>
      <c r="R19" s="19">
        <v>34.567858999999999</v>
      </c>
      <c r="S19" s="19">
        <v>32.914158999999998</v>
      </c>
      <c r="T19" s="50">
        <f>+S19/R19</f>
        <v>0.95216076297927499</v>
      </c>
      <c r="U19" s="50"/>
      <c r="V19" s="1"/>
    </row>
    <row r="20" spans="1:22">
      <c r="A20" s="1"/>
      <c r="B20" s="1"/>
      <c r="C20" s="48" t="s">
        <v>15</v>
      </c>
      <c r="D20" s="48"/>
      <c r="E20" s="49" t="s">
        <v>16</v>
      </c>
      <c r="F20" s="49"/>
      <c r="G20" s="15" t="s">
        <v>17</v>
      </c>
      <c r="H20" s="19">
        <v>770.35699999999997</v>
      </c>
      <c r="I20" s="20">
        <v>669.28128300000003</v>
      </c>
      <c r="J20" s="43">
        <v>86.879366709999999</v>
      </c>
      <c r="K20" s="43"/>
      <c r="L20" s="47" t="s">
        <v>15</v>
      </c>
      <c r="M20" s="47"/>
      <c r="N20" s="47" t="s">
        <v>15</v>
      </c>
      <c r="O20" s="47"/>
      <c r="P20" s="21">
        <v>473.938264</v>
      </c>
      <c r="Q20" s="22">
        <v>61.521900109999997</v>
      </c>
      <c r="R20" s="19"/>
      <c r="S20" s="19"/>
      <c r="T20" s="50"/>
      <c r="U20" s="50"/>
      <c r="V20" s="1"/>
    </row>
    <row r="21" spans="1:22" ht="39" customHeight="1">
      <c r="A21" s="1"/>
      <c r="B21" s="1"/>
      <c r="C21" s="41" t="s">
        <v>23</v>
      </c>
      <c r="D21" s="41"/>
      <c r="E21" s="42" t="s">
        <v>13</v>
      </c>
      <c r="F21" s="42"/>
      <c r="G21" s="15" t="s">
        <v>14</v>
      </c>
      <c r="H21" s="16">
        <v>1.1000000000000001</v>
      </c>
      <c r="I21" s="23">
        <v>0.94</v>
      </c>
      <c r="J21" s="43">
        <v>85.454545449999998</v>
      </c>
      <c r="K21" s="43"/>
      <c r="L21" s="44">
        <v>0.59</v>
      </c>
      <c r="M21" s="44"/>
      <c r="N21" s="43">
        <v>53.636363639999999</v>
      </c>
      <c r="O21" s="43"/>
      <c r="P21" s="18" t="s">
        <v>15</v>
      </c>
      <c r="Q21" s="18" t="s">
        <v>15</v>
      </c>
      <c r="R21" s="19">
        <v>99.408477000000005</v>
      </c>
      <c r="S21" s="19">
        <v>97.788013000000007</v>
      </c>
      <c r="T21" s="50">
        <f>+S21/R21</f>
        <v>0.98369893545396536</v>
      </c>
      <c r="U21" s="50"/>
      <c r="V21" s="1"/>
    </row>
    <row r="22" spans="1:22">
      <c r="A22" s="1"/>
      <c r="B22" s="1"/>
      <c r="C22" s="48" t="s">
        <v>15</v>
      </c>
      <c r="D22" s="48"/>
      <c r="E22" s="49" t="s">
        <v>16</v>
      </c>
      <c r="F22" s="49"/>
      <c r="G22" s="15" t="s">
        <v>17</v>
      </c>
      <c r="H22" s="19">
        <v>475.86520100000001</v>
      </c>
      <c r="I22" s="20">
        <v>407.63378599999999</v>
      </c>
      <c r="J22" s="43">
        <v>85.661608610000002</v>
      </c>
      <c r="K22" s="43"/>
      <c r="L22" s="47" t="s">
        <v>15</v>
      </c>
      <c r="M22" s="47"/>
      <c r="N22" s="47" t="s">
        <v>15</v>
      </c>
      <c r="O22" s="47"/>
      <c r="P22" s="21">
        <v>254.290156</v>
      </c>
      <c r="Q22" s="22">
        <v>53.437434690000003</v>
      </c>
      <c r="R22" s="19"/>
      <c r="S22" s="19"/>
      <c r="T22" s="43"/>
      <c r="U22" s="43"/>
      <c r="V22" s="1"/>
    </row>
    <row r="23" spans="1:22">
      <c r="A23" s="1"/>
      <c r="B23" s="1"/>
      <c r="C23" s="38" t="s">
        <v>24</v>
      </c>
      <c r="D23" s="38"/>
      <c r="E23" s="38"/>
      <c r="F23" s="38"/>
      <c r="G23" s="38"/>
      <c r="H23" s="6">
        <f>+H24</f>
        <v>678</v>
      </c>
      <c r="I23" s="7">
        <f>+I24</f>
        <v>597.71018700000002</v>
      </c>
      <c r="J23" s="39">
        <v>88.157844690000005</v>
      </c>
      <c r="K23" s="39"/>
      <c r="L23" s="34"/>
      <c r="M23" s="34"/>
      <c r="N23" s="34"/>
      <c r="O23" s="34"/>
      <c r="P23" s="7">
        <f>+P24</f>
        <v>353.84183299999995</v>
      </c>
      <c r="Q23" s="8">
        <v>52.189060910000002</v>
      </c>
      <c r="R23" s="6">
        <f>+R24</f>
        <v>145.50479899999999</v>
      </c>
      <c r="S23" s="6">
        <f>+S24</f>
        <v>141.96581399999999</v>
      </c>
      <c r="T23" s="34"/>
      <c r="U23" s="34"/>
      <c r="V23" s="1"/>
    </row>
    <row r="24" spans="1:22">
      <c r="A24" s="1"/>
      <c r="B24" s="1"/>
      <c r="C24" s="35" t="s">
        <v>25</v>
      </c>
      <c r="D24" s="35"/>
      <c r="E24" s="35"/>
      <c r="F24" s="35"/>
      <c r="G24" s="35"/>
      <c r="H24" s="9">
        <f>+H25</f>
        <v>678</v>
      </c>
      <c r="I24" s="10">
        <f>+I25</f>
        <v>597.71018700000002</v>
      </c>
      <c r="J24" s="36">
        <v>88.157844690000005</v>
      </c>
      <c r="K24" s="36"/>
      <c r="L24" s="37"/>
      <c r="M24" s="37"/>
      <c r="N24" s="37"/>
      <c r="O24" s="37"/>
      <c r="P24" s="10">
        <f>+P25</f>
        <v>353.84183299999995</v>
      </c>
      <c r="Q24" s="11">
        <v>52.189060910000002</v>
      </c>
      <c r="R24" s="9">
        <f>+R25</f>
        <v>145.50479899999999</v>
      </c>
      <c r="S24" s="9">
        <f>+S25</f>
        <v>141.96581399999999</v>
      </c>
      <c r="T24" s="37"/>
      <c r="U24" s="37"/>
      <c r="V24" s="1"/>
    </row>
    <row r="25" spans="1:22" ht="31.5" customHeight="1">
      <c r="A25" s="1"/>
      <c r="B25" s="1"/>
      <c r="C25" s="45" t="s">
        <v>26</v>
      </c>
      <c r="D25" s="45"/>
      <c r="E25" s="45"/>
      <c r="F25" s="45"/>
      <c r="G25" s="45"/>
      <c r="H25" s="12">
        <f>+H27+H29+H31</f>
        <v>678</v>
      </c>
      <c r="I25" s="13">
        <f>+I27+I29+I31</f>
        <v>597.71018700000002</v>
      </c>
      <c r="J25" s="46">
        <v>88.157844690000005</v>
      </c>
      <c r="K25" s="46"/>
      <c r="L25" s="40"/>
      <c r="M25" s="40"/>
      <c r="N25" s="40"/>
      <c r="O25" s="40"/>
      <c r="P25" s="13">
        <f>+P27+P29+P31</f>
        <v>353.84183299999995</v>
      </c>
      <c r="Q25" s="14">
        <v>52.189060910000002</v>
      </c>
      <c r="R25" s="12">
        <f>+R26+R28+R30</f>
        <v>145.50479899999999</v>
      </c>
      <c r="S25" s="12">
        <f>+S26+S28+S30</f>
        <v>141.96581399999999</v>
      </c>
      <c r="T25" s="40"/>
      <c r="U25" s="40"/>
      <c r="V25" s="1"/>
    </row>
    <row r="26" spans="1:22" ht="34.5" customHeight="1">
      <c r="A26" s="1"/>
      <c r="B26" s="1"/>
      <c r="C26" s="41" t="s">
        <v>27</v>
      </c>
      <c r="D26" s="41"/>
      <c r="E26" s="42" t="s">
        <v>13</v>
      </c>
      <c r="F26" s="42"/>
      <c r="G26" s="15" t="s">
        <v>14</v>
      </c>
      <c r="H26" s="16">
        <v>1611</v>
      </c>
      <c r="I26" s="17">
        <v>1611</v>
      </c>
      <c r="J26" s="43">
        <v>100</v>
      </c>
      <c r="K26" s="43"/>
      <c r="L26" s="44">
        <v>1602</v>
      </c>
      <c r="M26" s="44"/>
      <c r="N26" s="43">
        <v>99.441340780000004</v>
      </c>
      <c r="O26" s="43"/>
      <c r="P26" s="18" t="s">
        <v>15</v>
      </c>
      <c r="Q26" s="18" t="s">
        <v>15</v>
      </c>
      <c r="R26" s="19">
        <v>27.497575000000001</v>
      </c>
      <c r="S26" s="19">
        <v>25.352278999999999</v>
      </c>
      <c r="T26" s="50">
        <f>+S26/R26</f>
        <v>0.92198235662599337</v>
      </c>
      <c r="U26" s="50"/>
      <c r="V26" s="1"/>
    </row>
    <row r="27" spans="1:22">
      <c r="A27" s="1"/>
      <c r="B27" s="1"/>
      <c r="C27" s="48" t="s">
        <v>15</v>
      </c>
      <c r="D27" s="48"/>
      <c r="E27" s="49" t="s">
        <v>16</v>
      </c>
      <c r="F27" s="49"/>
      <c r="G27" s="15" t="s">
        <v>17</v>
      </c>
      <c r="H27" s="19">
        <v>399</v>
      </c>
      <c r="I27" s="21">
        <v>359.70586300000002</v>
      </c>
      <c r="J27" s="43">
        <v>90.151845359999996</v>
      </c>
      <c r="K27" s="43"/>
      <c r="L27" s="47" t="s">
        <v>15</v>
      </c>
      <c r="M27" s="47"/>
      <c r="N27" s="47" t="s">
        <v>15</v>
      </c>
      <c r="O27" s="47"/>
      <c r="P27" s="21">
        <v>204.40316799999999</v>
      </c>
      <c r="Q27" s="22">
        <v>51.228864160000001</v>
      </c>
      <c r="R27" s="19"/>
      <c r="S27" s="19"/>
      <c r="T27" s="50"/>
      <c r="U27" s="50"/>
      <c r="V27" s="1"/>
    </row>
    <row r="28" spans="1:22" ht="33.75" customHeight="1">
      <c r="A28" s="1"/>
      <c r="B28" s="1"/>
      <c r="C28" s="41" t="s">
        <v>28</v>
      </c>
      <c r="D28" s="41"/>
      <c r="E28" s="42" t="s">
        <v>13</v>
      </c>
      <c r="F28" s="42"/>
      <c r="G28" s="15" t="s">
        <v>14</v>
      </c>
      <c r="H28" s="16">
        <v>150</v>
      </c>
      <c r="I28" s="17">
        <v>109</v>
      </c>
      <c r="J28" s="43">
        <v>72.666666669999998</v>
      </c>
      <c r="K28" s="43"/>
      <c r="L28" s="44">
        <v>109</v>
      </c>
      <c r="M28" s="44"/>
      <c r="N28" s="43">
        <v>72.666666669999998</v>
      </c>
      <c r="O28" s="43"/>
      <c r="P28" s="18" t="s">
        <v>15</v>
      </c>
      <c r="Q28" s="18" t="s">
        <v>15</v>
      </c>
      <c r="R28" s="19">
        <v>36.840558000000001</v>
      </c>
      <c r="S28" s="19">
        <v>36.613534999999999</v>
      </c>
      <c r="T28" s="50">
        <f>+S28/R28</f>
        <v>0.99383768834337405</v>
      </c>
      <c r="U28" s="50"/>
      <c r="V28" s="1"/>
    </row>
    <row r="29" spans="1:22">
      <c r="A29" s="1"/>
      <c r="B29" s="1"/>
      <c r="C29" s="48" t="s">
        <v>15</v>
      </c>
      <c r="D29" s="48"/>
      <c r="E29" s="49" t="s">
        <v>16</v>
      </c>
      <c r="F29" s="49"/>
      <c r="G29" s="15" t="s">
        <v>17</v>
      </c>
      <c r="H29" s="19">
        <v>148</v>
      </c>
      <c r="I29" s="21">
        <v>109.00949900000001</v>
      </c>
      <c r="J29" s="43">
        <v>73.655066890000001</v>
      </c>
      <c r="K29" s="43"/>
      <c r="L29" s="47" t="s">
        <v>15</v>
      </c>
      <c r="M29" s="47"/>
      <c r="N29" s="47" t="s">
        <v>15</v>
      </c>
      <c r="O29" s="47"/>
      <c r="P29" s="21">
        <v>60.139547999999998</v>
      </c>
      <c r="Q29" s="22">
        <v>40.63482973</v>
      </c>
      <c r="R29" s="19"/>
      <c r="S29" s="19"/>
      <c r="T29" s="50"/>
      <c r="U29" s="50"/>
      <c r="V29" s="1"/>
    </row>
    <row r="30" spans="1:22" ht="35.25" customHeight="1">
      <c r="A30" s="1"/>
      <c r="B30" s="1"/>
      <c r="C30" s="41" t="s">
        <v>29</v>
      </c>
      <c r="D30" s="41"/>
      <c r="E30" s="42" t="s">
        <v>13</v>
      </c>
      <c r="F30" s="42"/>
      <c r="G30" s="15" t="s">
        <v>14</v>
      </c>
      <c r="H30" s="16">
        <v>108</v>
      </c>
      <c r="I30" s="17">
        <v>100</v>
      </c>
      <c r="J30" s="43">
        <v>92.592592589999995</v>
      </c>
      <c r="K30" s="43"/>
      <c r="L30" s="44">
        <v>62</v>
      </c>
      <c r="M30" s="44"/>
      <c r="N30" s="43">
        <v>57.407407409999998</v>
      </c>
      <c r="O30" s="43"/>
      <c r="P30" s="18" t="s">
        <v>15</v>
      </c>
      <c r="Q30" s="18" t="s">
        <v>15</v>
      </c>
      <c r="R30" s="19">
        <v>81.166666000000006</v>
      </c>
      <c r="S30" s="19">
        <v>80</v>
      </c>
      <c r="T30" s="50">
        <f>+S30/R30</f>
        <v>0.98562629146304959</v>
      </c>
      <c r="U30" s="50"/>
      <c r="V30" s="1"/>
    </row>
    <row r="31" spans="1:22">
      <c r="A31" s="1"/>
      <c r="B31" s="1"/>
      <c r="C31" s="48" t="s">
        <v>15</v>
      </c>
      <c r="D31" s="48"/>
      <c r="E31" s="49" t="s">
        <v>16</v>
      </c>
      <c r="F31" s="49"/>
      <c r="G31" s="15" t="s">
        <v>17</v>
      </c>
      <c r="H31" s="19">
        <v>131</v>
      </c>
      <c r="I31" s="21">
        <v>128.99482499999999</v>
      </c>
      <c r="J31" s="43">
        <v>98.469332059999999</v>
      </c>
      <c r="K31" s="43"/>
      <c r="L31" s="47" t="s">
        <v>15</v>
      </c>
      <c r="M31" s="47"/>
      <c r="N31" s="47" t="s">
        <v>15</v>
      </c>
      <c r="O31" s="47"/>
      <c r="P31" s="21">
        <v>89.299116999999995</v>
      </c>
      <c r="Q31" s="22">
        <v>68.167264889999998</v>
      </c>
      <c r="R31" s="19"/>
      <c r="S31" s="19"/>
      <c r="T31" s="50"/>
      <c r="U31" s="50"/>
      <c r="V31" s="1"/>
    </row>
    <row r="32" spans="1:22">
      <c r="A32" s="1"/>
      <c r="B32" s="1"/>
      <c r="C32" s="38" t="s">
        <v>30</v>
      </c>
      <c r="D32" s="38"/>
      <c r="E32" s="38"/>
      <c r="F32" s="38"/>
      <c r="G32" s="38"/>
      <c r="H32" s="6">
        <f>+H33</f>
        <v>9105.059702999999</v>
      </c>
      <c r="I32" s="7">
        <f>+I33</f>
        <v>6944.3974909999997</v>
      </c>
      <c r="J32" s="39">
        <v>76.269645170000004</v>
      </c>
      <c r="K32" s="39"/>
      <c r="L32" s="34"/>
      <c r="M32" s="34"/>
      <c r="N32" s="34"/>
      <c r="O32" s="34"/>
      <c r="P32" s="7">
        <f>+P33</f>
        <v>4146.2669860000005</v>
      </c>
      <c r="Q32" s="8">
        <v>45.538048799999999</v>
      </c>
      <c r="R32" s="6">
        <f>+R33</f>
        <v>1357.500961</v>
      </c>
      <c r="S32" s="6">
        <f>+S33</f>
        <v>1126.2518709999999</v>
      </c>
      <c r="T32" s="34"/>
      <c r="U32" s="34"/>
      <c r="V32" s="1"/>
    </row>
    <row r="33" spans="1:22">
      <c r="A33" s="1"/>
      <c r="B33" s="1"/>
      <c r="C33" s="35" t="s">
        <v>31</v>
      </c>
      <c r="D33" s="35"/>
      <c r="E33" s="35"/>
      <c r="F33" s="35"/>
      <c r="G33" s="35"/>
      <c r="H33" s="9">
        <f>+H34+H39+H44+H49+H52</f>
        <v>9105.059702999999</v>
      </c>
      <c r="I33" s="10">
        <f>+I34+I39+I44+I49+I52</f>
        <v>6944.3974909999997</v>
      </c>
      <c r="J33" s="36">
        <v>76.269645170000004</v>
      </c>
      <c r="K33" s="36"/>
      <c r="L33" s="37"/>
      <c r="M33" s="37"/>
      <c r="N33" s="37"/>
      <c r="O33" s="37"/>
      <c r="P33" s="10">
        <f>+P34+P39+P44+P49+P52</f>
        <v>4146.2669860000005</v>
      </c>
      <c r="Q33" s="11">
        <v>45.538048799999999</v>
      </c>
      <c r="R33" s="9">
        <f>+R34+R39+R44+R49+R52</f>
        <v>1357.500961</v>
      </c>
      <c r="S33" s="9">
        <f>+S34+S39+S44+S49+S52</f>
        <v>1126.2518709999999</v>
      </c>
      <c r="T33" s="37"/>
      <c r="U33" s="37"/>
      <c r="V33" s="1"/>
    </row>
    <row r="34" spans="1:22" ht="31.5" customHeight="1">
      <c r="A34" s="1"/>
      <c r="B34" s="1"/>
      <c r="C34" s="45" t="s">
        <v>32</v>
      </c>
      <c r="D34" s="45"/>
      <c r="E34" s="45"/>
      <c r="F34" s="45"/>
      <c r="G34" s="45"/>
      <c r="H34" s="12">
        <f>+H36+H38</f>
        <v>1706</v>
      </c>
      <c r="I34" s="13">
        <f>+I36+I38</f>
        <v>1556.7173419999999</v>
      </c>
      <c r="J34" s="46">
        <v>91.249551109999999</v>
      </c>
      <c r="K34" s="46"/>
      <c r="L34" s="40"/>
      <c r="M34" s="40"/>
      <c r="N34" s="40"/>
      <c r="O34" s="40"/>
      <c r="P34" s="13">
        <f>+P36+P38</f>
        <v>1077.7041669999999</v>
      </c>
      <c r="Q34" s="14">
        <v>63.171404870000003</v>
      </c>
      <c r="R34" s="12">
        <f>+R35+R37</f>
        <v>389.12085400000001</v>
      </c>
      <c r="S34" s="12">
        <f>+S35+S37</f>
        <v>352.13922400000001</v>
      </c>
      <c r="T34" s="40"/>
      <c r="U34" s="40"/>
      <c r="V34" s="1"/>
    </row>
    <row r="35" spans="1:22" ht="31.5" customHeight="1">
      <c r="A35" s="1"/>
      <c r="B35" s="1"/>
      <c r="C35" s="41" t="s">
        <v>33</v>
      </c>
      <c r="D35" s="41"/>
      <c r="E35" s="42" t="s">
        <v>13</v>
      </c>
      <c r="F35" s="42"/>
      <c r="G35" s="15" t="s">
        <v>14</v>
      </c>
      <c r="H35" s="16">
        <v>35</v>
      </c>
      <c r="I35" s="17">
        <v>35</v>
      </c>
      <c r="J35" s="43">
        <v>100</v>
      </c>
      <c r="K35" s="43"/>
      <c r="L35" s="44">
        <v>27.6</v>
      </c>
      <c r="M35" s="44"/>
      <c r="N35" s="43">
        <v>78.857142859999996</v>
      </c>
      <c r="O35" s="43"/>
      <c r="P35" s="18" t="s">
        <v>15</v>
      </c>
      <c r="Q35" s="18" t="s">
        <v>15</v>
      </c>
      <c r="R35" s="19">
        <v>389.12085400000001</v>
      </c>
      <c r="S35" s="19">
        <v>352.13922400000001</v>
      </c>
      <c r="T35" s="50">
        <f>+S35/R35</f>
        <v>0.90496106898449602</v>
      </c>
      <c r="U35" s="50"/>
      <c r="V35" s="1"/>
    </row>
    <row r="36" spans="1:22">
      <c r="A36" s="1"/>
      <c r="B36" s="1"/>
      <c r="C36" s="48" t="s">
        <v>15</v>
      </c>
      <c r="D36" s="48"/>
      <c r="E36" s="49" t="s">
        <v>16</v>
      </c>
      <c r="F36" s="49"/>
      <c r="G36" s="15" t="s">
        <v>17</v>
      </c>
      <c r="H36" s="19">
        <v>1131.7146150000001</v>
      </c>
      <c r="I36" s="21">
        <v>1004.2498419999999</v>
      </c>
      <c r="J36" s="43">
        <v>88.737021569999996</v>
      </c>
      <c r="K36" s="43"/>
      <c r="L36" s="47" t="s">
        <v>15</v>
      </c>
      <c r="M36" s="47"/>
      <c r="N36" s="47" t="s">
        <v>15</v>
      </c>
      <c r="O36" s="47"/>
      <c r="P36" s="21">
        <v>677.77666699999997</v>
      </c>
      <c r="Q36" s="22">
        <v>59.889362390000002</v>
      </c>
      <c r="R36" s="19"/>
      <c r="S36" s="19"/>
      <c r="T36" s="43"/>
      <c r="U36" s="43"/>
      <c r="V36" s="1"/>
    </row>
    <row r="37" spans="1:22" ht="26.25" customHeight="1">
      <c r="A37" s="1"/>
      <c r="B37" s="1"/>
      <c r="C37" s="41" t="s">
        <v>34</v>
      </c>
      <c r="D37" s="41"/>
      <c r="E37" s="42" t="s">
        <v>13</v>
      </c>
      <c r="F37" s="42"/>
      <c r="G37" s="15" t="s">
        <v>14</v>
      </c>
      <c r="H37" s="16">
        <v>0.6</v>
      </c>
      <c r="I37" s="17">
        <v>0.6</v>
      </c>
      <c r="J37" s="43">
        <v>100</v>
      </c>
      <c r="K37" s="43"/>
      <c r="L37" s="44">
        <v>0.41</v>
      </c>
      <c r="M37" s="44"/>
      <c r="N37" s="43">
        <v>68.333333330000002</v>
      </c>
      <c r="O37" s="43"/>
      <c r="P37" s="18" t="s">
        <v>15</v>
      </c>
      <c r="Q37" s="18" t="s">
        <v>15</v>
      </c>
      <c r="R37" s="19"/>
      <c r="S37" s="19"/>
      <c r="T37" s="43"/>
      <c r="U37" s="43"/>
      <c r="V37" s="1"/>
    </row>
    <row r="38" spans="1:22">
      <c r="A38" s="1"/>
      <c r="B38" s="1"/>
      <c r="C38" s="48" t="s">
        <v>15</v>
      </c>
      <c r="D38" s="48"/>
      <c r="E38" s="49" t="s">
        <v>16</v>
      </c>
      <c r="F38" s="49"/>
      <c r="G38" s="15" t="s">
        <v>17</v>
      </c>
      <c r="H38" s="19">
        <v>574.28538500000002</v>
      </c>
      <c r="I38" s="21">
        <v>552.46749999999997</v>
      </c>
      <c r="J38" s="43">
        <v>96.200863620000007</v>
      </c>
      <c r="K38" s="43"/>
      <c r="L38" s="47" t="s">
        <v>15</v>
      </c>
      <c r="M38" s="47"/>
      <c r="N38" s="47" t="s">
        <v>15</v>
      </c>
      <c r="O38" s="47"/>
      <c r="P38" s="21">
        <v>399.92750000000001</v>
      </c>
      <c r="Q38" s="22">
        <v>69.639156850000006</v>
      </c>
      <c r="R38" s="19"/>
      <c r="S38" s="19"/>
      <c r="T38" s="43"/>
      <c r="U38" s="43"/>
      <c r="V38" s="1"/>
    </row>
    <row r="39" spans="1:22" ht="18.75" customHeight="1">
      <c r="A39" s="1"/>
      <c r="B39" s="1"/>
      <c r="C39" s="45" t="s">
        <v>35</v>
      </c>
      <c r="D39" s="45"/>
      <c r="E39" s="45"/>
      <c r="F39" s="45"/>
      <c r="G39" s="45"/>
      <c r="H39" s="12">
        <f>+H41+H43</f>
        <v>1985.6097030000001</v>
      </c>
      <c r="I39" s="13">
        <f>+I41+I43</f>
        <v>1562.3955169999999</v>
      </c>
      <c r="J39" s="46">
        <v>78.685932820000005</v>
      </c>
      <c r="K39" s="46"/>
      <c r="L39" s="40"/>
      <c r="M39" s="40"/>
      <c r="N39" s="40"/>
      <c r="O39" s="40"/>
      <c r="P39" s="13">
        <f>+P41+P43</f>
        <v>1018.841786</v>
      </c>
      <c r="Q39" s="14">
        <v>51.31128159</v>
      </c>
      <c r="R39" s="12">
        <f>+R40+R42</f>
        <v>611.40633099999991</v>
      </c>
      <c r="S39" s="12">
        <f>+S40+S42</f>
        <v>432.69256999999999</v>
      </c>
      <c r="T39" s="40"/>
      <c r="U39" s="40"/>
      <c r="V39" s="1"/>
    </row>
    <row r="40" spans="1:22" ht="36.75" customHeight="1">
      <c r="A40" s="1"/>
      <c r="B40" s="1"/>
      <c r="C40" s="41" t="s">
        <v>36</v>
      </c>
      <c r="D40" s="41"/>
      <c r="E40" s="42" t="s">
        <v>13</v>
      </c>
      <c r="F40" s="42"/>
      <c r="G40" s="15" t="s">
        <v>14</v>
      </c>
      <c r="H40" s="16">
        <v>30</v>
      </c>
      <c r="I40" s="17">
        <v>30</v>
      </c>
      <c r="J40" s="43">
        <v>100</v>
      </c>
      <c r="K40" s="43"/>
      <c r="L40" s="44">
        <v>30</v>
      </c>
      <c r="M40" s="44"/>
      <c r="N40" s="43">
        <v>100</v>
      </c>
      <c r="O40" s="43"/>
      <c r="P40" s="18" t="s">
        <v>15</v>
      </c>
      <c r="Q40" s="18" t="s">
        <v>15</v>
      </c>
      <c r="R40" s="19">
        <v>2.640825</v>
      </c>
      <c r="S40" s="19">
        <v>2.640825</v>
      </c>
      <c r="T40" s="50">
        <f>+S40/R40</f>
        <v>1</v>
      </c>
      <c r="U40" s="50"/>
      <c r="V40" s="1"/>
    </row>
    <row r="41" spans="1:22">
      <c r="A41" s="1"/>
      <c r="B41" s="1"/>
      <c r="C41" s="48" t="s">
        <v>15</v>
      </c>
      <c r="D41" s="48"/>
      <c r="E41" s="49" t="s">
        <v>16</v>
      </c>
      <c r="F41" s="49"/>
      <c r="G41" s="15" t="s">
        <v>17</v>
      </c>
      <c r="H41" s="19">
        <v>184</v>
      </c>
      <c r="I41" s="21">
        <v>155</v>
      </c>
      <c r="J41" s="43">
        <v>84.239130430000003</v>
      </c>
      <c r="K41" s="43"/>
      <c r="L41" s="47" t="s">
        <v>15</v>
      </c>
      <c r="M41" s="47"/>
      <c r="N41" s="47" t="s">
        <v>15</v>
      </c>
      <c r="O41" s="47"/>
      <c r="P41" s="21">
        <v>148.9</v>
      </c>
      <c r="Q41" s="22">
        <v>80.923913040000002</v>
      </c>
      <c r="R41" s="19"/>
      <c r="S41" s="19"/>
      <c r="T41" s="43"/>
      <c r="U41" s="43"/>
      <c r="V41" s="1"/>
    </row>
    <row r="42" spans="1:22" ht="39" customHeight="1">
      <c r="A42" s="1"/>
      <c r="B42" s="1"/>
      <c r="C42" s="41" t="s">
        <v>37</v>
      </c>
      <c r="D42" s="41"/>
      <c r="E42" s="42" t="s">
        <v>13</v>
      </c>
      <c r="F42" s="42"/>
      <c r="G42" s="15" t="s">
        <v>14</v>
      </c>
      <c r="H42" s="16">
        <v>30</v>
      </c>
      <c r="I42" s="17">
        <v>30</v>
      </c>
      <c r="J42" s="43">
        <v>100</v>
      </c>
      <c r="K42" s="43"/>
      <c r="L42" s="44">
        <v>23</v>
      </c>
      <c r="M42" s="44"/>
      <c r="N42" s="43">
        <v>76.666666669999998</v>
      </c>
      <c r="O42" s="43"/>
      <c r="P42" s="18" t="s">
        <v>15</v>
      </c>
      <c r="Q42" s="18" t="s">
        <v>15</v>
      </c>
      <c r="R42" s="19">
        <v>608.76550599999996</v>
      </c>
      <c r="S42" s="19">
        <v>430.05174499999998</v>
      </c>
      <c r="T42" s="50">
        <f>+S42/R42</f>
        <v>0.7064325109773878</v>
      </c>
      <c r="U42" s="50"/>
      <c r="V42" s="1"/>
    </row>
    <row r="43" spans="1:22">
      <c r="A43" s="1"/>
      <c r="B43" s="1"/>
      <c r="C43" s="48" t="s">
        <v>15</v>
      </c>
      <c r="D43" s="48"/>
      <c r="E43" s="49" t="s">
        <v>16</v>
      </c>
      <c r="F43" s="49"/>
      <c r="G43" s="15" t="s">
        <v>17</v>
      </c>
      <c r="H43" s="19">
        <v>1801.6097030000001</v>
      </c>
      <c r="I43" s="21">
        <v>1407.3955169999999</v>
      </c>
      <c r="J43" s="43">
        <v>78.118779810000007</v>
      </c>
      <c r="K43" s="43"/>
      <c r="L43" s="47" t="s">
        <v>15</v>
      </c>
      <c r="M43" s="47"/>
      <c r="N43" s="47" t="s">
        <v>15</v>
      </c>
      <c r="O43" s="47"/>
      <c r="P43" s="21">
        <v>869.94178599999998</v>
      </c>
      <c r="Q43" s="22">
        <v>48.286917219999999</v>
      </c>
      <c r="R43" s="19"/>
      <c r="S43" s="19"/>
      <c r="T43" s="43"/>
      <c r="U43" s="43"/>
      <c r="V43" s="1"/>
    </row>
    <row r="44" spans="1:22" ht="31.5" customHeight="1">
      <c r="A44" s="1"/>
      <c r="B44" s="1"/>
      <c r="C44" s="45" t="s">
        <v>38</v>
      </c>
      <c r="D44" s="45"/>
      <c r="E44" s="45"/>
      <c r="F44" s="45"/>
      <c r="G44" s="45"/>
      <c r="H44" s="12">
        <f>+H46+H48</f>
        <v>663</v>
      </c>
      <c r="I44" s="13">
        <f>+I46+I48</f>
        <v>447.36976500000003</v>
      </c>
      <c r="J44" s="46">
        <v>67.476585970000002</v>
      </c>
      <c r="K44" s="46"/>
      <c r="L44" s="40"/>
      <c r="M44" s="40"/>
      <c r="N44" s="40"/>
      <c r="O44" s="40"/>
      <c r="P44" s="13">
        <f>+P46+P48</f>
        <v>222.29064599999998</v>
      </c>
      <c r="Q44" s="14">
        <v>33.528000900000002</v>
      </c>
      <c r="R44" s="12">
        <f>+R45+R47</f>
        <v>104.837767</v>
      </c>
      <c r="S44" s="12">
        <f>+S45+S47</f>
        <v>96.969937000000002</v>
      </c>
      <c r="T44" s="40"/>
      <c r="U44" s="40"/>
      <c r="V44" s="1"/>
    </row>
    <row r="45" spans="1:22" ht="49.5" customHeight="1">
      <c r="A45" s="1"/>
      <c r="B45" s="1"/>
      <c r="C45" s="41" t="s">
        <v>39</v>
      </c>
      <c r="D45" s="41"/>
      <c r="E45" s="42" t="s">
        <v>13</v>
      </c>
      <c r="F45" s="42"/>
      <c r="G45" s="15" t="s">
        <v>14</v>
      </c>
      <c r="H45" s="16">
        <v>0.4</v>
      </c>
      <c r="I45" s="17">
        <v>0.3</v>
      </c>
      <c r="J45" s="43">
        <v>75</v>
      </c>
      <c r="K45" s="43"/>
      <c r="L45" s="44">
        <v>0.26</v>
      </c>
      <c r="M45" s="44"/>
      <c r="N45" s="43">
        <v>65</v>
      </c>
      <c r="O45" s="43"/>
      <c r="P45" s="18" t="s">
        <v>15</v>
      </c>
      <c r="Q45" s="18" t="s">
        <v>15</v>
      </c>
      <c r="R45" s="19">
        <v>24.492698000000001</v>
      </c>
      <c r="S45" s="19">
        <v>24.492698000000001</v>
      </c>
      <c r="T45" s="50">
        <f>+S45/R45</f>
        <v>1</v>
      </c>
      <c r="U45" s="50"/>
      <c r="V45" s="1"/>
    </row>
    <row r="46" spans="1:22">
      <c r="A46" s="1"/>
      <c r="B46" s="1"/>
      <c r="C46" s="48" t="s">
        <v>15</v>
      </c>
      <c r="D46" s="48"/>
      <c r="E46" s="49" t="s">
        <v>16</v>
      </c>
      <c r="F46" s="49"/>
      <c r="G46" s="15" t="s">
        <v>17</v>
      </c>
      <c r="H46" s="19">
        <v>213</v>
      </c>
      <c r="I46" s="21">
        <v>147.99739400000001</v>
      </c>
      <c r="J46" s="43">
        <v>69.482344600000005</v>
      </c>
      <c r="K46" s="43"/>
      <c r="L46" s="47" t="s">
        <v>15</v>
      </c>
      <c r="M46" s="47"/>
      <c r="N46" s="47" t="s">
        <v>15</v>
      </c>
      <c r="O46" s="47"/>
      <c r="P46" s="21">
        <v>94.303462999999994</v>
      </c>
      <c r="Q46" s="22">
        <v>44.273926289999999</v>
      </c>
      <c r="R46" s="19"/>
      <c r="S46" s="19"/>
      <c r="T46" s="50"/>
      <c r="U46" s="50"/>
      <c r="V46" s="1"/>
    </row>
    <row r="47" spans="1:22" ht="41.25" customHeight="1">
      <c r="A47" s="1"/>
      <c r="B47" s="1"/>
      <c r="C47" s="41" t="s">
        <v>40</v>
      </c>
      <c r="D47" s="41"/>
      <c r="E47" s="42" t="s">
        <v>13</v>
      </c>
      <c r="F47" s="42"/>
      <c r="G47" s="15" t="s">
        <v>14</v>
      </c>
      <c r="H47" s="16">
        <v>0.6</v>
      </c>
      <c r="I47" s="17">
        <v>0.5</v>
      </c>
      <c r="J47" s="43">
        <v>83.333333330000002</v>
      </c>
      <c r="K47" s="43"/>
      <c r="L47" s="44">
        <v>0.41</v>
      </c>
      <c r="M47" s="44"/>
      <c r="N47" s="43">
        <v>68.333333330000002</v>
      </c>
      <c r="O47" s="43"/>
      <c r="P47" s="18" t="s">
        <v>15</v>
      </c>
      <c r="Q47" s="18" t="s">
        <v>15</v>
      </c>
      <c r="R47" s="19">
        <v>80.345068999999995</v>
      </c>
      <c r="S47" s="19">
        <v>72.477238999999997</v>
      </c>
      <c r="T47" s="50">
        <f>+S47/R47</f>
        <v>0.90207451312289</v>
      </c>
      <c r="U47" s="50"/>
      <c r="V47" s="1"/>
    </row>
    <row r="48" spans="1:22">
      <c r="A48" s="1"/>
      <c r="B48" s="1"/>
      <c r="C48" s="48" t="s">
        <v>15</v>
      </c>
      <c r="D48" s="48"/>
      <c r="E48" s="49" t="s">
        <v>16</v>
      </c>
      <c r="F48" s="49"/>
      <c r="G48" s="15" t="s">
        <v>17</v>
      </c>
      <c r="H48" s="19">
        <v>450</v>
      </c>
      <c r="I48" s="21">
        <v>299.37237099999999</v>
      </c>
      <c r="J48" s="43">
        <v>66.527193560000001</v>
      </c>
      <c r="K48" s="43"/>
      <c r="L48" s="47" t="s">
        <v>15</v>
      </c>
      <c r="M48" s="47"/>
      <c r="N48" s="47" t="s">
        <v>15</v>
      </c>
      <c r="O48" s="47"/>
      <c r="P48" s="21">
        <v>127.987183</v>
      </c>
      <c r="Q48" s="22">
        <v>28.441596220000001</v>
      </c>
      <c r="R48" s="19"/>
      <c r="S48" s="19"/>
      <c r="T48" s="43"/>
      <c r="U48" s="43"/>
      <c r="V48" s="1"/>
    </row>
    <row r="49" spans="1:22" ht="36.75" customHeight="1">
      <c r="A49" s="1"/>
      <c r="B49" s="1"/>
      <c r="C49" s="45" t="s">
        <v>41</v>
      </c>
      <c r="D49" s="45"/>
      <c r="E49" s="45"/>
      <c r="F49" s="45"/>
      <c r="G49" s="45"/>
      <c r="H49" s="12">
        <f>+H51</f>
        <v>4265.45</v>
      </c>
      <c r="I49" s="13">
        <f>+I51</f>
        <v>3275.431967</v>
      </c>
      <c r="J49" s="46">
        <v>76.789815820000001</v>
      </c>
      <c r="K49" s="46"/>
      <c r="L49" s="40"/>
      <c r="M49" s="40"/>
      <c r="N49" s="40"/>
      <c r="O49" s="40"/>
      <c r="P49" s="13">
        <f>+P51</f>
        <v>1736.8995870000001</v>
      </c>
      <c r="Q49" s="14">
        <v>40.720186140000003</v>
      </c>
      <c r="R49" s="12">
        <f>+R50</f>
        <v>144.40953999999999</v>
      </c>
      <c r="S49" s="12">
        <f>+S50</f>
        <v>144.40953999999999</v>
      </c>
      <c r="T49" s="40"/>
      <c r="U49" s="40"/>
      <c r="V49" s="1"/>
    </row>
    <row r="50" spans="1:22" ht="51" customHeight="1">
      <c r="A50" s="1"/>
      <c r="B50" s="1"/>
      <c r="C50" s="41" t="s">
        <v>42</v>
      </c>
      <c r="D50" s="41"/>
      <c r="E50" s="42" t="s">
        <v>13</v>
      </c>
      <c r="F50" s="42"/>
      <c r="G50" s="15" t="s">
        <v>14</v>
      </c>
      <c r="H50" s="16">
        <v>1814</v>
      </c>
      <c r="I50" s="17">
        <v>1814</v>
      </c>
      <c r="J50" s="43">
        <v>100</v>
      </c>
      <c r="K50" s="43"/>
      <c r="L50" s="44">
        <v>1814</v>
      </c>
      <c r="M50" s="44"/>
      <c r="N50" s="43">
        <v>100</v>
      </c>
      <c r="O50" s="43"/>
      <c r="P50" s="18" t="s">
        <v>15</v>
      </c>
      <c r="Q50" s="18" t="s">
        <v>15</v>
      </c>
      <c r="R50" s="19">
        <v>144.40953999999999</v>
      </c>
      <c r="S50" s="19">
        <v>144.40953999999999</v>
      </c>
      <c r="T50" s="50">
        <f>+S50/R50</f>
        <v>1</v>
      </c>
      <c r="U50" s="50"/>
      <c r="V50" s="1"/>
    </row>
    <row r="51" spans="1:22">
      <c r="A51" s="1"/>
      <c r="B51" s="1"/>
      <c r="C51" s="48" t="s">
        <v>15</v>
      </c>
      <c r="D51" s="48"/>
      <c r="E51" s="49" t="s">
        <v>16</v>
      </c>
      <c r="F51" s="49"/>
      <c r="G51" s="15" t="s">
        <v>17</v>
      </c>
      <c r="H51" s="19">
        <v>4265.45</v>
      </c>
      <c r="I51" s="21">
        <v>3275.431967</v>
      </c>
      <c r="J51" s="43">
        <v>76.789815820000001</v>
      </c>
      <c r="K51" s="43"/>
      <c r="L51" s="47" t="s">
        <v>15</v>
      </c>
      <c r="M51" s="47"/>
      <c r="N51" s="47" t="s">
        <v>15</v>
      </c>
      <c r="O51" s="47"/>
      <c r="P51" s="21">
        <v>1736.8995870000001</v>
      </c>
      <c r="Q51" s="22">
        <v>40.720186140000003</v>
      </c>
      <c r="R51" s="19"/>
      <c r="S51" s="19"/>
      <c r="T51" s="43"/>
      <c r="U51" s="43"/>
      <c r="V51" s="1"/>
    </row>
    <row r="52" spans="1:22" ht="25.5" customHeight="1">
      <c r="A52" s="1"/>
      <c r="B52" s="1"/>
      <c r="C52" s="45" t="s">
        <v>43</v>
      </c>
      <c r="D52" s="45"/>
      <c r="E52" s="45"/>
      <c r="F52" s="45"/>
      <c r="G52" s="45"/>
      <c r="H52" s="12">
        <f>+H54</f>
        <v>485</v>
      </c>
      <c r="I52" s="13">
        <f>+I54</f>
        <v>102.4829</v>
      </c>
      <c r="J52" s="46">
        <v>21.130494850000002</v>
      </c>
      <c r="K52" s="46"/>
      <c r="L52" s="40"/>
      <c r="M52" s="40"/>
      <c r="N52" s="40"/>
      <c r="O52" s="40"/>
      <c r="P52" s="13">
        <f>+P54</f>
        <v>90.530799999999999</v>
      </c>
      <c r="Q52" s="14">
        <v>18.666144330000002</v>
      </c>
      <c r="R52" s="12">
        <f>+R53</f>
        <v>107.72646899999999</v>
      </c>
      <c r="S52" s="12">
        <f>+S53</f>
        <v>100.0406</v>
      </c>
      <c r="T52" s="40"/>
      <c r="U52" s="40"/>
      <c r="V52" s="1"/>
    </row>
    <row r="53" spans="1:22" ht="33.75" customHeight="1">
      <c r="A53" s="1"/>
      <c r="B53" s="1"/>
      <c r="C53" s="41" t="s">
        <v>44</v>
      </c>
      <c r="D53" s="41"/>
      <c r="E53" s="42" t="s">
        <v>13</v>
      </c>
      <c r="F53" s="42"/>
      <c r="G53" s="15" t="s">
        <v>14</v>
      </c>
      <c r="H53" s="16">
        <v>1.2</v>
      </c>
      <c r="I53" s="17">
        <v>0.27</v>
      </c>
      <c r="J53" s="43">
        <v>22.5</v>
      </c>
      <c r="K53" s="43"/>
      <c r="L53" s="44">
        <v>0.16</v>
      </c>
      <c r="M53" s="44"/>
      <c r="N53" s="43">
        <v>13.33333333</v>
      </c>
      <c r="O53" s="43"/>
      <c r="P53" s="18" t="s">
        <v>15</v>
      </c>
      <c r="Q53" s="18" t="s">
        <v>15</v>
      </c>
      <c r="R53" s="19">
        <v>107.72646899999999</v>
      </c>
      <c r="S53" s="19">
        <v>100.0406</v>
      </c>
      <c r="T53" s="50">
        <f>+S53/R53</f>
        <v>0.92865384829423869</v>
      </c>
      <c r="U53" s="50"/>
      <c r="V53" s="1"/>
    </row>
    <row r="54" spans="1:22">
      <c r="A54" s="1"/>
      <c r="B54" s="1"/>
      <c r="C54" s="48" t="s">
        <v>15</v>
      </c>
      <c r="D54" s="48"/>
      <c r="E54" s="49" t="s">
        <v>16</v>
      </c>
      <c r="F54" s="49"/>
      <c r="G54" s="15" t="s">
        <v>17</v>
      </c>
      <c r="H54" s="19">
        <v>485</v>
      </c>
      <c r="I54" s="21">
        <v>102.4829</v>
      </c>
      <c r="J54" s="43">
        <v>21.130494850000002</v>
      </c>
      <c r="K54" s="43"/>
      <c r="L54" s="47" t="s">
        <v>15</v>
      </c>
      <c r="M54" s="47"/>
      <c r="N54" s="47" t="s">
        <v>15</v>
      </c>
      <c r="O54" s="47"/>
      <c r="P54" s="21">
        <v>90.530799999999999</v>
      </c>
      <c r="Q54" s="22">
        <v>18.666144330000002</v>
      </c>
      <c r="R54" s="19"/>
      <c r="S54" s="19"/>
      <c r="T54" s="43"/>
      <c r="U54" s="43"/>
      <c r="V54" s="1"/>
    </row>
    <row r="55" spans="1:22">
      <c r="A55" s="1"/>
      <c r="B55" s="1"/>
      <c r="C55" s="38" t="s">
        <v>45</v>
      </c>
      <c r="D55" s="38"/>
      <c r="E55" s="38"/>
      <c r="F55" s="38"/>
      <c r="G55" s="38"/>
      <c r="H55" s="6">
        <f>+H56</f>
        <v>7980.6750000000002</v>
      </c>
      <c r="I55" s="7">
        <f>+I56</f>
        <v>5929.6312189999999</v>
      </c>
      <c r="J55" s="39">
        <v>74.299870859999999</v>
      </c>
      <c r="K55" s="39"/>
      <c r="L55" s="34"/>
      <c r="M55" s="34"/>
      <c r="N55" s="34"/>
      <c r="O55" s="34"/>
      <c r="P55" s="7">
        <f>+P56</f>
        <v>4113.0266529999999</v>
      </c>
      <c r="Q55" s="8">
        <v>51.537328019999997</v>
      </c>
      <c r="R55" s="6">
        <f>+R56</f>
        <v>1852.3579659999998</v>
      </c>
      <c r="S55" s="6">
        <f>+S56</f>
        <v>1827.7431339999998</v>
      </c>
      <c r="T55" s="34"/>
      <c r="U55" s="34"/>
      <c r="V55" s="1"/>
    </row>
    <row r="56" spans="1:22">
      <c r="A56" s="1"/>
      <c r="B56" s="1"/>
      <c r="C56" s="35" t="s">
        <v>46</v>
      </c>
      <c r="D56" s="35"/>
      <c r="E56" s="35"/>
      <c r="F56" s="35"/>
      <c r="G56" s="35"/>
      <c r="H56" s="9">
        <f>+H57</f>
        <v>7980.6750000000002</v>
      </c>
      <c r="I56" s="10">
        <f>+I57</f>
        <v>5929.6312189999999</v>
      </c>
      <c r="J56" s="36">
        <v>74.299870859999999</v>
      </c>
      <c r="K56" s="36"/>
      <c r="L56" s="37"/>
      <c r="M56" s="37"/>
      <c r="N56" s="37"/>
      <c r="O56" s="37"/>
      <c r="P56" s="10">
        <f>+P57</f>
        <v>4113.0266529999999</v>
      </c>
      <c r="Q56" s="11">
        <v>51.537328019999997</v>
      </c>
      <c r="R56" s="9">
        <f>+R57</f>
        <v>1852.3579659999998</v>
      </c>
      <c r="S56" s="9">
        <f>+S57</f>
        <v>1827.7431339999998</v>
      </c>
      <c r="T56" s="37"/>
      <c r="U56" s="37"/>
      <c r="V56" s="1"/>
    </row>
    <row r="57" spans="1:22" ht="31.5" customHeight="1">
      <c r="A57" s="1"/>
      <c r="B57" s="1"/>
      <c r="C57" s="45" t="s">
        <v>47</v>
      </c>
      <c r="D57" s="45"/>
      <c r="E57" s="45"/>
      <c r="F57" s="45"/>
      <c r="G57" s="45"/>
      <c r="H57" s="12">
        <f>+H59+H61</f>
        <v>7980.6750000000002</v>
      </c>
      <c r="I57" s="13">
        <f>+I59+I61</f>
        <v>5929.6312189999999</v>
      </c>
      <c r="J57" s="46">
        <v>74.299870859999999</v>
      </c>
      <c r="K57" s="46"/>
      <c r="L57" s="40"/>
      <c r="M57" s="40"/>
      <c r="N57" s="40"/>
      <c r="O57" s="40"/>
      <c r="P57" s="13">
        <f>+P59+P61</f>
        <v>4113.0266529999999</v>
      </c>
      <c r="Q57" s="14">
        <v>51.537328019999997</v>
      </c>
      <c r="R57" s="12">
        <f>+R58+R60</f>
        <v>1852.3579659999998</v>
      </c>
      <c r="S57" s="12">
        <f>+S58+S60</f>
        <v>1827.7431339999998</v>
      </c>
      <c r="T57" s="40"/>
      <c r="U57" s="40"/>
      <c r="V57" s="1"/>
    </row>
    <row r="58" spans="1:22" ht="31.5" customHeight="1">
      <c r="A58" s="1"/>
      <c r="B58" s="1"/>
      <c r="C58" s="41" t="s">
        <v>48</v>
      </c>
      <c r="D58" s="41"/>
      <c r="E58" s="42" t="s">
        <v>49</v>
      </c>
      <c r="F58" s="42"/>
      <c r="G58" s="15" t="s">
        <v>14</v>
      </c>
      <c r="H58" s="16">
        <v>100</v>
      </c>
      <c r="I58" s="17">
        <v>100</v>
      </c>
      <c r="J58" s="43">
        <v>100</v>
      </c>
      <c r="K58" s="43"/>
      <c r="L58" s="44">
        <v>100</v>
      </c>
      <c r="M58" s="44"/>
      <c r="N58" s="43">
        <v>100</v>
      </c>
      <c r="O58" s="43"/>
      <c r="P58" s="18" t="s">
        <v>15</v>
      </c>
      <c r="Q58" s="18" t="s">
        <v>15</v>
      </c>
      <c r="R58" s="19">
        <v>152.862246</v>
      </c>
      <c r="S58" s="19">
        <v>152.862246</v>
      </c>
      <c r="T58" s="50">
        <f>+S58/R58</f>
        <v>1</v>
      </c>
      <c r="U58" s="50"/>
      <c r="V58" s="1"/>
    </row>
    <row r="59" spans="1:22">
      <c r="A59" s="1"/>
      <c r="B59" s="1"/>
      <c r="C59" s="48" t="s">
        <v>15</v>
      </c>
      <c r="D59" s="48"/>
      <c r="E59" s="49" t="s">
        <v>16</v>
      </c>
      <c r="F59" s="49"/>
      <c r="G59" s="15" t="s">
        <v>17</v>
      </c>
      <c r="H59" s="19">
        <v>2938</v>
      </c>
      <c r="I59" s="21">
        <v>2885.2306659999999</v>
      </c>
      <c r="J59" s="43">
        <v>98.203902859999999</v>
      </c>
      <c r="K59" s="43"/>
      <c r="L59" s="47" t="s">
        <v>15</v>
      </c>
      <c r="M59" s="47"/>
      <c r="N59" s="47" t="s">
        <v>15</v>
      </c>
      <c r="O59" s="47"/>
      <c r="P59" s="21">
        <v>1894.861488</v>
      </c>
      <c r="Q59" s="22">
        <v>64.494945130000005</v>
      </c>
      <c r="R59" s="19"/>
      <c r="S59" s="19"/>
      <c r="T59" s="50"/>
      <c r="U59" s="50"/>
      <c r="V59" s="1"/>
    </row>
    <row r="60" spans="1:22" ht="31.5" customHeight="1">
      <c r="A60" s="1"/>
      <c r="B60" s="1"/>
      <c r="C60" s="41" t="s">
        <v>50</v>
      </c>
      <c r="D60" s="41"/>
      <c r="E60" s="42" t="s">
        <v>49</v>
      </c>
      <c r="F60" s="42"/>
      <c r="G60" s="15" t="s">
        <v>14</v>
      </c>
      <c r="H60" s="16">
        <v>100</v>
      </c>
      <c r="I60" s="17">
        <v>100</v>
      </c>
      <c r="J60" s="43">
        <v>100</v>
      </c>
      <c r="K60" s="43"/>
      <c r="L60" s="44">
        <v>100</v>
      </c>
      <c r="M60" s="44"/>
      <c r="N60" s="43">
        <v>100</v>
      </c>
      <c r="O60" s="43"/>
      <c r="P60" s="18" t="s">
        <v>15</v>
      </c>
      <c r="Q60" s="18" t="s">
        <v>15</v>
      </c>
      <c r="R60" s="19">
        <v>1699.4957199999999</v>
      </c>
      <c r="S60" s="19">
        <v>1674.8808879999999</v>
      </c>
      <c r="T60" s="50">
        <f>+S60/R60</f>
        <v>0.98551639070912167</v>
      </c>
      <c r="U60" s="50"/>
      <c r="V60" s="1"/>
    </row>
    <row r="61" spans="1:22">
      <c r="A61" s="1"/>
      <c r="B61" s="1"/>
      <c r="C61" s="48" t="s">
        <v>15</v>
      </c>
      <c r="D61" s="48"/>
      <c r="E61" s="49" t="s">
        <v>16</v>
      </c>
      <c r="F61" s="49"/>
      <c r="G61" s="15" t="s">
        <v>17</v>
      </c>
      <c r="H61" s="19">
        <v>5042.6750000000002</v>
      </c>
      <c r="I61" s="21">
        <v>3044.4005529999999</v>
      </c>
      <c r="J61" s="43">
        <v>60.372729810000003</v>
      </c>
      <c r="K61" s="43"/>
      <c r="L61" s="47" t="s">
        <v>15</v>
      </c>
      <c r="M61" s="47"/>
      <c r="N61" s="47" t="s">
        <v>15</v>
      </c>
      <c r="O61" s="47"/>
      <c r="P61" s="21">
        <v>2218.1651649999999</v>
      </c>
      <c r="Q61" s="22">
        <v>43.987866859999997</v>
      </c>
      <c r="R61" s="19"/>
      <c r="S61" s="19"/>
      <c r="T61" s="43"/>
      <c r="U61" s="43"/>
      <c r="V61" s="1"/>
    </row>
    <row r="62" spans="1:22">
      <c r="A62" s="1"/>
      <c r="B62" s="1"/>
      <c r="C62" s="51" t="s">
        <v>51</v>
      </c>
      <c r="D62" s="51"/>
      <c r="E62" s="51"/>
      <c r="F62" s="51"/>
      <c r="G62" s="51"/>
      <c r="H62" s="24">
        <f>+H9+H14+H23+H32+H55</f>
        <v>30662.272295999999</v>
      </c>
      <c r="I62" s="25">
        <f>+I9+I14+I23+I32+I55</f>
        <v>20740.602374999999</v>
      </c>
      <c r="J62" s="52">
        <v>67.642044999999996</v>
      </c>
      <c r="K62" s="52"/>
      <c r="L62" s="53"/>
      <c r="M62" s="53"/>
      <c r="N62" s="53" t="s">
        <v>15</v>
      </c>
      <c r="O62" s="53"/>
      <c r="P62" s="25">
        <f>+P9+P14+P23+P32+P55</f>
        <v>13241.510051000001</v>
      </c>
      <c r="Q62" s="26">
        <v>43.185032820000004</v>
      </c>
      <c r="R62" s="24">
        <f>+R9+R14+R23+R32+R55</f>
        <v>5737.7014369999997</v>
      </c>
      <c r="S62" s="24">
        <f>+S9+S14+S23+S32+S55</f>
        <v>5349.1601190000001</v>
      </c>
      <c r="T62" s="54"/>
      <c r="U62" s="54"/>
      <c r="V62" s="1"/>
    </row>
    <row r="63" spans="1:22">
      <c r="A63" s="1"/>
      <c r="B63" s="1"/>
      <c r="C63" s="55" t="s">
        <v>52</v>
      </c>
      <c r="D63" s="55"/>
      <c r="E63" s="5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"/>
      <c r="V63" s="1"/>
    </row>
    <row r="64" spans="1:22">
      <c r="A64" s="1"/>
      <c r="B64" s="1"/>
      <c r="C64" s="55" t="s">
        <v>53</v>
      </c>
      <c r="D64" s="55"/>
      <c r="E64" s="55"/>
      <c r="F64" s="55"/>
      <c r="G64" s="55"/>
      <c r="H64" s="55"/>
      <c r="I64" s="55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1"/>
      <c r="V64" s="1"/>
    </row>
    <row r="65" spans="1:22">
      <c r="A65" s="1"/>
      <c r="B65" s="1"/>
      <c r="C65" s="55" t="s">
        <v>54</v>
      </c>
      <c r="D65" s="55"/>
      <c r="E65" s="55"/>
      <c r="F65" s="55"/>
      <c r="G65" s="55"/>
      <c r="H65" s="55"/>
      <c r="I65" s="55"/>
      <c r="J65" s="1"/>
      <c r="K65" s="55" t="s">
        <v>55</v>
      </c>
      <c r="L65" s="55"/>
      <c r="M65" s="55" t="s">
        <v>56</v>
      </c>
      <c r="N65" s="55"/>
      <c r="O65" s="1"/>
      <c r="P65" s="1"/>
      <c r="Q65" s="1"/>
      <c r="R65" s="1"/>
      <c r="S65" s="1"/>
      <c r="T65" s="56"/>
      <c r="U65" s="1"/>
      <c r="V65" s="1"/>
    </row>
    <row r="66" spans="1:22">
      <c r="A66" s="1"/>
      <c r="B66" s="1"/>
      <c r="C66" s="55"/>
      <c r="D66" s="55"/>
      <c r="E66" s="55"/>
      <c r="F66" s="55"/>
      <c r="G66" s="55"/>
      <c r="H66" s="55"/>
      <c r="I66" s="55"/>
      <c r="J66" s="1"/>
      <c r="K66" s="55"/>
      <c r="L66" s="55"/>
      <c r="M66" s="55"/>
      <c r="N66" s="55"/>
      <c r="O66" s="1"/>
      <c r="P66" s="1"/>
      <c r="Q66" s="1"/>
      <c r="R66" s="1"/>
      <c r="S66" s="1"/>
      <c r="T66" s="56"/>
      <c r="U66" s="1"/>
      <c r="V66" s="1"/>
    </row>
    <row r="67" spans="1:22">
      <c r="A67" s="1"/>
      <c r="B67" s="1"/>
      <c r="C67" s="55" t="s">
        <v>57</v>
      </c>
      <c r="D67" s="55"/>
      <c r="E67" s="55"/>
      <c r="F67" s="55"/>
      <c r="G67" s="55"/>
      <c r="H67" s="55"/>
      <c r="I67" s="55"/>
      <c r="J67" s="1"/>
      <c r="K67" s="55" t="s">
        <v>58</v>
      </c>
      <c r="L67" s="55"/>
      <c r="M67" s="55" t="s">
        <v>59</v>
      </c>
      <c r="N67" s="55"/>
      <c r="O67" s="1"/>
      <c r="P67" s="1"/>
      <c r="Q67" s="1"/>
      <c r="R67" s="1"/>
      <c r="S67" s="1"/>
      <c r="T67" s="2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55" t="s">
        <v>60</v>
      </c>
      <c r="L68" s="55"/>
      <c r="M68" s="55" t="s">
        <v>61</v>
      </c>
      <c r="N68" s="55"/>
      <c r="O68" s="1"/>
      <c r="P68" s="1"/>
      <c r="Q68" s="1"/>
      <c r="R68" s="1"/>
      <c r="S68" s="1"/>
      <c r="T68" s="2"/>
      <c r="U68" s="1"/>
      <c r="V68" s="1"/>
    </row>
  </sheetData>
  <mergeCells count="327">
    <mergeCell ref="K68:L68"/>
    <mergeCell ref="M68:N68"/>
    <mergeCell ref="T65:T66"/>
    <mergeCell ref="C67:I67"/>
    <mergeCell ref="K67:L67"/>
    <mergeCell ref="M67:N67"/>
    <mergeCell ref="C63:E63"/>
    <mergeCell ref="C64:I64"/>
    <mergeCell ref="C65:I66"/>
    <mergeCell ref="K65:L66"/>
    <mergeCell ref="M65:N66"/>
    <mergeCell ref="T61:U61"/>
    <mergeCell ref="C62:G62"/>
    <mergeCell ref="J62:K62"/>
    <mergeCell ref="L62:M62"/>
    <mergeCell ref="N62:O62"/>
    <mergeCell ref="T62:U62"/>
    <mergeCell ref="J61:K61"/>
    <mergeCell ref="L61:M61"/>
    <mergeCell ref="N61:O61"/>
    <mergeCell ref="C61:D61"/>
    <mergeCell ref="E61:F61"/>
    <mergeCell ref="T59:U59"/>
    <mergeCell ref="C60:D60"/>
    <mergeCell ref="E60:F60"/>
    <mergeCell ref="J60:K60"/>
    <mergeCell ref="L60:M60"/>
    <mergeCell ref="N60:O60"/>
    <mergeCell ref="T60:U60"/>
    <mergeCell ref="J59:K59"/>
    <mergeCell ref="L59:M59"/>
    <mergeCell ref="N59:O59"/>
    <mergeCell ref="C59:D59"/>
    <mergeCell ref="E59:F59"/>
    <mergeCell ref="T57:U57"/>
    <mergeCell ref="C58:D58"/>
    <mergeCell ref="E58:F58"/>
    <mergeCell ref="J58:K58"/>
    <mergeCell ref="L58:M58"/>
    <mergeCell ref="N58:O58"/>
    <mergeCell ref="T58:U58"/>
    <mergeCell ref="C57:G57"/>
    <mergeCell ref="J57:K57"/>
    <mergeCell ref="L57:M57"/>
    <mergeCell ref="N57:O57"/>
    <mergeCell ref="T55:U55"/>
    <mergeCell ref="C56:G56"/>
    <mergeCell ref="J56:K56"/>
    <mergeCell ref="L56:M56"/>
    <mergeCell ref="N56:O56"/>
    <mergeCell ref="T56:U56"/>
    <mergeCell ref="C55:G55"/>
    <mergeCell ref="J55:K55"/>
    <mergeCell ref="L55:M55"/>
    <mergeCell ref="N55:O55"/>
    <mergeCell ref="T53:U53"/>
    <mergeCell ref="C54:D54"/>
    <mergeCell ref="E54:F54"/>
    <mergeCell ref="J54:K54"/>
    <mergeCell ref="L54:M54"/>
    <mergeCell ref="N54:O54"/>
    <mergeCell ref="T54:U54"/>
    <mergeCell ref="J53:K53"/>
    <mergeCell ref="L53:M53"/>
    <mergeCell ref="N53:O53"/>
    <mergeCell ref="C53:D53"/>
    <mergeCell ref="E53:F53"/>
    <mergeCell ref="T51:U51"/>
    <mergeCell ref="C52:G52"/>
    <mergeCell ref="J52:K52"/>
    <mergeCell ref="L52:M52"/>
    <mergeCell ref="N52:O52"/>
    <mergeCell ref="T52:U52"/>
    <mergeCell ref="J51:K51"/>
    <mergeCell ref="L51:M51"/>
    <mergeCell ref="N51:O51"/>
    <mergeCell ref="C51:D51"/>
    <mergeCell ref="E51:F51"/>
    <mergeCell ref="T49:U49"/>
    <mergeCell ref="C50:D50"/>
    <mergeCell ref="E50:F50"/>
    <mergeCell ref="J50:K50"/>
    <mergeCell ref="L50:M50"/>
    <mergeCell ref="N50:O50"/>
    <mergeCell ref="T50:U50"/>
    <mergeCell ref="C49:G49"/>
    <mergeCell ref="J49:K49"/>
    <mergeCell ref="L49:M49"/>
    <mergeCell ref="N49:O49"/>
    <mergeCell ref="T47:U47"/>
    <mergeCell ref="C48:D48"/>
    <mergeCell ref="E48:F48"/>
    <mergeCell ref="J48:K48"/>
    <mergeCell ref="L48:M48"/>
    <mergeCell ref="N48:O48"/>
    <mergeCell ref="T48:U48"/>
    <mergeCell ref="J47:K47"/>
    <mergeCell ref="L47:M47"/>
    <mergeCell ref="N47:O47"/>
    <mergeCell ref="C47:D47"/>
    <mergeCell ref="E47:F47"/>
    <mergeCell ref="T45:U45"/>
    <mergeCell ref="C46:D46"/>
    <mergeCell ref="E46:F46"/>
    <mergeCell ref="J46:K46"/>
    <mergeCell ref="L46:M46"/>
    <mergeCell ref="N46:O46"/>
    <mergeCell ref="T46:U46"/>
    <mergeCell ref="J45:K45"/>
    <mergeCell ref="L45:M45"/>
    <mergeCell ref="N45:O45"/>
    <mergeCell ref="C45:D45"/>
    <mergeCell ref="E45:F45"/>
    <mergeCell ref="T43:U43"/>
    <mergeCell ref="C44:G44"/>
    <mergeCell ref="J44:K44"/>
    <mergeCell ref="L44:M44"/>
    <mergeCell ref="N44:O44"/>
    <mergeCell ref="T44:U44"/>
    <mergeCell ref="J43:K43"/>
    <mergeCell ref="L43:M43"/>
    <mergeCell ref="N43:O43"/>
    <mergeCell ref="C43:D43"/>
    <mergeCell ref="E43:F43"/>
    <mergeCell ref="T41:U41"/>
    <mergeCell ref="C42:D42"/>
    <mergeCell ref="E42:F42"/>
    <mergeCell ref="J42:K42"/>
    <mergeCell ref="L42:M42"/>
    <mergeCell ref="N42:O42"/>
    <mergeCell ref="T42:U42"/>
    <mergeCell ref="J41:K41"/>
    <mergeCell ref="L41:M41"/>
    <mergeCell ref="N41:O41"/>
    <mergeCell ref="C41:D41"/>
    <mergeCell ref="E41:F41"/>
    <mergeCell ref="T39:U39"/>
    <mergeCell ref="C40:D40"/>
    <mergeCell ref="E40:F40"/>
    <mergeCell ref="J40:K40"/>
    <mergeCell ref="L40:M40"/>
    <mergeCell ref="N40:O40"/>
    <mergeCell ref="T40:U40"/>
    <mergeCell ref="C39:G39"/>
    <mergeCell ref="J39:K39"/>
    <mergeCell ref="L39:M39"/>
    <mergeCell ref="N39:O39"/>
    <mergeCell ref="T37:U37"/>
    <mergeCell ref="C38:D38"/>
    <mergeCell ref="E38:F38"/>
    <mergeCell ref="J38:K38"/>
    <mergeCell ref="L38:M38"/>
    <mergeCell ref="N38:O38"/>
    <mergeCell ref="T38:U38"/>
    <mergeCell ref="J37:K37"/>
    <mergeCell ref="L37:M37"/>
    <mergeCell ref="N37:O37"/>
    <mergeCell ref="C37:D37"/>
    <mergeCell ref="E37:F37"/>
    <mergeCell ref="T35:U35"/>
    <mergeCell ref="C36:D36"/>
    <mergeCell ref="E36:F36"/>
    <mergeCell ref="J36:K36"/>
    <mergeCell ref="L36:M36"/>
    <mergeCell ref="N36:O36"/>
    <mergeCell ref="T36:U36"/>
    <mergeCell ref="J35:K35"/>
    <mergeCell ref="L35:M35"/>
    <mergeCell ref="N35:O35"/>
    <mergeCell ref="C35:D35"/>
    <mergeCell ref="E35:F35"/>
    <mergeCell ref="T33:U33"/>
    <mergeCell ref="C34:G34"/>
    <mergeCell ref="J34:K34"/>
    <mergeCell ref="L34:M34"/>
    <mergeCell ref="N34:O34"/>
    <mergeCell ref="T34:U34"/>
    <mergeCell ref="C33:G33"/>
    <mergeCell ref="J33:K33"/>
    <mergeCell ref="L33:M33"/>
    <mergeCell ref="N33:O33"/>
    <mergeCell ref="T31:U31"/>
    <mergeCell ref="C32:G32"/>
    <mergeCell ref="J32:K32"/>
    <mergeCell ref="L32:M32"/>
    <mergeCell ref="N32:O32"/>
    <mergeCell ref="T32:U32"/>
    <mergeCell ref="J31:K31"/>
    <mergeCell ref="L31:M31"/>
    <mergeCell ref="N31:O31"/>
    <mergeCell ref="C31:D31"/>
    <mergeCell ref="E31:F31"/>
    <mergeCell ref="T29:U29"/>
    <mergeCell ref="C30:D30"/>
    <mergeCell ref="E30:F30"/>
    <mergeCell ref="J30:K30"/>
    <mergeCell ref="L30:M30"/>
    <mergeCell ref="N30:O30"/>
    <mergeCell ref="T30:U30"/>
    <mergeCell ref="J29:K29"/>
    <mergeCell ref="L29:M29"/>
    <mergeCell ref="N29:O29"/>
    <mergeCell ref="C29:D29"/>
    <mergeCell ref="E29:F29"/>
    <mergeCell ref="T27:U27"/>
    <mergeCell ref="C28:D28"/>
    <mergeCell ref="E28:F28"/>
    <mergeCell ref="J28:K28"/>
    <mergeCell ref="L28:M28"/>
    <mergeCell ref="N28:O28"/>
    <mergeCell ref="T28:U28"/>
    <mergeCell ref="J27:K27"/>
    <mergeCell ref="L27:M27"/>
    <mergeCell ref="N27:O27"/>
    <mergeCell ref="C27:D27"/>
    <mergeCell ref="E27:F27"/>
    <mergeCell ref="T25:U25"/>
    <mergeCell ref="C26:D26"/>
    <mergeCell ref="E26:F26"/>
    <mergeCell ref="J26:K26"/>
    <mergeCell ref="L26:M26"/>
    <mergeCell ref="N26:O26"/>
    <mergeCell ref="T26:U26"/>
    <mergeCell ref="C25:G25"/>
    <mergeCell ref="J25:K25"/>
    <mergeCell ref="L25:M25"/>
    <mergeCell ref="N25:O25"/>
    <mergeCell ref="T23:U23"/>
    <mergeCell ref="C24:G24"/>
    <mergeCell ref="J24:K24"/>
    <mergeCell ref="L24:M24"/>
    <mergeCell ref="N24:O24"/>
    <mergeCell ref="T24:U24"/>
    <mergeCell ref="C23:G23"/>
    <mergeCell ref="J23:K23"/>
    <mergeCell ref="L23:M23"/>
    <mergeCell ref="N23:O23"/>
    <mergeCell ref="T21:U21"/>
    <mergeCell ref="C22:D22"/>
    <mergeCell ref="E22:F22"/>
    <mergeCell ref="J22:K22"/>
    <mergeCell ref="L22:M22"/>
    <mergeCell ref="N22:O22"/>
    <mergeCell ref="T22:U22"/>
    <mergeCell ref="J21:K21"/>
    <mergeCell ref="L21:M21"/>
    <mergeCell ref="N21:O21"/>
    <mergeCell ref="C21:D21"/>
    <mergeCell ref="E21:F21"/>
    <mergeCell ref="T19:U19"/>
    <mergeCell ref="C20:D20"/>
    <mergeCell ref="E20:F20"/>
    <mergeCell ref="J20:K20"/>
    <mergeCell ref="L20:M20"/>
    <mergeCell ref="N20:O20"/>
    <mergeCell ref="T20:U20"/>
    <mergeCell ref="J19:K19"/>
    <mergeCell ref="L19:M19"/>
    <mergeCell ref="N19:O19"/>
    <mergeCell ref="C19:D19"/>
    <mergeCell ref="E19:F19"/>
    <mergeCell ref="T17:U17"/>
    <mergeCell ref="C18:D18"/>
    <mergeCell ref="E18:F18"/>
    <mergeCell ref="J18:K18"/>
    <mergeCell ref="L18:M18"/>
    <mergeCell ref="N18:O18"/>
    <mergeCell ref="T18:U18"/>
    <mergeCell ref="J17:K17"/>
    <mergeCell ref="L17:M17"/>
    <mergeCell ref="N17:O17"/>
    <mergeCell ref="C17:D17"/>
    <mergeCell ref="E17:F17"/>
    <mergeCell ref="T15:U15"/>
    <mergeCell ref="C16:G16"/>
    <mergeCell ref="J16:K16"/>
    <mergeCell ref="L16:M16"/>
    <mergeCell ref="N16:O16"/>
    <mergeCell ref="T16:U16"/>
    <mergeCell ref="C15:G15"/>
    <mergeCell ref="J15:K15"/>
    <mergeCell ref="L15:M15"/>
    <mergeCell ref="N15:O15"/>
    <mergeCell ref="T13:U13"/>
    <mergeCell ref="C14:G14"/>
    <mergeCell ref="J14:K14"/>
    <mergeCell ref="L14:M14"/>
    <mergeCell ref="N14:O14"/>
    <mergeCell ref="T14:U14"/>
    <mergeCell ref="J13:K13"/>
    <mergeCell ref="L13:M13"/>
    <mergeCell ref="N13:O13"/>
    <mergeCell ref="C13:D13"/>
    <mergeCell ref="E13:F13"/>
    <mergeCell ref="T11:U11"/>
    <mergeCell ref="C12:D12"/>
    <mergeCell ref="E12:F12"/>
    <mergeCell ref="J12:K12"/>
    <mergeCell ref="L12:M12"/>
    <mergeCell ref="N12:O12"/>
    <mergeCell ref="T12:U12"/>
    <mergeCell ref="C11:G11"/>
    <mergeCell ref="J11:K11"/>
    <mergeCell ref="L11:M11"/>
    <mergeCell ref="N11:O11"/>
    <mergeCell ref="T9:U9"/>
    <mergeCell ref="C10:G10"/>
    <mergeCell ref="J10:K10"/>
    <mergeCell ref="L10:M10"/>
    <mergeCell ref="N10:O10"/>
    <mergeCell ref="T10:U10"/>
    <mergeCell ref="C9:G9"/>
    <mergeCell ref="J9:K9"/>
    <mergeCell ref="L9:M9"/>
    <mergeCell ref="N9:O9"/>
    <mergeCell ref="C1:C3"/>
    <mergeCell ref="J2:P2"/>
    <mergeCell ref="J3:P4"/>
    <mergeCell ref="J5:P5"/>
    <mergeCell ref="C6:U6"/>
    <mergeCell ref="C7:G7"/>
    <mergeCell ref="H7:U7"/>
    <mergeCell ref="C8:G8"/>
    <mergeCell ref="J8:K8"/>
    <mergeCell ref="L8:M8"/>
    <mergeCell ref="N8:O8"/>
    <mergeCell ref="T8:U8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PA_RepoUI_01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2025-11-05T22:09:20Z</dcterms:modified>
</cp:coreProperties>
</file>