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rlos.sandoval\Downloads\"/>
    </mc:Choice>
  </mc:AlternateContent>
  <bookViews>
    <workbookView xWindow="0" yWindow="0" windowWidth="28800" windowHeight="10575"/>
  </bookViews>
  <sheets>
    <sheet name="PTEP IDPC 2025" sheetId="1" r:id="rId1"/>
  </sheets>
  <definedNames>
    <definedName name="_xlnm._FilterDatabase" localSheetId="0" hidden="1">'PTEP IDPC 2025'!$A$126:$AU$129</definedName>
    <definedName name="_Toc118192689" localSheetId="0">'PTEP IDPC 2025'!$A$130</definedName>
    <definedName name="_Toc118192690" localSheetId="0">'PTEP IDPC 2025'!$A$136</definedName>
  </definedNames>
  <calcPr calcId="162913" iterate="1" iterateCount="1000"/>
</workbook>
</file>

<file path=xl/calcChain.xml><?xml version="1.0" encoding="utf-8"?>
<calcChain xmlns="http://schemas.openxmlformats.org/spreadsheetml/2006/main">
  <c r="O81" i="1" l="1"/>
  <c r="P81" i="1" s="1"/>
  <c r="O82" i="1"/>
  <c r="P82" i="1" s="1"/>
  <c r="AN104" i="1" l="1"/>
  <c r="AO104" i="1"/>
  <c r="AN105" i="1"/>
  <c r="AO105" i="1"/>
  <c r="AN106" i="1"/>
  <c r="AO106" i="1"/>
  <c r="O100" i="1"/>
  <c r="P100" i="1" s="1"/>
  <c r="Y100" i="1"/>
  <c r="Z100" i="1" s="1"/>
  <c r="AP105" i="1" l="1"/>
  <c r="AP106" i="1"/>
  <c r="AP104" i="1"/>
  <c r="AN26" i="1"/>
  <c r="AO26" i="1"/>
  <c r="AP26" i="1" l="1"/>
  <c r="AN129" i="1"/>
  <c r="AN112" i="1"/>
  <c r="AN113" i="1"/>
  <c r="AN114" i="1"/>
  <c r="AN115" i="1"/>
  <c r="AN93" i="1"/>
  <c r="AN94" i="1"/>
  <c r="AN95" i="1"/>
  <c r="AN96" i="1"/>
  <c r="AN97" i="1"/>
  <c r="AN98" i="1"/>
  <c r="AN99" i="1"/>
  <c r="AN100" i="1"/>
  <c r="AN101" i="1"/>
  <c r="AN102" i="1"/>
  <c r="AN103" i="1"/>
  <c r="AN107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69" i="1"/>
  <c r="AN65" i="1"/>
  <c r="AN66" i="1"/>
  <c r="AN67" i="1"/>
  <c r="AN60" i="1"/>
  <c r="AN57" i="1"/>
  <c r="AN53" i="1"/>
  <c r="AN54" i="1"/>
  <c r="AN55" i="1"/>
  <c r="AN56" i="1"/>
  <c r="AN58" i="1"/>
  <c r="AN59" i="1"/>
  <c r="AI129" i="1"/>
  <c r="AJ129" i="1" s="1"/>
  <c r="AI115" i="1"/>
  <c r="AJ115" i="1" s="1"/>
  <c r="AI114" i="1"/>
  <c r="AJ114" i="1" s="1"/>
  <c r="AI113" i="1"/>
  <c r="AJ113" i="1" s="1"/>
  <c r="AI112" i="1"/>
  <c r="AJ112" i="1" s="1"/>
  <c r="AI111" i="1"/>
  <c r="AJ111" i="1" s="1"/>
  <c r="AI122" i="1"/>
  <c r="AJ122" i="1" s="1"/>
  <c r="AI88" i="1"/>
  <c r="AJ88" i="1" s="1"/>
  <c r="AI87" i="1"/>
  <c r="AJ87" i="1" s="1"/>
  <c r="AI86" i="1"/>
  <c r="AJ86" i="1" s="1"/>
  <c r="AI85" i="1"/>
  <c r="AJ85" i="1" s="1"/>
  <c r="AI84" i="1"/>
  <c r="AJ84" i="1" s="1"/>
  <c r="AI83" i="1"/>
  <c r="AJ83" i="1" s="1"/>
  <c r="AI82" i="1"/>
  <c r="AJ82" i="1" s="1"/>
  <c r="AI81" i="1"/>
  <c r="AJ81" i="1" s="1"/>
  <c r="AI80" i="1"/>
  <c r="AI79" i="1"/>
  <c r="AJ79" i="1" s="1"/>
  <c r="AI78" i="1"/>
  <c r="AJ78" i="1" s="1"/>
  <c r="AI77" i="1"/>
  <c r="AJ77" i="1" s="1"/>
  <c r="AI75" i="1"/>
  <c r="AJ75" i="1" s="1"/>
  <c r="AI54" i="1"/>
  <c r="AJ54" i="1" s="1"/>
  <c r="AI55" i="1"/>
  <c r="AJ55" i="1" s="1"/>
  <c r="AI56" i="1"/>
  <c r="AJ56" i="1" s="1"/>
  <c r="AI57" i="1"/>
  <c r="AJ57" i="1" s="1"/>
  <c r="AI58" i="1"/>
  <c r="AJ58" i="1" s="1"/>
  <c r="AI59" i="1"/>
  <c r="AJ59" i="1" s="1"/>
  <c r="AI60" i="1"/>
  <c r="AJ60" i="1" s="1"/>
  <c r="AI61" i="1"/>
  <c r="AJ61" i="1" s="1"/>
  <c r="AI62" i="1"/>
  <c r="AJ62" i="1" s="1"/>
  <c r="AI63" i="1"/>
  <c r="AJ63" i="1" s="1"/>
  <c r="AI64" i="1"/>
  <c r="AJ64" i="1" s="1"/>
  <c r="AI65" i="1"/>
  <c r="AJ65" i="1" s="1"/>
  <c r="AI66" i="1"/>
  <c r="AJ66" i="1" s="1"/>
  <c r="AI67" i="1"/>
  <c r="AJ67" i="1" s="1"/>
  <c r="AI69" i="1"/>
  <c r="AJ69" i="1" s="1"/>
  <c r="AI70" i="1"/>
  <c r="AJ70" i="1" s="1"/>
  <c r="AI46" i="1"/>
  <c r="AJ46" i="1" s="1"/>
  <c r="AI47" i="1"/>
  <c r="AJ47" i="1" s="1"/>
  <c r="AI48" i="1"/>
  <c r="AJ48" i="1" s="1"/>
  <c r="AI45" i="1"/>
  <c r="AJ45" i="1" s="1"/>
  <c r="AI36" i="1"/>
  <c r="AJ36" i="1" s="1"/>
  <c r="AI37" i="1"/>
  <c r="AJ37" i="1" s="1"/>
  <c r="AI38" i="1"/>
  <c r="AJ38" i="1" s="1"/>
  <c r="AI39" i="1"/>
  <c r="AJ39" i="1" s="1"/>
  <c r="AI28" i="1"/>
  <c r="AJ28" i="1" s="1"/>
  <c r="AI27" i="1"/>
  <c r="AJ27" i="1" s="1"/>
  <c r="AI25" i="1"/>
  <c r="AJ25" i="1" s="1"/>
  <c r="AI24" i="1"/>
  <c r="AJ24" i="1" s="1"/>
  <c r="AI10" i="1"/>
  <c r="AJ10" i="1" s="1"/>
  <c r="AI11" i="1"/>
  <c r="AJ11" i="1" s="1"/>
  <c r="AI12" i="1"/>
  <c r="AJ12" i="1" s="1"/>
  <c r="AI13" i="1"/>
  <c r="AJ13" i="1" s="1"/>
  <c r="AI14" i="1"/>
  <c r="AJ14" i="1" s="1"/>
  <c r="AI15" i="1"/>
  <c r="AJ15" i="1" s="1"/>
  <c r="AI16" i="1"/>
  <c r="AJ16" i="1" s="1"/>
  <c r="AI17" i="1"/>
  <c r="AJ17" i="1" s="1"/>
  <c r="AI18" i="1"/>
  <c r="AJ18" i="1" s="1"/>
  <c r="AI19" i="1"/>
  <c r="AJ19" i="1" s="1"/>
  <c r="AI20" i="1"/>
  <c r="AJ20" i="1" s="1"/>
  <c r="Y129" i="1"/>
  <c r="Z129" i="1" s="1"/>
  <c r="Y128" i="1"/>
  <c r="Z128" i="1" s="1"/>
  <c r="Y127" i="1"/>
  <c r="Z127" i="1" s="1"/>
  <c r="Y122" i="1"/>
  <c r="Z122" i="1" s="1"/>
  <c r="Y123" i="1"/>
  <c r="Z123" i="1" s="1"/>
  <c r="Y115" i="1"/>
  <c r="Y114" i="1"/>
  <c r="Z114" i="1" s="1"/>
  <c r="Y113" i="1"/>
  <c r="Z113" i="1" s="1"/>
  <c r="Y112" i="1"/>
  <c r="Z112" i="1" s="1"/>
  <c r="Y111" i="1"/>
  <c r="Z111" i="1" s="1"/>
  <c r="Y107" i="1"/>
  <c r="Z107" i="1" s="1"/>
  <c r="Y103" i="1"/>
  <c r="Z103" i="1" s="1"/>
  <c r="Y102" i="1"/>
  <c r="Z102" i="1" s="1"/>
  <c r="Y101" i="1"/>
  <c r="Z101" i="1" s="1"/>
  <c r="Y99" i="1"/>
  <c r="Z99" i="1" s="1"/>
  <c r="Y98" i="1"/>
  <c r="Z98" i="1" s="1"/>
  <c r="Y97" i="1"/>
  <c r="Z97" i="1" s="1"/>
  <c r="Y96" i="1"/>
  <c r="Z96" i="1" s="1"/>
  <c r="Y95" i="1"/>
  <c r="Z95" i="1" s="1"/>
  <c r="Y94" i="1"/>
  <c r="Z94" i="1" s="1"/>
  <c r="Y93" i="1"/>
  <c r="Z93" i="1" s="1"/>
  <c r="Y92" i="1"/>
  <c r="Z92" i="1" s="1"/>
  <c r="Y88" i="1"/>
  <c r="Z88" i="1" s="1"/>
  <c r="Y87" i="1"/>
  <c r="Z87" i="1" s="1"/>
  <c r="Y86" i="1"/>
  <c r="Z86" i="1" s="1"/>
  <c r="Y85" i="1"/>
  <c r="Z85" i="1" s="1"/>
  <c r="Y84" i="1"/>
  <c r="Z84" i="1" s="1"/>
  <c r="Y83" i="1"/>
  <c r="Z83" i="1" s="1"/>
  <c r="Y80" i="1"/>
  <c r="Z80" i="1" s="1"/>
  <c r="Y79" i="1"/>
  <c r="Z79" i="1" s="1"/>
  <c r="Y78" i="1"/>
  <c r="Z78" i="1" s="1"/>
  <c r="Y77" i="1"/>
  <c r="Z77" i="1" s="1"/>
  <c r="Y76" i="1"/>
  <c r="Z76" i="1" s="1"/>
  <c r="Y75" i="1"/>
  <c r="Z75" i="1" s="1"/>
  <c r="Y64" i="1"/>
  <c r="Z64" i="1" s="1"/>
  <c r="Y65" i="1"/>
  <c r="Z65" i="1" s="1"/>
  <c r="Y66" i="1"/>
  <c r="Z66" i="1" s="1"/>
  <c r="Y67" i="1"/>
  <c r="Z67" i="1" s="1"/>
  <c r="Y69" i="1"/>
  <c r="Z69" i="1" s="1"/>
  <c r="Y70" i="1"/>
  <c r="Z70" i="1" s="1"/>
  <c r="Y61" i="1"/>
  <c r="Z61" i="1" s="1"/>
  <c r="Y62" i="1"/>
  <c r="Z62" i="1" s="1"/>
  <c r="Y63" i="1"/>
  <c r="Z63" i="1" s="1"/>
  <c r="Y60" i="1"/>
  <c r="Z60" i="1" s="1"/>
  <c r="Y56" i="1"/>
  <c r="Z56" i="1" s="1"/>
  <c r="Y57" i="1"/>
  <c r="Z57" i="1" s="1"/>
  <c r="Y58" i="1"/>
  <c r="Z58" i="1" s="1"/>
  <c r="Y59" i="1"/>
  <c r="Z59" i="1" s="1"/>
  <c r="Y54" i="1"/>
  <c r="Z54" i="1" s="1"/>
  <c r="Y55" i="1"/>
  <c r="Z55" i="1" s="1"/>
  <c r="Y53" i="1"/>
  <c r="Z53" i="1" s="1"/>
  <c r="Y47" i="1"/>
  <c r="Z47" i="1" s="1"/>
  <c r="Y48" i="1"/>
  <c r="Z48" i="1" s="1"/>
  <c r="Y46" i="1"/>
  <c r="Z46" i="1" s="1"/>
  <c r="Y45" i="1"/>
  <c r="Z45" i="1" s="1"/>
  <c r="Y37" i="1"/>
  <c r="Z37" i="1" s="1"/>
  <c r="Y38" i="1"/>
  <c r="Z38" i="1" s="1"/>
  <c r="Y39" i="1"/>
  <c r="Z39" i="1" s="1"/>
  <c r="Y28" i="1"/>
  <c r="Z28" i="1" s="1"/>
  <c r="Y25" i="1"/>
  <c r="Z25" i="1" s="1"/>
  <c r="Y27" i="1"/>
  <c r="Z27" i="1" s="1"/>
  <c r="Y9" i="1"/>
  <c r="Z9" i="1" s="1"/>
  <c r="Y10" i="1"/>
  <c r="Y11" i="1"/>
  <c r="Y12" i="1"/>
  <c r="Z12" i="1" s="1"/>
  <c r="Y13" i="1"/>
  <c r="Z13" i="1" s="1"/>
  <c r="Y14" i="1"/>
  <c r="Z14" i="1" s="1"/>
  <c r="Y15" i="1"/>
  <c r="Z15" i="1" s="1"/>
  <c r="Y16" i="1"/>
  <c r="Z16" i="1" s="1"/>
  <c r="Y17" i="1"/>
  <c r="Z17" i="1" s="1"/>
  <c r="Y18" i="1"/>
  <c r="Z18" i="1" s="1"/>
  <c r="Y19" i="1"/>
  <c r="Z19" i="1" s="1"/>
  <c r="Y20" i="1"/>
  <c r="Z20" i="1" s="1"/>
  <c r="Y8" i="1"/>
  <c r="Z10" i="1"/>
  <c r="Z11" i="1"/>
  <c r="O128" i="1"/>
  <c r="O129" i="1"/>
  <c r="P129" i="1" s="1"/>
  <c r="O127" i="1"/>
  <c r="P127" i="1" s="1"/>
  <c r="O115" i="1"/>
  <c r="O113" i="1"/>
  <c r="O114" i="1"/>
  <c r="O107" i="1"/>
  <c r="P107" i="1" s="1"/>
  <c r="O93" i="1"/>
  <c r="P93" i="1" s="1"/>
  <c r="O94" i="1"/>
  <c r="P94" i="1" s="1"/>
  <c r="O95" i="1"/>
  <c r="P95" i="1" s="1"/>
  <c r="O96" i="1"/>
  <c r="P96" i="1" s="1"/>
  <c r="O97" i="1"/>
  <c r="P97" i="1" s="1"/>
  <c r="O98" i="1"/>
  <c r="P98" i="1" s="1"/>
  <c r="O99" i="1"/>
  <c r="P99" i="1" s="1"/>
  <c r="O101" i="1"/>
  <c r="P101" i="1" s="1"/>
  <c r="O102" i="1"/>
  <c r="O103" i="1"/>
  <c r="P103" i="1" s="1"/>
  <c r="O92" i="1"/>
  <c r="P92" i="1" s="1"/>
  <c r="O88" i="1"/>
  <c r="P88" i="1" s="1"/>
  <c r="O79" i="1"/>
  <c r="P79" i="1" s="1"/>
  <c r="O80" i="1"/>
  <c r="P80" i="1" s="1"/>
  <c r="O83" i="1"/>
  <c r="P83" i="1" s="1"/>
  <c r="O84" i="1"/>
  <c r="P84" i="1" s="1"/>
  <c r="O85" i="1"/>
  <c r="O86" i="1"/>
  <c r="P86" i="1" s="1"/>
  <c r="O87" i="1"/>
  <c r="P87" i="1" s="1"/>
  <c r="O77" i="1"/>
  <c r="P77" i="1" s="1"/>
  <c r="O78" i="1"/>
  <c r="O75" i="1"/>
  <c r="P75" i="1" s="1"/>
  <c r="O70" i="1"/>
  <c r="P70" i="1" s="1"/>
  <c r="O69" i="1"/>
  <c r="P69" i="1" s="1"/>
  <c r="O64" i="1"/>
  <c r="P64" i="1" s="1"/>
  <c r="O65" i="1"/>
  <c r="P65" i="1" s="1"/>
  <c r="O66" i="1"/>
  <c r="P66" i="1" s="1"/>
  <c r="O67" i="1"/>
  <c r="P67" i="1" s="1"/>
  <c r="O61" i="1"/>
  <c r="P61" i="1" s="1"/>
  <c r="O62" i="1"/>
  <c r="P62" i="1" s="1"/>
  <c r="O63" i="1"/>
  <c r="P63" i="1" s="1"/>
  <c r="O60" i="1"/>
  <c r="P60" i="1" s="1"/>
  <c r="O55" i="1"/>
  <c r="P55" i="1" s="1"/>
  <c r="O56" i="1"/>
  <c r="P56" i="1" s="1"/>
  <c r="O57" i="1"/>
  <c r="P57" i="1" s="1"/>
  <c r="O58" i="1"/>
  <c r="P58" i="1" s="1"/>
  <c r="O59" i="1"/>
  <c r="P59" i="1" s="1"/>
  <c r="O54" i="1"/>
  <c r="P54" i="1" s="1"/>
  <c r="O53" i="1"/>
  <c r="P53" i="1" s="1"/>
  <c r="O45" i="1"/>
  <c r="P45" i="1" s="1"/>
  <c r="O46" i="1"/>
  <c r="P46" i="1" s="1"/>
  <c r="O47" i="1"/>
  <c r="P47" i="1" s="1"/>
  <c r="O48" i="1"/>
  <c r="P48" i="1" s="1"/>
  <c r="O44" i="1"/>
  <c r="O27" i="1"/>
  <c r="P27" i="1" s="1"/>
  <c r="O28" i="1"/>
  <c r="P28" i="1" s="1"/>
  <c r="O25" i="1"/>
  <c r="O19" i="1"/>
  <c r="P19" i="1" s="1"/>
  <c r="O20" i="1"/>
  <c r="P20" i="1" s="1"/>
  <c r="O10" i="1"/>
  <c r="P10" i="1" s="1"/>
  <c r="O11" i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P11" i="1"/>
  <c r="AO78" i="1" l="1"/>
  <c r="P128" i="1"/>
  <c r="AO85" i="1"/>
  <c r="AP85" i="1" s="1"/>
  <c r="P85" i="1"/>
  <c r="P78" i="1"/>
  <c r="AO66" i="1"/>
  <c r="AP66" i="1" s="1"/>
  <c r="AO67" i="1"/>
  <c r="AP67" i="1" s="1"/>
  <c r="AO114" i="1"/>
  <c r="AP114" i="1" s="1"/>
  <c r="AO115" i="1"/>
  <c r="AP115" i="1" s="1"/>
  <c r="AO80" i="1"/>
  <c r="AP80" i="1" s="1"/>
  <c r="AO84" i="1"/>
  <c r="AP84" i="1" s="1"/>
  <c r="AP78" i="1"/>
  <c r="AO88" i="1"/>
  <c r="AP88" i="1" s="1"/>
  <c r="Z115" i="1"/>
  <c r="AJ80" i="1"/>
  <c r="AO113" i="1"/>
  <c r="AP113" i="1" s="1"/>
  <c r="P102" i="1"/>
  <c r="AO60" i="1"/>
  <c r="AP60" i="1" s="1"/>
  <c r="AO64" i="1"/>
  <c r="AO82" i="1"/>
  <c r="AP82" i="1" s="1"/>
  <c r="AO86" i="1"/>
  <c r="AP86" i="1" s="1"/>
  <c r="AO129" i="1"/>
  <c r="AP129" i="1" s="1"/>
  <c r="AO65" i="1"/>
  <c r="AP65" i="1" s="1"/>
  <c r="AO87" i="1"/>
  <c r="AP87" i="1" s="1"/>
  <c r="AO83" i="1"/>
  <c r="AP83" i="1" s="1"/>
  <c r="AO81" i="1"/>
  <c r="AP81" i="1" s="1"/>
  <c r="AO79" i="1"/>
  <c r="AP79" i="1" s="1"/>
  <c r="AO77" i="1"/>
  <c r="AP77" i="1" s="1"/>
  <c r="O8" i="1"/>
  <c r="AN32" i="1"/>
  <c r="AI32" i="1"/>
  <c r="AJ32" i="1" s="1"/>
  <c r="Y32" i="1"/>
  <c r="Z32" i="1" s="1"/>
  <c r="O32" i="1"/>
  <c r="P32" i="1" s="1"/>
  <c r="AN28" i="1"/>
  <c r="AN27" i="1"/>
  <c r="AO25" i="1"/>
  <c r="AN25" i="1"/>
  <c r="P25" i="1"/>
  <c r="AN24" i="1"/>
  <c r="Y24" i="1"/>
  <c r="O24" i="1"/>
  <c r="P24" i="1" s="1"/>
  <c r="AN39" i="1"/>
  <c r="O39" i="1"/>
  <c r="AN38" i="1"/>
  <c r="O38" i="1"/>
  <c r="P38" i="1" s="1"/>
  <c r="AN37" i="1"/>
  <c r="O37" i="1"/>
  <c r="P37" i="1" s="1"/>
  <c r="AN36" i="1"/>
  <c r="Y36" i="1"/>
  <c r="Z36" i="1" s="1"/>
  <c r="O36" i="1"/>
  <c r="P36" i="1" s="1"/>
  <c r="AO32" i="1" l="1"/>
  <c r="AP32" i="1" s="1"/>
  <c r="AQ32" i="1" s="1"/>
  <c r="AP25" i="1"/>
  <c r="AO27" i="1"/>
  <c r="AP27" i="1" s="1"/>
  <c r="AO24" i="1"/>
  <c r="AP24" i="1" s="1"/>
  <c r="AO28" i="1"/>
  <c r="AP28" i="1" s="1"/>
  <c r="Z24" i="1"/>
  <c r="AO38" i="1"/>
  <c r="AP38" i="1" s="1"/>
  <c r="AO37" i="1"/>
  <c r="AP37" i="1" s="1"/>
  <c r="AO36" i="1"/>
  <c r="AP36" i="1" s="1"/>
  <c r="AO39" i="1"/>
  <c r="AP39" i="1" s="1"/>
  <c r="P39" i="1"/>
  <c r="AQ36" i="1" l="1"/>
  <c r="AQ24" i="1"/>
  <c r="P115" i="1" l="1"/>
  <c r="AN20" i="1"/>
  <c r="AN19" i="1"/>
  <c r="AN18" i="1"/>
  <c r="P114" i="1"/>
  <c r="P113" i="1"/>
  <c r="O112" i="1"/>
  <c r="AO112" i="1" s="1"/>
  <c r="AP112" i="1" s="1"/>
  <c r="AN111" i="1"/>
  <c r="O111" i="1"/>
  <c r="P111" i="1" s="1"/>
  <c r="AN17" i="1"/>
  <c r="AN16" i="1"/>
  <c r="AN15" i="1"/>
  <c r="AN14" i="1"/>
  <c r="AN13" i="1"/>
  <c r="AN12" i="1"/>
  <c r="AN11" i="1"/>
  <c r="AN10" i="1"/>
  <c r="AN9" i="1"/>
  <c r="AI9" i="1"/>
  <c r="AJ9" i="1" s="1"/>
  <c r="O9" i="1"/>
  <c r="AN8" i="1"/>
  <c r="AI8" i="1"/>
  <c r="AJ8" i="1" s="1"/>
  <c r="P8" i="1"/>
  <c r="AO18" i="1" l="1"/>
  <c r="AP18" i="1" s="1"/>
  <c r="AO19" i="1"/>
  <c r="AP19" i="1" s="1"/>
  <c r="AO20" i="1"/>
  <c r="AP20" i="1" s="1"/>
  <c r="AO17" i="1"/>
  <c r="AP17" i="1" s="1"/>
  <c r="AO9" i="1"/>
  <c r="AP9" i="1" s="1"/>
  <c r="AO111" i="1"/>
  <c r="AP111" i="1" s="1"/>
  <c r="AQ111" i="1" s="1"/>
  <c r="P112" i="1"/>
  <c r="AO12" i="1"/>
  <c r="AP12" i="1" s="1"/>
  <c r="AO8" i="1"/>
  <c r="AP8" i="1" s="1"/>
  <c r="AO15" i="1"/>
  <c r="AP15" i="1" s="1"/>
  <c r="AO11" i="1"/>
  <c r="AP11" i="1" s="1"/>
  <c r="AO14" i="1"/>
  <c r="AP14" i="1" s="1"/>
  <c r="Z8" i="1"/>
  <c r="AO10" i="1"/>
  <c r="AP10" i="1" s="1"/>
  <c r="AO13" i="1"/>
  <c r="AP13" i="1" s="1"/>
  <c r="AO16" i="1"/>
  <c r="AP16" i="1" s="1"/>
  <c r="P9" i="1"/>
  <c r="AQ8" i="1" l="1"/>
  <c r="AQ4" i="1" s="1"/>
  <c r="AN64" i="1"/>
  <c r="AP64" i="1" l="1"/>
  <c r="AN121" i="1"/>
  <c r="AO54" i="1" l="1"/>
  <c r="AP54" i="1" l="1"/>
  <c r="AN128" i="1"/>
  <c r="AI128" i="1"/>
  <c r="AN127" i="1"/>
  <c r="AI127" i="1"/>
  <c r="AJ127" i="1" s="1"/>
  <c r="AN48" i="1"/>
  <c r="AN47" i="1"/>
  <c r="AN46" i="1"/>
  <c r="AN45" i="1"/>
  <c r="AN44" i="1"/>
  <c r="AI44" i="1"/>
  <c r="AJ44" i="1" s="1"/>
  <c r="Y44" i="1"/>
  <c r="Z44" i="1" s="1"/>
  <c r="AN68" i="1"/>
  <c r="AI68" i="1"/>
  <c r="AJ68" i="1" s="1"/>
  <c r="Y68" i="1"/>
  <c r="Z68" i="1" s="1"/>
  <c r="O68" i="1"/>
  <c r="AN123" i="1"/>
  <c r="AI123" i="1"/>
  <c r="AJ123" i="1" s="1"/>
  <c r="O123" i="1"/>
  <c r="P123" i="1" s="1"/>
  <c r="AO122" i="1"/>
  <c r="AN122" i="1"/>
  <c r="P122" i="1"/>
  <c r="AI121" i="1"/>
  <c r="AJ121" i="1" s="1"/>
  <c r="Y121" i="1"/>
  <c r="O121" i="1"/>
  <c r="P121" i="1" s="1"/>
  <c r="AN70" i="1"/>
  <c r="AO69" i="1"/>
  <c r="AP69" i="1" s="1"/>
  <c r="AN63" i="1"/>
  <c r="AN62" i="1"/>
  <c r="AN61" i="1"/>
  <c r="AI53" i="1"/>
  <c r="AJ53" i="1" s="1"/>
  <c r="AN52" i="1"/>
  <c r="AI52" i="1"/>
  <c r="AJ52" i="1" s="1"/>
  <c r="Y52" i="1"/>
  <c r="O52" i="1"/>
  <c r="P52" i="1" s="1"/>
  <c r="AI107" i="1"/>
  <c r="AI103" i="1"/>
  <c r="AO103" i="1" s="1"/>
  <c r="AP103" i="1" s="1"/>
  <c r="AI102" i="1"/>
  <c r="AI101" i="1"/>
  <c r="AO101" i="1" s="1"/>
  <c r="AP101" i="1" s="1"/>
  <c r="AI100" i="1"/>
  <c r="AI99" i="1"/>
  <c r="AI98" i="1"/>
  <c r="AI97" i="1"/>
  <c r="AI96" i="1"/>
  <c r="AI95" i="1"/>
  <c r="AI94" i="1"/>
  <c r="AI93" i="1"/>
  <c r="AN92" i="1"/>
  <c r="AI92" i="1"/>
  <c r="AJ92" i="1" s="1"/>
  <c r="AN76" i="1"/>
  <c r="AI76" i="1"/>
  <c r="AJ76" i="1" s="1"/>
  <c r="O76" i="1"/>
  <c r="P76" i="1" s="1"/>
  <c r="AN75" i="1"/>
  <c r="AJ128" i="1" l="1"/>
  <c r="AO128" i="1"/>
  <c r="AP128" i="1" s="1"/>
  <c r="AJ97" i="1"/>
  <c r="AO97" i="1"/>
  <c r="AP97" i="1" s="1"/>
  <c r="AJ93" i="1"/>
  <c r="AO93" i="1"/>
  <c r="AP93" i="1" s="1"/>
  <c r="AJ95" i="1"/>
  <c r="AO95" i="1"/>
  <c r="AP95" i="1" s="1"/>
  <c r="AJ98" i="1"/>
  <c r="AO98" i="1"/>
  <c r="AP98" i="1" s="1"/>
  <c r="AJ107" i="1"/>
  <c r="AO107" i="1"/>
  <c r="AP107" i="1" s="1"/>
  <c r="AJ100" i="1"/>
  <c r="AO100" i="1"/>
  <c r="AP100" i="1" s="1"/>
  <c r="AJ96" i="1"/>
  <c r="AO96" i="1"/>
  <c r="AP96" i="1" s="1"/>
  <c r="AJ94" i="1"/>
  <c r="AO94" i="1"/>
  <c r="AP94" i="1" s="1"/>
  <c r="AJ99" i="1"/>
  <c r="AO99" i="1"/>
  <c r="AP99" i="1" s="1"/>
  <c r="AJ102" i="1"/>
  <c r="AO102" i="1"/>
  <c r="AP102" i="1" s="1"/>
  <c r="AJ101" i="1"/>
  <c r="AJ103" i="1"/>
  <c r="AO44" i="1"/>
  <c r="AP44" i="1" s="1"/>
  <c r="AO59" i="1"/>
  <c r="AP59" i="1" s="1"/>
  <c r="AO127" i="1"/>
  <c r="AP127" i="1" s="1"/>
  <c r="P44" i="1"/>
  <c r="AO63" i="1"/>
  <c r="AP63" i="1" s="1"/>
  <c r="AO55" i="1"/>
  <c r="AP55" i="1" s="1"/>
  <c r="AO56" i="1"/>
  <c r="AP56" i="1" s="1"/>
  <c r="AO57" i="1"/>
  <c r="AP57" i="1" s="1"/>
  <c r="AO92" i="1"/>
  <c r="AP92" i="1" s="1"/>
  <c r="AO58" i="1"/>
  <c r="AP58" i="1" s="1"/>
  <c r="AO47" i="1"/>
  <c r="AP47" i="1" s="1"/>
  <c r="AO75" i="1"/>
  <c r="AP75" i="1" s="1"/>
  <c r="AO52" i="1"/>
  <c r="AP52" i="1" s="1"/>
  <c r="AO53" i="1"/>
  <c r="AP53" i="1" s="1"/>
  <c r="AP122" i="1"/>
  <c r="AO68" i="1"/>
  <c r="AP68" i="1" s="1"/>
  <c r="AO76" i="1"/>
  <c r="AP76" i="1" s="1"/>
  <c r="AO121" i="1"/>
  <c r="AP121" i="1" s="1"/>
  <c r="AO61" i="1"/>
  <c r="AP61" i="1" s="1"/>
  <c r="AO70" i="1"/>
  <c r="AP70" i="1" s="1"/>
  <c r="Z121" i="1"/>
  <c r="AO123" i="1"/>
  <c r="AP123" i="1" s="1"/>
  <c r="P68" i="1"/>
  <c r="AO45" i="1"/>
  <c r="AP45" i="1" s="1"/>
  <c r="AO48" i="1"/>
  <c r="AP48" i="1" s="1"/>
  <c r="Z52" i="1"/>
  <c r="AO46" i="1"/>
  <c r="AP46" i="1" s="1"/>
  <c r="AO62" i="1"/>
  <c r="AP62" i="1" s="1"/>
  <c r="AQ127" i="1" l="1"/>
  <c r="AQ75" i="1"/>
  <c r="AQ52" i="1"/>
  <c r="AQ44" i="1"/>
  <c r="AQ92" i="1"/>
  <c r="AQ121" i="1"/>
  <c r="AQ71" i="1" l="1"/>
  <c r="AQ116" i="1"/>
  <c r="AQ40" i="1"/>
</calcChain>
</file>

<file path=xl/sharedStrings.xml><?xml version="1.0" encoding="utf-8"?>
<sst xmlns="http://schemas.openxmlformats.org/spreadsheetml/2006/main" count="1071" uniqueCount="435">
  <si>
    <t>Ítem</t>
  </si>
  <si>
    <t xml:space="preserve"> Actividad Propuesta</t>
  </si>
  <si>
    <t>Meta o producto</t>
  </si>
  <si>
    <t xml:space="preserve">Dependencia Responsable </t>
  </si>
  <si>
    <t>Magnitud</t>
  </si>
  <si>
    <t>Equipo apoyo</t>
  </si>
  <si>
    <t>Fecha Inicio</t>
  </si>
  <si>
    <t>Fecha Fin</t>
  </si>
  <si>
    <t>ENE</t>
  </si>
  <si>
    <t>FEB</t>
  </si>
  <si>
    <t>MAR</t>
  </si>
  <si>
    <t>ABR</t>
  </si>
  <si>
    <t>Ejec.</t>
  </si>
  <si>
    <t>Avance Cualitativo</t>
  </si>
  <si>
    <t>Observaciones Oficina Asesora de Planeación</t>
  </si>
  <si>
    <t>Prog</t>
  </si>
  <si>
    <t>MAY</t>
  </si>
  <si>
    <t>JUN</t>
  </si>
  <si>
    <t>JUL</t>
  </si>
  <si>
    <t>AGO</t>
  </si>
  <si>
    <t>SEP</t>
  </si>
  <si>
    <t>OCT</t>
  </si>
  <si>
    <t>NOV</t>
  </si>
  <si>
    <t>DIC</t>
  </si>
  <si>
    <t>Prog.</t>
  </si>
  <si>
    <t>Eficacia Actividad</t>
  </si>
  <si>
    <t>Eficacia Subcomponente</t>
  </si>
  <si>
    <t xml:space="preserve"> Actividad</t>
  </si>
  <si>
    <t>Eficacia</t>
  </si>
  <si>
    <t>INSTITUTO DISTRITAL DE PATRIMONIO CULTURAL</t>
  </si>
  <si>
    <t>PRIMER CUATRIMESTRE</t>
  </si>
  <si>
    <t>SEGUNDO CUATRIMESTRE</t>
  </si>
  <si>
    <t>TERCER CUATRIMESTRE</t>
  </si>
  <si>
    <t>CUMPLIMIENTO ACUMULADO</t>
  </si>
  <si>
    <t xml:space="preserve">Todas las dependencias </t>
  </si>
  <si>
    <t>Equipo técnico de Transparencia y Atención a la Ciudadanía, Sistemas, comunicaciones</t>
  </si>
  <si>
    <t>Subdirección de Gestión Corporativa</t>
  </si>
  <si>
    <t>Atención a la Ciudadanía y Transparencia</t>
  </si>
  <si>
    <t xml:space="preserve">11 boletines de seguimiento a las solicitudes de acceso a la información pública </t>
  </si>
  <si>
    <t>Equipo Transparencia y Atención a la Ciudadanía</t>
  </si>
  <si>
    <t>Oficina Asesora de Planeación</t>
  </si>
  <si>
    <t>Oficina Asesora de Planeación / Subdirección de Gestión Corporativa</t>
  </si>
  <si>
    <t xml:space="preserve">Atención a la Ciudadanía y Transparencia - Equipo SIG - Comunicación Estratégica - Equipo subdirecciones misionales </t>
  </si>
  <si>
    <t xml:space="preserve">Un Informe de avances de accesibilidad </t>
  </si>
  <si>
    <t xml:space="preserve">Atención a la Ciudadanía y Transparencia - Equipo SIG - Comunicación Estratégica - equipo subdirecciones misionales </t>
  </si>
  <si>
    <t>Entregar reconocimiento al mejor servidor/colaborador y equipo en atención a la ciudadanía</t>
  </si>
  <si>
    <t>Número</t>
  </si>
  <si>
    <t>Nombre</t>
  </si>
  <si>
    <t>Situación actual</t>
  </si>
  <si>
    <t>Tipo racionalización</t>
  </si>
  <si>
    <t>Mejora por implementar</t>
  </si>
  <si>
    <t>Acciones racionalización</t>
  </si>
  <si>
    <t xml:space="preserve">Publicar y mantener actualizada la información de datos abiertos del IDPC en el portal www.datosabiertos.bogota.gov.co. </t>
  </si>
  <si>
    <t xml:space="preserve">Página web ajustada de acuerdo con los criterios del anexo 4 de la resolución Min TIC  1519 de 2020
y portal de datos abiertos </t>
  </si>
  <si>
    <t>1.1.1</t>
  </si>
  <si>
    <t>1.2.1</t>
  </si>
  <si>
    <t>1.2.2</t>
  </si>
  <si>
    <t>1.2.3</t>
  </si>
  <si>
    <t>1.3.1</t>
  </si>
  <si>
    <t>1.4.1</t>
  </si>
  <si>
    <t>1.4.2</t>
  </si>
  <si>
    <t>CONTROL DE CAMBIOS</t>
  </si>
  <si>
    <t>Fecha</t>
  </si>
  <si>
    <t>Versión</t>
  </si>
  <si>
    <t>Cambios Introducidos</t>
  </si>
  <si>
    <t>Origen</t>
  </si>
  <si>
    <t>CRÉDITOS</t>
  </si>
  <si>
    <t>Elaboró</t>
  </si>
  <si>
    <t>Revisó</t>
  </si>
  <si>
    <t>Carlos Hernando Sandoval -  Profesional contratista , Oficina Asesora de Planeación</t>
  </si>
  <si>
    <t>Luz Patricia Quintanilla Parra -  Jefa Oficina Asesora de Planeación</t>
  </si>
  <si>
    <t>Documento de aprobación</t>
  </si>
  <si>
    <t xml:space="preserve">Notas </t>
  </si>
  <si>
    <t>ok</t>
  </si>
  <si>
    <t xml:space="preserve">Responsables </t>
  </si>
  <si>
    <t xml:space="preserve">Control disciplinario interno </t>
  </si>
  <si>
    <t xml:space="preserve">Sistemas </t>
  </si>
  <si>
    <t>Una divulgación realizada a través de redes sociales y pásgina web del  IDPC (infografia del protocolo, una para julio y la otra a mas tardar en noviembre )</t>
  </si>
  <si>
    <t xml:space="preserve">Programado para abril </t>
  </si>
  <si>
    <t xml:space="preserve">Se debe genera un plan de trabajo </t>
  </si>
  <si>
    <t xml:space="preserve">Septiembre o Octubre </t>
  </si>
  <si>
    <t xml:space="preserve">Agosto </t>
  </si>
  <si>
    <t xml:space="preserve">Responsable </t>
  </si>
  <si>
    <t>Subdirección de Gestión Territorial</t>
  </si>
  <si>
    <t>Sistemas, comunicaciones, Atención a la Ciudadanía y Transparencia, Subdirección de Gestión Territorial(Equipo Sistemas de Información Geográfica)</t>
  </si>
  <si>
    <t xml:space="preserve">Debe estar para junio </t>
  </si>
  <si>
    <t>2.1.1</t>
  </si>
  <si>
    <t>2.1.2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</si>
  <si>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</si>
  <si>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</si>
  <si>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</si>
  <si>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</si>
  <si>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</si>
  <si>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</si>
  <si>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</si>
  <si>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</si>
  <si>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2.2.1</t>
  </si>
  <si>
    <t>2.2.2</t>
  </si>
  <si>
    <t>2.2.3</t>
  </si>
  <si>
    <t>3.1.1</t>
  </si>
  <si>
    <t>3.1.2</t>
  </si>
  <si>
    <t>3.1.3</t>
  </si>
  <si>
    <t>3.2.1</t>
  </si>
  <si>
    <t>3.2.2</t>
  </si>
  <si>
    <t>3.2.3</t>
  </si>
  <si>
    <t>3.2.4</t>
  </si>
  <si>
    <t>3.3.1</t>
  </si>
  <si>
    <t>3.3.2</t>
  </si>
  <si>
    <t>Garantizar el acceso oportuno y efectivo a la información  que ofrece el Instituto Distrital de Patrimonio Cultural</t>
  </si>
  <si>
    <t>Elaborar y publicar boletines mensuales de seguimiento a las solicitudes de acceso a la información pública que ingresan a la entidad.</t>
  </si>
  <si>
    <t xml:space="preserve">Presentar a la alta Dirección los resultados de la gestión del proceso de Atención a la Ciudadanía, Transparencia y Acceso a la Información Pública </t>
  </si>
  <si>
    <t>Presentar en el Comité de Gestión Institucional las sugerencias recepcionadas por el IDPC a través de los canales de atención, en el marco de la Estrategia Conoce, Propone y Prioriza</t>
  </si>
  <si>
    <t xml:space="preserve">3 presentaciones realizadas en Comité </t>
  </si>
  <si>
    <t>Documento soporte de formulación de Ruta Estratégica
Informe de implementación</t>
  </si>
  <si>
    <t>Participar en una feria de servicios para recibir, atender y orientar a la ciudadanía en los trámites y servicios que ofrece la entidad</t>
  </si>
  <si>
    <t>1 Informe de la feria de servicios</t>
  </si>
  <si>
    <t>Elaborar e implementar una estrategia de difusión de la figura del Defensor a la Ciudadanía"</t>
  </si>
  <si>
    <t>1 Documento de Estrategia
1 Informe parcial de implementación
1 Informe Final de Resultados de Implementación</t>
  </si>
  <si>
    <t xml:space="preserve">Atención a la Ciudadanía y Transparencia - Equipo Comunicación Estratégica </t>
  </si>
  <si>
    <t>3.3.3</t>
  </si>
  <si>
    <t>Elaborar e implementar una estrategia interna  para el intercambio de saberes y experiencias en atención a la ciudadanía.</t>
  </si>
  <si>
    <t>1 Documento de Estrategia
1 Informe Final de Resultados de Implementación</t>
  </si>
  <si>
    <t xml:space="preserve"> 1 Informe del proceso de reconocimiento al mejor servidor/colaborador y equipo en atención a la ciudadanía</t>
  </si>
  <si>
    <t>Incluir en el Plan Institucional de Capacitación y llevar a cabo  acciones de cualificación en: i) Protocolos de Servicio, ii) Normatividad y Lenguaje Claro, iii) Gestión de PQRSD, iv) Discapacidad, v) Prevención y Lucha contra la Corrupción</t>
  </si>
  <si>
    <t xml:space="preserve">
Programación PIC
Actas y Listados de Asistencia
Material audiovisual</t>
  </si>
  <si>
    <t>Actualizar el Procedimiento de Atención a las Peticiones presentadas por la Ciudadanía y socializar al interior del IDPC</t>
  </si>
  <si>
    <t>Procedimiento actualizado
Soportes de socialización</t>
  </si>
  <si>
    <t>Elaborar una encuesta de satisfacción ciudadana para la evaluación de la atención en la sede Palomar del Príncipe</t>
  </si>
  <si>
    <t>Encuesta de Satisfacción formalizada 
Soportes de socialización</t>
  </si>
  <si>
    <t>Elaborar una encuesta de satisfacción ciudadana dirigida a niñas, niños y adolescentes.</t>
  </si>
  <si>
    <t>Elaborar una plantilla modelo de respuesta, para los traslados por competencia bajo las recomendaciones de Lenguaje Claro y socializar al interior del IDPC</t>
  </si>
  <si>
    <t>Plantilla formalizada
Soportes de socialización</t>
  </si>
  <si>
    <t>Realizar y publicar Informes mensuales de satisfacción de atención a la ciudadanía</t>
  </si>
  <si>
    <t>11 Informes de satisfacción</t>
  </si>
  <si>
    <t>Realizar 1 grupo focal para escuchar e implementar mejoras razonables propuestas en el mejoramiento de la atención del IDPC</t>
  </si>
  <si>
    <t>1 Informe con los resultados del  grupo focal</t>
  </si>
  <si>
    <t>Mantener actualizada la pagina Web en el botón de Transparencia y Acceso a la Información Pública de acuerdo con los criterios de la resolución Min TIC 1519 de 2020</t>
  </si>
  <si>
    <t xml:space="preserve">Informes presentados a la Dirección sobre los resultados de la gestión del proceso de Atención a la Ciudadanía del IDPC </t>
  </si>
  <si>
    <t>Formular una ruta estratégica que articule las políticas del MIPG correspondientes a: Transparencia y Acceso a la Información Pública, Racionalización de Trámites, Servicio a la Ciudadanía y Participación Ciudadana en la gestión pública</t>
  </si>
  <si>
    <t xml:space="preserve">Realizar informe sobre los avances implementados con respecto a la adecuación del espacio físico de la sede del Palomar respecto a la accesibilidad </t>
  </si>
  <si>
    <t>Solicitud con los requerimientos
Seguimiento a la solicitud</t>
  </si>
  <si>
    <t>Solicitar las mejoras que se identifiquen del módulo de agendamiento de citas en la página web y ampliación de la oferta de servicios.</t>
  </si>
  <si>
    <t xml:space="preserve">Atención a la Ciudadanía y Transparencia -Sistemas </t>
  </si>
  <si>
    <t xml:space="preserve">Registrar los datos de Operación de los trámites y Otros procedimientos administrativos registrados en SUIT </t>
  </si>
  <si>
    <t xml:space="preserve">3 Reportes de registro de datos de SUIT </t>
  </si>
  <si>
    <t>Protección e Intervención del Patrimonio</t>
  </si>
  <si>
    <t xml:space="preserve">Pieza comunicativa 
Publicación en página Web
</t>
  </si>
  <si>
    <t xml:space="preserve">Comunicación Estratégica </t>
  </si>
  <si>
    <t xml:space="preserve">Realizar ejercicio de identificación de buenas practicas en sector público y/o privado </t>
  </si>
  <si>
    <t xml:space="preserve">Informe de buenas practicas </t>
  </si>
  <si>
    <t>1. Sitio web actualizado  
3 Actas de seguimiento y/o listados de asistencia de mesas de trabajo con el Equipo de Transparencia
Soportes de solicitud de actualización de contenidos</t>
  </si>
  <si>
    <t xml:space="preserve">
Encuesta de Satisfacción formalizada 
Soportes de socialización</t>
  </si>
  <si>
    <t>Elaborar una pieza comunicativa (Audiovisual) en Lenguaje Claro que permita el acceso al módulo de agendamiento de citas, Consulta el estado de tu solicitud y publicarlos en Página Web</t>
  </si>
  <si>
    <t>Elaborar una pieza comunicativa (Audiovisual) en Lenguaje Claro que oriente a la ciudadania en como registrar un PQRS a través de los canales de atención  y publicarlos en Página Web</t>
  </si>
  <si>
    <t xml:space="preserve">
Soportes de Información Actualizada en página Web  </t>
  </si>
  <si>
    <t>Ajustar los contenidos de la información de la página Web a Lenguaje Claro relacionados con la oferta institucional de los servicios: i) Centro de Documentación ii) Archivo BIC y iii) Adopta un monumento</t>
  </si>
  <si>
    <t xml:space="preserve">
1Acta de Comité de gestión y desempeño 
</t>
  </si>
  <si>
    <t>Profesional SIG</t>
  </si>
  <si>
    <t>Equipo SIG</t>
  </si>
  <si>
    <t xml:space="preserve">Profesional SIG
</t>
  </si>
  <si>
    <t xml:space="preserve">Identificar y los riesgos de lavado de activo y Financiación del Terrorismo </t>
  </si>
  <si>
    <t xml:space="preserve">1 Mapa de Riesgos actualizado </t>
  </si>
  <si>
    <t xml:space="preserve">Definir un calendario para el reporte oportuno de los riesgos </t>
  </si>
  <si>
    <t xml:space="preserve">1 Calendario de reporte definido  </t>
  </si>
  <si>
    <t>3 publicaciones del monitoreo del Mapa de Riesgos de Corrupción</t>
  </si>
  <si>
    <t>3 Monitoreos al Mapa de Riesgos de Corrupción</t>
  </si>
  <si>
    <t>Subdirecciones - Oficinas asesoras</t>
  </si>
  <si>
    <t>Jefe Dependencia - Responsables procesos</t>
  </si>
  <si>
    <t>Equipos de apoyo  dependencias</t>
  </si>
  <si>
    <t>Presentar un reporte de los resultados de la gestión de riesgos de gestión y corrupción al Comité Institucional de Gestión y Desempeño.</t>
  </si>
  <si>
    <t>1 reporte de los resultados de la gestión de riesgos de corrupción</t>
  </si>
  <si>
    <t>Evaluar el Mapa de Riesgos de Corrupción del Instituto y publicar en la página web institucional.</t>
  </si>
  <si>
    <t>3 Informes de evaluación al Mapa de Riesgos de Corrupción</t>
  </si>
  <si>
    <t>Asesoría de Control Interno</t>
  </si>
  <si>
    <t xml:space="preserve">Asesora Control Interno
</t>
  </si>
  <si>
    <t>Equipo Asesoría - Transparencia y Acceso a la Información Pública</t>
  </si>
  <si>
    <t>Talento Humano</t>
  </si>
  <si>
    <t>Equipo Talento Humano</t>
  </si>
  <si>
    <t>Formular y aprobar el Plan de Gestión de la Integridad y gestionar su publicación en el micrositio de Transparencia y Acceso a la Información de la página web del Instituto.</t>
  </si>
  <si>
    <t xml:space="preserve">1 Plan de acción de Integridad aprobado y publicado </t>
  </si>
  <si>
    <t>Gestores de Integridad</t>
  </si>
  <si>
    <t xml:space="preserve"> Talento Humano</t>
  </si>
  <si>
    <t>1 informe de participación y socialización en Comité Directivo o de Gestión y Desempeño</t>
  </si>
  <si>
    <t xml:space="preserve">Publicar las hojas de vida de los candidatos a empleos de libre nombramiento y remoción  en la plataforma de SIDEAP y pagina web de IDPC </t>
  </si>
  <si>
    <t xml:space="preserve">Publicaciones en SIDEAP y página web (cuando aplique) </t>
  </si>
  <si>
    <t>Realizar campaña de información del reporte de la declaración de conflicto y  de intereses de los servidores y contratistas.</t>
  </si>
  <si>
    <t xml:space="preserve">1 comunicación informativa </t>
  </si>
  <si>
    <t>Realizar informe de la declaración de conflicto de intereses de los servidores y contratistas.</t>
  </si>
  <si>
    <t xml:space="preserve">1  Acta que de cuenta de la conformación del equipo técnico conformado </t>
  </si>
  <si>
    <t xml:space="preserve">Equipo SIG 
Oficina Jurídica 
Subdirección Gestión Corporativa 
Subdirecciones Misionales </t>
  </si>
  <si>
    <r>
      <t xml:space="preserve"> 1 Plan Elaborado</t>
    </r>
    <r>
      <rPr>
        <sz val="11"/>
        <color theme="1"/>
        <rFont val="Calibri"/>
        <family val="2"/>
      </rPr>
      <t/>
    </r>
  </si>
  <si>
    <t>Oficina jurídica</t>
  </si>
  <si>
    <t xml:space="preserve">Profesional  Oficina Jurídica </t>
  </si>
  <si>
    <t xml:space="preserve">Lista de asistencia y presentación de las divulgaciones de los documentos </t>
  </si>
  <si>
    <t>Equipo Técnico de  LA/FT</t>
  </si>
  <si>
    <t xml:space="preserve">3 Informes </t>
  </si>
  <si>
    <t xml:space="preserve">Control Disciplinario Interno  </t>
  </si>
  <si>
    <t xml:space="preserve">Profesional Control Disciplinario Interno </t>
  </si>
  <si>
    <t xml:space="preserve">Divulgar el protocolo de denuncias de posibles actos de corrupción dirigido a la ciudadanía </t>
  </si>
  <si>
    <t xml:space="preserve">2 Divulgaciones </t>
  </si>
  <si>
    <t xml:space="preserve">Control Disciplinario Interno </t>
  </si>
  <si>
    <t xml:space="preserve">Profesional Control Disciplinario Interno
</t>
  </si>
  <si>
    <t>Atención a la Ciudadanía y Transparencia,  comunicaciones</t>
  </si>
  <si>
    <t>Estandarizar los canales para la recepción de las denuncias por posibles actos de corrupción en el Footer del sitio web del IDPC</t>
  </si>
  <si>
    <t xml:space="preserve">1 Footer del sitio web con canales de denuncia estandarizado y actualizados </t>
  </si>
  <si>
    <t xml:space="preserve">Profesional Transparencia y Atención a la Ciudadanía
</t>
  </si>
  <si>
    <t>Comunicaciones, Control Disciplinario Interno</t>
  </si>
  <si>
    <t>Realizar divulgación de los datos abiertos publicados por el IDPC a grupos de interés externos</t>
  </si>
  <si>
    <t xml:space="preserve">2 Jornadas de divulgación de datos abiertos </t>
  </si>
  <si>
    <t xml:space="preserve">Gestión Territorial del Patrimonio </t>
  </si>
  <si>
    <t xml:space="preserve">Profesional Gestión Territorial del Patrimonio </t>
  </si>
  <si>
    <t>Sistemas, comunicaciones, Atención a la Ciudadanía y Transparencia</t>
  </si>
  <si>
    <t>Publicar los informes de avance y ejecución presupuestal de los proyectos de inversión en la página web</t>
  </si>
  <si>
    <t xml:space="preserve">3 Informe de avance y ejecución presupuestal </t>
  </si>
  <si>
    <t xml:space="preserve">Profesional OAP </t>
  </si>
  <si>
    <t>Equipo técnico de Transparencia y Atención a la Ciudadanía</t>
  </si>
  <si>
    <t>Componente 3. Cultura de la Legalidad y Estado Abierto</t>
  </si>
  <si>
    <t xml:space="preserve">Observaciones Control Interno </t>
  </si>
  <si>
    <t>Actualizar y presentar al comité Institucional de Gestión y Desempeño el mapa de riesgos de Corrupción de la vigencia 2025</t>
  </si>
  <si>
    <t>Publicar la consolidación del monitoreo al mapa de riesgos de corrupción en el micrositio de Transparencia y Acceso a la Información de la página web del Instituto. (III cuatrimestre 2024; I y II cuatrimestre 2025)</t>
  </si>
  <si>
    <t>Realizar la consolidación y análisis del monitoreo realizado a los riesgos de gestión y corrupción y reportar a la Asesoría de Control Interno (III cuatrimestre de 2024, y I - II cuatrimestre de 2025)</t>
  </si>
  <si>
    <t>1.4.3</t>
  </si>
  <si>
    <t>1.4.4</t>
  </si>
  <si>
    <t>Conformar el Equipo de Gestores de Integridad para la vigencia 2025.</t>
  </si>
  <si>
    <t>1 Equipo de Gestores de Integridad para la vigencia 2025 conformado</t>
  </si>
  <si>
    <t>Fomentar los valores del Código de Integridad del IDPC mediante campaña de sensibilización.</t>
  </si>
  <si>
    <t xml:space="preserve">100% del ejecución de la sensibilización </t>
  </si>
  <si>
    <t>Realizar informe de la participación y socialización de la  estrategia distrital de integridad.</t>
  </si>
  <si>
    <t>Publicar mensualmente un reporte de la ejecución contractual del IDPC en el micrositio de Transparencia y Acceso a la Información de la página web del Instituto.</t>
  </si>
  <si>
    <t>11 reportes de la ejecución contractual del IDPC</t>
  </si>
  <si>
    <t>Oficina Jurídica</t>
  </si>
  <si>
    <t xml:space="preserve">Profesional Contratación </t>
  </si>
  <si>
    <t>Equipo Contratación - Atención a la Ciudadanía y Transparencia</t>
  </si>
  <si>
    <t>Correos electrónicos y/o infografía y/o listas de asistencias y/o material de presentación</t>
  </si>
  <si>
    <t xml:space="preserve">Oficina Jurídica </t>
  </si>
  <si>
    <t>Profesional especializado</t>
  </si>
  <si>
    <t>Equipo de abogados oficina jurídica</t>
  </si>
  <si>
    <t>Muestra de implementación</t>
  </si>
  <si>
    <t>Publicar en la página web la programación trimestral de las UPL en donde se ubican los bienes de interés cultural que el IDPC va a intervenir en este periodo</t>
  </si>
  <si>
    <t xml:space="preserve">Subdirección de Protección e Intervención del Patrimonio </t>
  </si>
  <si>
    <t xml:space="preserve">Profesional Protección e Intervención del Patrimonio </t>
  </si>
  <si>
    <t xml:space="preserve">Comunicaciones </t>
  </si>
  <si>
    <t xml:space="preserve">6 Listado de UPL ( espacios patrimoniales) en donde se va intervenir en el bimestral </t>
  </si>
  <si>
    <t>Publicar informe sobre los proyectos, reparaciones locativas e intervenciones en espacio público y otras acciones en Bienes de interés cultural, Sectores de interés cultural y colindantes que se aprobaron, así como aquellos que se  desistieron o que fueron negadas; así como tambien las aprobaciones de las Licencias de Ocupación del Espacio Público LIOEP (art. 145 del Dec. 555 de 2021)</t>
  </si>
  <si>
    <t xml:space="preserve">3 publicaciones en página web </t>
  </si>
  <si>
    <t xml:space="preserve">Profesional Protección e Intervención del Patrimonio 
</t>
  </si>
  <si>
    <t>Autorización para realizar Reparaciones Locativas y primeros auxilios en Bienes Inmuebles de la EIP</t>
  </si>
  <si>
    <t>Radicar  la solicitud ante la entidad junto con los documentos definidos para la autorización para realizar Reparaciones Locativas y primeros auxilios en Bienes Inmuebles de la EIP</t>
  </si>
  <si>
    <t>Administrativa</t>
  </si>
  <si>
    <t>Establecer un nuevo canal digital para la radicación de los documentos</t>
  </si>
  <si>
    <t>Aumento de canales y/o puntos de atención</t>
  </si>
  <si>
    <t>Equipo Sistemas / Protección e Intervención del Patrimonio / Atención a la ciudadanía /</t>
  </si>
  <si>
    <t>Notificación a través del canal virtual del concepto de aprobación a través del cual se aprueba  o desiste la solicitud.</t>
  </si>
  <si>
    <t>Tecnológica</t>
  </si>
  <si>
    <t>Notificar y entregar la respuesta a través de correo electrónico</t>
  </si>
  <si>
    <t>Respuesta y/o notificación por medios electrónicos</t>
  </si>
  <si>
    <t>Seguimiento al trámite a través de consulta vía telefónica, correo electrónico o a través de la asesoría técnica personalizada</t>
  </si>
  <si>
    <t xml:space="preserve">Establecer un nuevo canal de seguimiento al estado de avance del trámite </t>
  </si>
  <si>
    <t>Disponer de mecanismos de seguimiento al estado del trámite</t>
  </si>
  <si>
    <t>Consolidar el borrador mapa de riesgo de gestión y corrupción 2026</t>
  </si>
  <si>
    <t>Realizar taller con funcionarios y contratistas de los procesos para la construcción del mapa de gestión y corrupción 2026</t>
  </si>
  <si>
    <t xml:space="preserve">Componente 1: Gestión de riesgos </t>
  </si>
  <si>
    <t>Difundir los Canales de denuncia</t>
  </si>
  <si>
    <t xml:space="preserve">3 Comunicaciones para difundir los Canales de denuncia </t>
  </si>
  <si>
    <t xml:space="preserve">Actualizar el equipo técnico con los roles y responsabilidades para la implementación de las SARLAFT  en el IDPC </t>
  </si>
  <si>
    <t xml:space="preserve">Identificar acciones para la estructuración e implementación del Sistema de SARLAFT en el IDPC para la vigencia </t>
  </si>
  <si>
    <t>Desarrollar acciones que permitan prevenir la materialización de los riesgos de corrupción identificados, mediante la implementación de acciones y controles en el mapa de riesgos de corrupción del Instituto Distrital de Patrimonio Cultural</t>
  </si>
  <si>
    <t>Componente 2:  Redes y Articulación</t>
  </si>
  <si>
    <t>Subcomponente 1.1 Gestión de riesgos para la Integridad</t>
  </si>
  <si>
    <t>1.1.10</t>
  </si>
  <si>
    <t>1.1.11</t>
  </si>
  <si>
    <t>1.1.12</t>
  </si>
  <si>
    <t>1.1.13</t>
  </si>
  <si>
    <t>Subcomponente 1.2 Canales de denuncia</t>
  </si>
  <si>
    <t>1.2.4</t>
  </si>
  <si>
    <t>Subcomponente 1.3 Riesgo de LAFT/FPADM</t>
  </si>
  <si>
    <t xml:space="preserve">Subcomponente 1.4 Medidas de debida diligencia </t>
  </si>
  <si>
    <t xml:space="preserve">Subcomponente 2.1 Apertura de información y de datos abiertos </t>
  </si>
  <si>
    <t xml:space="preserve">Subcomponente 2.2 Mejora en la atención y servicio a la ciudadanía </t>
  </si>
  <si>
    <t>2.1.3</t>
  </si>
  <si>
    <t>2.1.4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</si>
  <si>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</si>
  <si>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</si>
  <si>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</si>
  <si>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</si>
  <si>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</si>
  <si>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</si>
  <si>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</si>
  <si>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</si>
  <si>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</si>
  <si>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</si>
  <si>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</si>
  <si>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</si>
  <si>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</si>
  <si>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</si>
  <si>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</si>
  <si>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3.1.4</t>
  </si>
  <si>
    <t>3.1.5</t>
  </si>
  <si>
    <t>3.1.6</t>
  </si>
  <si>
    <t>3.1.7</t>
  </si>
  <si>
    <t>3.1.8</t>
  </si>
  <si>
    <t>3.1.9</t>
  </si>
  <si>
    <t>3.1.10</t>
  </si>
  <si>
    <t>3.1.11</t>
  </si>
  <si>
    <t>3.1.12</t>
  </si>
  <si>
    <t>3.1.13</t>
  </si>
  <si>
    <t>3.1.14</t>
  </si>
  <si>
    <t>1 matriz o archivo de las propuestas de riesgos 2026</t>
  </si>
  <si>
    <t xml:space="preserve">3 mensajes de alerta - entrega </t>
  </si>
  <si>
    <t>1 Listado de asistencia del taller con orientaciones para la construcción del mapa de riesgos de corrupción 2026</t>
  </si>
  <si>
    <t xml:space="preserve">Implementar los mensajes de alerta de entrega oportuna de riesgos del reporte de los monitoreo de riesgos </t>
  </si>
  <si>
    <t>Presentar un reporte de los resultados de la gestión de riesgos de gestión y corrupción al Comité Institucional e coordinación de control interno.</t>
  </si>
  <si>
    <t>1 Informe de resumen del registro de  declaración de conflicto de intereses de los servidores y contratistas.</t>
  </si>
  <si>
    <t xml:space="preserve">Talento Humano -Gestión Contractual </t>
  </si>
  <si>
    <t>Equipo Talento Humano y gestión Contractual</t>
  </si>
  <si>
    <t>2.2.19</t>
  </si>
  <si>
    <t xml:space="preserve">Informe de denuncias por posibles actos de corrupción, inhabilidades, incompatibilidades o conflicto de intereses en la entidad </t>
  </si>
  <si>
    <t>1.2.5</t>
  </si>
  <si>
    <t>Elaborar y publicar los informes trimestrales de seguimiento a la gestión de las PQRS</t>
  </si>
  <si>
    <t>4 Informes sobre la gestión de PQRSD</t>
  </si>
  <si>
    <t>Divulgar los documentos relacionadados con los documentos  de conocimiento de la contraparte; Reporte de Personas Expuestas  politicamente (PEP y Operaciones Inusuales y Sospechosas</t>
  </si>
  <si>
    <t>Gestionar el diligenciamiento del formato de compromiso de confidencialidad y no divulgación de la información de los colaboradores que hagan parte del ciclo de recepción, registro, tipificación, direccionamiento, y gestión de denuncias de posibles actos de corrupción</t>
  </si>
  <si>
    <t>1 informe de la relación de colaboradores que firmaron el compromiso de confidencialidad y no divulgación de la información, relacionada con denuncias de posibles actos de corrupción</t>
  </si>
  <si>
    <t>Oficina de Control Disciplinario Interno</t>
  </si>
  <si>
    <t xml:space="preserve">Profesional de la Oficina de Control Disciplinario Interno
</t>
  </si>
  <si>
    <t xml:space="preserve">Atención a la Ciudadanía y Transparencia, Gestión Documental, Talento Humano, Oficina Jurídica, Dirección  </t>
  </si>
  <si>
    <t xml:space="preserve">Publicar el informe de equidad de género en la página web </t>
  </si>
  <si>
    <t xml:space="preserve">1 Informe de equidad de genero </t>
  </si>
  <si>
    <t xml:space="preserve">Talento Humano 
Gestión Contractual </t>
  </si>
  <si>
    <t xml:space="preserve">Actualizar semanalmente el aplicativo de agendas abiertas con las reuniones de los Servidores del nivel directivo registrados </t>
  </si>
  <si>
    <t xml:space="preserve">Asesor de la Dirección </t>
  </si>
  <si>
    <t xml:space="preserve">Equipos de apoyo administrativo de las Subdirecciones misionales </t>
  </si>
  <si>
    <t xml:space="preserve">1 Reporte consolidado del registro en el aplicativo (Captura de Pantalla) y/o correos por directivo </t>
  </si>
  <si>
    <t xml:space="preserve">Dirección General
Subdirectores Técnicos </t>
  </si>
  <si>
    <t>Socializar a todos los colaboradores del Instituto acerca de los componentes del Modelo de Gestión Jurídica Anticorrupción, adopción de los mismos por parte delIDPC y el seguimiento para el cumplimiento</t>
  </si>
  <si>
    <t xml:space="preserve">Informe  de consulta del estado de las solicitudes ciudadanas </t>
  </si>
  <si>
    <t>3 Reporte de consulta del estado de las solicitudes ciudadanas</t>
  </si>
  <si>
    <t xml:space="preserve">
Sistema de información y tecnología </t>
  </si>
  <si>
    <t>Actualizar Índice de Información Clasificada y Reservada</t>
  </si>
  <si>
    <t xml:space="preserve">1 Índice de Información Clasificada y Reservada actualizado </t>
  </si>
  <si>
    <t>Coordinación Gestión Documental</t>
  </si>
  <si>
    <t>Equipo Gestión Documental</t>
  </si>
  <si>
    <t>Actualizar Esquema de publicación de información</t>
  </si>
  <si>
    <t xml:space="preserve">1 Esquema de publicación de información actualizado </t>
  </si>
  <si>
    <t xml:space="preserve">Actualizar las activos de Información del IDPC  </t>
  </si>
  <si>
    <t>1 matriz de activos de Información actualizada</t>
  </si>
  <si>
    <t>Equipo Gestión Documental - Gestión Contractual -Equipos de apoyo dependencias</t>
  </si>
  <si>
    <t xml:space="preserve"> 2 Informes sobre la implementación de las acciones realizadas por las áreas responsables 
</t>
  </si>
  <si>
    <t>Desarrollar acciones para la socialización, apropiación y aplicación  de los criterios de accesibilidad en la producción documental de la entidad</t>
  </si>
  <si>
    <t xml:space="preserve">Componente 3.1: Acceso a la información pública transparencia </t>
  </si>
  <si>
    <t>Componente 3.2 Participación Ciudadana y Rendición de Cuentas</t>
  </si>
  <si>
    <t>3.2.5</t>
  </si>
  <si>
    <t>3.2.6</t>
  </si>
  <si>
    <t>3.2.7</t>
  </si>
  <si>
    <t>3.2.8</t>
  </si>
  <si>
    <t>3.2.9</t>
  </si>
  <si>
    <t>3.2.10</t>
  </si>
  <si>
    <t>3.2.11</t>
  </si>
  <si>
    <t>3.2.12</t>
  </si>
  <si>
    <t>3.2.13</t>
  </si>
  <si>
    <t>Subcomponente 3.3 Integridad en el Servicio Público</t>
  </si>
  <si>
    <t>3.3.4</t>
  </si>
  <si>
    <t>3.3.5</t>
  </si>
  <si>
    <t>Subcomponente 4.1 Racionalización de Trámites</t>
  </si>
  <si>
    <t xml:space="preserve">Subcomponente 4.2 Participación e innovación en la gestión pública </t>
  </si>
  <si>
    <t xml:space="preserve">Desarrollar acciones que permitan garantizar el derecho de acceso y consolidar los mecanismos de publicidad de la información que produce o tiene en su custodia el IDPC en desarrollo de su misión. </t>
  </si>
  <si>
    <t>Desarrollar acciones que permitan fortalecer los escenarios de diálogo y retroalimentación con la ciudadanía y grupos de interés para incluirlos como actores permanentes de la gestión del IDPC</t>
  </si>
  <si>
    <t>Desarrollar acciones que permitan garantizar acceso y servicio a la ciudadanía cálido, oportuno y efectivo, con criterios diferenciales de accesibilidad</t>
  </si>
  <si>
    <t xml:space="preserve"> Desarrollar acciones que permitan fortalecer el acceso oportuno y efectivo a los servicios que ofrece el Instituto Distrital de Patrimonio Cultural</t>
  </si>
  <si>
    <t xml:space="preserve">Componente 4 Iniciativas adicionales </t>
  </si>
  <si>
    <t>Desarrollar acciones que permitan garantizar la participación y desarrollo de acciones innovadora que permitan una mejor relación del Instituto Distrital de Patrimonio Cultural con la ciudadanía</t>
  </si>
  <si>
    <t xml:space="preserve">Desarrollar acciones para promover y fortalecer la Cultura de la integridad, Transparencia y de rechazo a la corrupción en torno a la promoción, protección y sostenibilidad del patrimonio cultural de la ciudad. </t>
  </si>
  <si>
    <t>Desarrollar acciones que permitan fortalecer los mecanismos de prevención de la corrupción y acciones de lavado de activos y financiación del terrorismo</t>
  </si>
  <si>
    <t>Garantizar la transparencia, prevenir la corrupción y fomentar la participación activa de la ciudadanía y los servidores públicos en la identificación y reporte de conductas irregulares.</t>
  </si>
  <si>
    <t>Elaborar el informe de gestión de la vigencia 2024 y gestionar su publicación en la página web del Instituto.</t>
  </si>
  <si>
    <t>1 Informe de gestión de la vigencia 2023</t>
  </si>
  <si>
    <t xml:space="preserve">Profesional Planeación 
</t>
  </si>
  <si>
    <t>Equipo Planeación - Equipo Comunicaciones -Atención a la Ciudadanía y Transparencia,</t>
  </si>
  <si>
    <t>Publicar el avance de indicadores y metas de proyectos de Inversión (Físicas y Financieras) en página web</t>
  </si>
  <si>
    <t>2 reportes de  presentación del avance de indicadores y metas de proyectos de Inversión</t>
  </si>
  <si>
    <t>Conformar el grupo líder de rendición de cuentas al interior del Instituto.</t>
  </si>
  <si>
    <t>1 acta de conformación del equipo líder de rendición de cuentas</t>
  </si>
  <si>
    <t>Equipo Planeación - Equipo Participación</t>
  </si>
  <si>
    <t>Actualizar estrategia de rendición de cuentas para la vigencia</t>
  </si>
  <si>
    <t xml:space="preserve">1 Documento actualizado </t>
  </si>
  <si>
    <t xml:space="preserve">Participar de las mesas de consejeros patrimoniales y atender los requerimiento de información institucional que surjan de los espacios de dialogo </t>
  </si>
  <si>
    <t xml:space="preserve">1 informe de consolidación de la participación y los requerimientos atendidos </t>
  </si>
  <si>
    <t xml:space="preserve">Profesional Participación 
</t>
  </si>
  <si>
    <t>Consultar a los grupos de interés los temas a abordar y metodologías a desarrollar en los espacios de diálogo de rendición de cuentas</t>
  </si>
  <si>
    <t xml:space="preserve">Equipo Participación - Equipo Planeación
Subdirecciones Misionales </t>
  </si>
  <si>
    <t xml:space="preserve">Realizar divulgación de los conceptos e importancia de la rendición de cuentas dirigida a grupos de valor del IDPC </t>
  </si>
  <si>
    <t xml:space="preserve">2 Divulgaciones dirigida a grupos de valor del IDPC </t>
  </si>
  <si>
    <t>Profesional Participación -</t>
  </si>
  <si>
    <t xml:space="preserve">Equipo de participación 
</t>
  </si>
  <si>
    <t xml:space="preserve">Publicar mensualmente en los espacios virtuales del IDPC las noticias relacionadas con la gestión misional de la entidad </t>
  </si>
  <si>
    <t>11 publicaciones de información de la gestión misional del IDPC</t>
  </si>
  <si>
    <t>Subdirección de Divulgación</t>
  </si>
  <si>
    <t>Profesional Comunicaciones</t>
  </si>
  <si>
    <t>Equipo Comunicaciones</t>
  </si>
  <si>
    <t xml:space="preserve">Actualización mensual de Menú participa en la página web del IDPC </t>
  </si>
  <si>
    <t xml:space="preserve">Profesional Participación  </t>
  </si>
  <si>
    <t xml:space="preserve">Equipo Planeación - Equipo Participación
Subdirecciones Misionales </t>
  </si>
  <si>
    <t>Elaborar y publicar el informe de resultados del dialogo local y/o audiencia de rendición de cuentas</t>
  </si>
  <si>
    <t>1 Informe de resultados del dialogo local y/o audiencia de rendición de cuentas</t>
  </si>
  <si>
    <t>Equipo Planeación</t>
  </si>
  <si>
    <t xml:space="preserve">Realizar un espacio de dialogo ciudadano local relacionada con la gestión institucional </t>
  </si>
  <si>
    <t>1 evento de rendición de cuentas institucional</t>
  </si>
  <si>
    <t>Equipo Planeación - Equipo Participación - Atención a la Ciudadanía y Transparencia - Equipo Comunicaciones - Equipos dependencias</t>
  </si>
  <si>
    <t>Atender las solicitudes de información que realice la ciudadanía a partir del dialogo local y/o audiencia de rendición de cuentas.</t>
  </si>
  <si>
    <t>100% de solicitudes de información atendidas</t>
  </si>
  <si>
    <t>Formular y aprobar el Plan Institucional de Participación Ciudadana.</t>
  </si>
  <si>
    <t xml:space="preserve">1 Plan Formulado </t>
  </si>
  <si>
    <t>Ejecutar  los ámbitos  de participación ciudadana  definidos en el PIPC para garantizar la participación  y control social de la ciudadanía en la misionalidad del IDPC.</t>
  </si>
  <si>
    <t xml:space="preserve">Informe semestral de la gestión y resultados del PIPC </t>
  </si>
  <si>
    <t xml:space="preserve">Realizar reuniones de sensibilización internas sobre la importancia de la participación ciudadana con enfoque diferencial, territorial </t>
  </si>
  <si>
    <t xml:space="preserve">2 reuniones de sensibilización </t>
  </si>
  <si>
    <t>3.2.14</t>
  </si>
  <si>
    <t>3.2.15</t>
  </si>
  <si>
    <t xml:space="preserve">1 Encuestas publicadas de consulta a la ciudadanía sobre los temas de interés relacionados con los espacios de rendición de cuentas
</t>
  </si>
  <si>
    <t xml:space="preserve">Adelantar un ejercicio de innovación pública </t>
  </si>
  <si>
    <t xml:space="preserve">1 ejercicio de innovación </t>
  </si>
  <si>
    <t xml:space="preserve">Profesional Oficina Asesora de Planeación </t>
  </si>
  <si>
    <t xml:space="preserve">Oficina Asesora de Planeación
Observatorio de los patrimonios 
Protección e Intervención del Patrimonio </t>
  </si>
  <si>
    <t>4.2.1</t>
  </si>
  <si>
    <t>4.2.2</t>
  </si>
  <si>
    <t>Creación del documento</t>
  </si>
  <si>
    <t xml:space="preserve">Cambio Normativo </t>
  </si>
  <si>
    <t xml:space="preserve">Aprobó </t>
  </si>
  <si>
    <t xml:space="preserve">Oficina Juridica </t>
  </si>
  <si>
    <t>Implementar procedimientos que contiene las directrices para la debida diligencia</t>
  </si>
  <si>
    <t>10 constancias de actualización del Menú Participa (una mensual)</t>
  </si>
  <si>
    <t>Acta No. 01 de 29 de enero de 2025 Comité Institucional de Gestión y Desempeño</t>
  </si>
  <si>
    <t>Comité Institucional de Gestión y Desempeño
Acta No. 01 de 29 de enero de 2025</t>
  </si>
  <si>
    <r>
      <t xml:space="preserve">PROGRAMA DE TRANSPARENCIA Y ÉTICA PÚBLICA  - PTEP 2025
</t>
    </r>
    <r>
      <rPr>
        <sz val="12"/>
        <color theme="1"/>
        <rFont val="Calibri"/>
        <family val="2"/>
      </rPr>
      <t/>
    </r>
  </si>
  <si>
    <t>(Aprobada en sesión del Comité Institucional de Gestión y Desempeño del 30.01.2025)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</si>
</sst>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/m/yyyy"/>
    <numFmt numFmtId="165" formatCode="0.0%"/>
    <numFmt numFmtId="166" formatCode="_-* #,##0.00_-;\-* #,##0.00_-;_-* &quot;-&quot;??_-;_-@"/>
    <numFmt numFmtId="167" formatCode="d\.m"/>
  </numFmts>
  <fonts count="28" x14ac:knownFonts="1">
    <font>
      <sz val="11"/>
      <color rgb="FF000000"/>
      <name val="Calibri"/>
      <scheme val="minor"/>
    </font>
    <font>
      <sz val="8"/>
      <color theme="1"/>
      <name val="Calibri"/>
      <family val="2"/>
    </font>
    <font>
      <sz val="9"/>
      <color theme="1"/>
      <name val="Calibri"/>
      <family val="2"/>
    </font>
    <font>
      <b/>
      <sz val="8"/>
      <color theme="1"/>
      <name val="Calibri"/>
      <family val="2"/>
    </font>
    <font>
      <sz val="10"/>
      <color theme="1"/>
      <name val="Calibri"/>
      <family val="2"/>
    </font>
    <font>
      <b/>
      <sz val="16"/>
      <color theme="1"/>
      <name val="Calibri"/>
      <family val="2"/>
    </font>
    <font>
      <sz val="12"/>
      <color theme="1"/>
      <name val="Calibri"/>
      <family val="2"/>
    </font>
    <font>
      <b/>
      <sz val="9"/>
      <color theme="1"/>
      <name val="Calibri"/>
      <family val="2"/>
    </font>
    <font>
      <b/>
      <sz val="17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3F3F3F"/>
      <name val="Calibri"/>
      <family val="2"/>
    </font>
    <font>
      <sz val="11"/>
      <color theme="1"/>
      <name val="Century Gothic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8"/>
      <color theme="1"/>
      <name val="Calibri"/>
      <family val="2"/>
    </font>
    <font>
      <sz val="11"/>
      <color rgb="FF000000"/>
      <name val="Calibri"/>
      <family val="2"/>
      <scheme val="minor"/>
    </font>
    <font>
      <sz val="12"/>
      <name val="Calibri"/>
      <family val="2"/>
    </font>
    <font>
      <sz val="10"/>
      <name val="Arial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5B3D7"/>
        <bgColor rgb="FF95B3D7"/>
      </patternFill>
    </fill>
    <fill>
      <patternFill patternType="solid">
        <fgColor rgb="FF92CDDC"/>
        <bgColor rgb="FF92CDDC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8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 style="medium">
        <color rgb="FF366092"/>
      </left>
      <right/>
      <top style="medium">
        <color rgb="FF366092"/>
      </top>
      <bottom style="medium">
        <color rgb="FF366092"/>
      </bottom>
      <diagonal/>
    </border>
    <border>
      <left/>
      <right/>
      <top style="medium">
        <color rgb="FF366092"/>
      </top>
      <bottom style="medium">
        <color rgb="FF366092"/>
      </bottom>
      <diagonal/>
    </border>
    <border>
      <left/>
      <right style="medium">
        <color rgb="FF366092"/>
      </right>
      <top style="medium">
        <color rgb="FF366092"/>
      </top>
      <bottom style="medium">
        <color rgb="FF366092"/>
      </bottom>
      <diagonal/>
    </border>
    <border>
      <left style="medium">
        <color rgb="FF366092"/>
      </left>
      <right style="medium">
        <color rgb="FF366092"/>
      </right>
      <top style="medium">
        <color rgb="FF366092"/>
      </top>
      <bottom/>
      <diagonal/>
    </border>
    <border>
      <left/>
      <right style="medium">
        <color rgb="FF366092"/>
      </right>
      <top/>
      <bottom/>
      <diagonal/>
    </border>
    <border>
      <left style="medium">
        <color rgb="FF366092"/>
      </left>
      <right style="thin">
        <color rgb="FF366092"/>
      </right>
      <top style="medium">
        <color rgb="FF366092"/>
      </top>
      <bottom/>
      <diagonal/>
    </border>
    <border>
      <left style="thin">
        <color rgb="FF366092"/>
      </left>
      <right style="thin">
        <color rgb="FF366092"/>
      </right>
      <top style="medium">
        <color rgb="FF366092"/>
      </top>
      <bottom/>
      <diagonal/>
    </border>
    <border>
      <left style="thin">
        <color rgb="FF366092"/>
      </left>
      <right/>
      <top style="medium">
        <color rgb="FF366092"/>
      </top>
      <bottom/>
      <diagonal/>
    </border>
    <border>
      <left style="thin">
        <color rgb="FF366092"/>
      </left>
      <right style="medium">
        <color rgb="FF366092"/>
      </right>
      <top style="medium">
        <color rgb="FF366092"/>
      </top>
      <bottom/>
      <diagonal/>
    </border>
    <border>
      <left style="medium">
        <color rgb="FF366092"/>
      </left>
      <right style="medium">
        <color rgb="FF366092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theme="4"/>
      </left>
      <right style="thin">
        <color rgb="FF366092"/>
      </right>
      <top style="medium">
        <color theme="4"/>
      </top>
      <bottom style="thin">
        <color rgb="FF366092"/>
      </bottom>
      <diagonal/>
    </border>
    <border>
      <left style="thin">
        <color rgb="FF366092"/>
      </left>
      <right style="thin">
        <color rgb="FF366092"/>
      </right>
      <top style="medium">
        <color theme="4"/>
      </top>
      <bottom style="thin">
        <color rgb="FF366092"/>
      </bottom>
      <diagonal/>
    </border>
    <border>
      <left style="thin">
        <color rgb="FF366092"/>
      </left>
      <right style="medium">
        <color theme="4"/>
      </right>
      <top style="medium">
        <color theme="4"/>
      </top>
      <bottom style="thin">
        <color rgb="FF366092"/>
      </bottom>
      <diagonal/>
    </border>
    <border>
      <left style="medium">
        <color rgb="FF366092"/>
      </left>
      <right style="thin">
        <color rgb="FF366092"/>
      </right>
      <top/>
      <bottom style="thin">
        <color rgb="FF366092"/>
      </bottom>
      <diagonal/>
    </border>
    <border>
      <left style="thin">
        <color rgb="FF366092"/>
      </left>
      <right style="thin">
        <color rgb="FF366092"/>
      </right>
      <top/>
      <bottom style="thin">
        <color rgb="FF366092"/>
      </bottom>
      <diagonal/>
    </border>
    <border>
      <left style="medium">
        <color rgb="FF366092"/>
      </left>
      <right style="medium">
        <color rgb="FF366092"/>
      </right>
      <top style="medium">
        <color rgb="FF366092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rgb="FF366092"/>
      </right>
      <top style="thin">
        <color rgb="FF366092"/>
      </top>
      <bottom style="thin">
        <color rgb="FF366092"/>
      </bottom>
      <diagonal/>
    </border>
    <border>
      <left style="thin">
        <color rgb="FF366092"/>
      </left>
      <right style="thin">
        <color rgb="FF366092"/>
      </right>
      <top style="thin">
        <color rgb="FF366092"/>
      </top>
      <bottom style="thin">
        <color rgb="FF366092"/>
      </bottom>
      <diagonal/>
    </border>
    <border>
      <left style="thin">
        <color rgb="FF366092"/>
      </left>
      <right style="medium">
        <color theme="4"/>
      </right>
      <top style="thin">
        <color rgb="FF366092"/>
      </top>
      <bottom style="thin">
        <color rgb="FF366092"/>
      </bottom>
      <diagonal/>
    </border>
    <border>
      <left style="medium">
        <color rgb="FF366092"/>
      </left>
      <right style="medium">
        <color rgb="FF366092"/>
      </right>
      <top/>
      <bottom/>
      <diagonal/>
    </border>
    <border>
      <left style="thin">
        <color rgb="FF366092"/>
      </left>
      <right/>
      <top style="thin">
        <color rgb="FF366092"/>
      </top>
      <bottom style="thin">
        <color rgb="FF366092"/>
      </bottom>
      <diagonal/>
    </border>
    <border>
      <left style="medium">
        <color theme="4"/>
      </left>
      <right style="thin">
        <color rgb="FF366092"/>
      </right>
      <top style="thin">
        <color rgb="FF366092"/>
      </top>
      <bottom style="medium">
        <color theme="4"/>
      </bottom>
      <diagonal/>
    </border>
    <border>
      <left style="thin">
        <color rgb="FF366092"/>
      </left>
      <right style="thin">
        <color rgb="FF366092"/>
      </right>
      <top style="thin">
        <color rgb="FF366092"/>
      </top>
      <bottom style="medium">
        <color theme="4"/>
      </bottom>
      <diagonal/>
    </border>
    <border>
      <left style="thin">
        <color rgb="FF366092"/>
      </left>
      <right style="thin">
        <color rgb="FF366092"/>
      </right>
      <top/>
      <bottom style="medium">
        <color theme="4"/>
      </bottom>
      <diagonal/>
    </border>
    <border>
      <left style="thin">
        <color rgb="FF366092"/>
      </left>
      <right style="medium">
        <color theme="4"/>
      </right>
      <top style="thin">
        <color rgb="FF366092"/>
      </top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rgb="FF366092"/>
      </left>
      <right style="thin">
        <color rgb="FF366092"/>
      </right>
      <top style="thin">
        <color rgb="FF366092"/>
      </top>
      <bottom/>
      <diagonal/>
    </border>
    <border>
      <left/>
      <right/>
      <top/>
      <bottom/>
      <diagonal/>
    </border>
    <border>
      <left style="medium">
        <color theme="4"/>
      </left>
      <right/>
      <top style="medium">
        <color theme="4"/>
      </top>
      <bottom style="medium">
        <color rgb="FF366092"/>
      </bottom>
      <diagonal/>
    </border>
    <border>
      <left/>
      <right/>
      <top style="medium">
        <color theme="4"/>
      </top>
      <bottom style="medium">
        <color rgb="FF366092"/>
      </bottom>
      <diagonal/>
    </border>
    <border>
      <left/>
      <right style="medium">
        <color rgb="FF366092"/>
      </right>
      <top style="medium">
        <color theme="4"/>
      </top>
      <bottom style="medium">
        <color rgb="FF366092"/>
      </bottom>
      <diagonal/>
    </border>
    <border>
      <left style="medium">
        <color rgb="FF366092"/>
      </left>
      <right style="medium">
        <color rgb="FF366092"/>
      </right>
      <top style="medium">
        <color theme="4"/>
      </top>
      <bottom/>
      <diagonal/>
    </border>
    <border>
      <left style="medium">
        <color rgb="FF366092"/>
      </left>
      <right style="medium">
        <color theme="4"/>
      </right>
      <top style="medium">
        <color theme="4"/>
      </top>
      <bottom/>
      <diagonal/>
    </border>
    <border>
      <left style="medium">
        <color rgb="FF366092"/>
      </left>
      <right style="thin">
        <color rgb="FF366092"/>
      </right>
      <top style="medium">
        <color theme="4"/>
      </top>
      <bottom/>
      <diagonal/>
    </border>
    <border>
      <left style="thin">
        <color rgb="FF366092"/>
      </left>
      <right style="thin">
        <color rgb="FF366092"/>
      </right>
      <top style="medium">
        <color theme="4"/>
      </top>
      <bottom/>
      <diagonal/>
    </border>
    <border>
      <left style="thin">
        <color rgb="FF366092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thin">
        <color rgb="FF366092"/>
      </right>
      <top style="medium">
        <color rgb="FF366092"/>
      </top>
      <bottom/>
      <diagonal/>
    </border>
    <border>
      <left style="medium">
        <color rgb="FF366092"/>
      </left>
      <right style="medium">
        <color theme="4"/>
      </right>
      <top/>
      <bottom/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rgb="FF366092"/>
      </right>
      <top style="medium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medium">
        <color theme="4"/>
      </bottom>
      <diagonal/>
    </border>
    <border>
      <left style="thin">
        <color rgb="FF366092"/>
      </left>
      <right style="thin">
        <color rgb="FF366092"/>
      </right>
      <top style="medium">
        <color rgb="FF366092"/>
      </top>
      <bottom/>
      <diagonal/>
    </border>
    <border>
      <left style="thin">
        <color rgb="FF366092"/>
      </left>
      <right/>
      <top style="hair">
        <color rgb="FF366092"/>
      </top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rgb="FF366092"/>
      </right>
      <top style="medium">
        <color theme="4"/>
      </top>
      <bottom/>
      <diagonal/>
    </border>
    <border>
      <left style="medium">
        <color rgb="FF366092"/>
      </left>
      <right/>
      <top style="medium">
        <color theme="4"/>
      </top>
      <bottom/>
      <diagonal/>
    </border>
    <border>
      <left style="thin">
        <color rgb="FF366092"/>
      </left>
      <right/>
      <top style="medium">
        <color theme="4"/>
      </top>
      <bottom/>
      <diagonal/>
    </border>
    <border>
      <left style="thin">
        <color rgb="FF366092"/>
      </left>
      <right style="medium">
        <color rgb="FF366092"/>
      </right>
      <top style="medium">
        <color theme="4"/>
      </top>
      <bottom/>
      <diagonal/>
    </border>
    <border>
      <left style="thin">
        <color rgb="FF366092"/>
      </left>
      <right style="thin">
        <color rgb="FF366092"/>
      </right>
      <top style="medium">
        <color theme="4"/>
      </top>
      <bottom/>
      <diagonal/>
    </border>
    <border>
      <left style="medium">
        <color theme="4"/>
      </left>
      <right/>
      <top style="medium">
        <color theme="4"/>
      </top>
      <bottom style="medium">
        <color rgb="FF366092"/>
      </bottom>
      <diagonal/>
    </border>
    <border>
      <left style="medium">
        <color theme="4"/>
      </left>
      <right style="thin">
        <color rgb="FF366092"/>
      </right>
      <top style="thin">
        <color rgb="FF366092"/>
      </top>
      <bottom/>
      <diagonal/>
    </border>
    <border>
      <left/>
      <right/>
      <top style="medium">
        <color rgb="FF366092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/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 style="medium">
        <color theme="4"/>
      </bottom>
      <diagonal/>
    </border>
    <border>
      <left style="thin">
        <color rgb="FF366092"/>
      </left>
      <right style="thin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thin">
        <color rgb="FF366092"/>
      </left>
      <right/>
      <top/>
      <bottom style="thin">
        <color rgb="FF366092"/>
      </bottom>
      <diagonal/>
    </border>
    <border>
      <left/>
      <right style="medium">
        <color rgb="FF366092"/>
      </right>
      <top style="medium">
        <color rgb="FF366092"/>
      </top>
      <bottom/>
      <diagonal/>
    </border>
    <border>
      <left style="thin">
        <color rgb="FF366092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 style="medium">
        <color rgb="FF0070C0"/>
      </top>
      <bottom style="medium">
        <color rgb="FF366092"/>
      </bottom>
      <diagonal/>
    </border>
    <border>
      <left/>
      <right/>
      <top style="medium">
        <color rgb="FF0070C0"/>
      </top>
      <bottom style="medium">
        <color rgb="FF366092"/>
      </bottom>
      <diagonal/>
    </border>
    <border>
      <left/>
      <right style="medium">
        <color rgb="FF366092"/>
      </right>
      <top style="medium">
        <color rgb="FF0070C0"/>
      </top>
      <bottom style="medium">
        <color rgb="FF366092"/>
      </bottom>
      <diagonal/>
    </border>
    <border>
      <left style="medium">
        <color rgb="FF366092"/>
      </left>
      <right style="medium">
        <color rgb="FF366092"/>
      </right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 style="medium">
        <color rgb="FF366092"/>
      </bottom>
      <diagonal/>
    </border>
    <border>
      <left style="medium">
        <color rgb="FF0070C0"/>
      </left>
      <right style="thin">
        <color rgb="FF366092"/>
      </right>
      <top style="medium">
        <color rgb="FF366092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/>
      <right style="thin">
        <color theme="4"/>
      </right>
      <top style="medium">
        <color theme="4"/>
      </top>
      <bottom/>
      <diagonal/>
    </border>
    <border>
      <left style="thin">
        <color theme="4"/>
      </left>
      <right style="thin">
        <color theme="4"/>
      </right>
      <top style="medium">
        <color rgb="FF0070C0"/>
      </top>
      <bottom style="thin">
        <color theme="4"/>
      </bottom>
      <diagonal/>
    </border>
    <border>
      <left style="thin">
        <color theme="4"/>
      </left>
      <right style="medium">
        <color rgb="FF0070C0"/>
      </right>
      <top style="thin">
        <color theme="4"/>
      </top>
      <bottom style="thin">
        <color theme="4"/>
      </bottom>
      <diagonal/>
    </border>
    <border>
      <left style="medium">
        <color rgb="FF0070C0"/>
      </left>
      <right style="thin">
        <color rgb="FF366092"/>
      </right>
      <top style="medium">
        <color rgb="FF0070C0"/>
      </top>
      <bottom/>
      <diagonal/>
    </border>
    <border>
      <left style="thin">
        <color rgb="FF366092"/>
      </left>
      <right style="thin">
        <color rgb="FF366092"/>
      </right>
      <top style="medium">
        <color rgb="FF0070C0"/>
      </top>
      <bottom/>
      <diagonal/>
    </border>
    <border>
      <left style="thin">
        <color theme="4"/>
      </left>
      <right style="medium">
        <color theme="4"/>
      </right>
      <top/>
      <bottom style="medium">
        <color theme="4"/>
      </bottom>
      <diagonal/>
    </border>
    <border>
      <left/>
      <right style="thin">
        <color rgb="FF366092"/>
      </right>
      <top style="medium">
        <color rgb="FF366092"/>
      </top>
      <bottom/>
      <diagonal/>
    </border>
    <border>
      <left style="thin">
        <color rgb="FF366092"/>
      </left>
      <right/>
      <top style="medium">
        <color rgb="FF0070C0"/>
      </top>
      <bottom/>
      <diagonal/>
    </border>
    <border>
      <left style="thin">
        <color rgb="FF366092"/>
      </left>
      <right style="medium">
        <color rgb="FF366092"/>
      </right>
      <top style="medium">
        <color rgb="FF0070C0"/>
      </top>
      <bottom/>
      <diagonal/>
    </border>
    <border>
      <left style="medium">
        <color rgb="FF366092"/>
      </left>
      <right style="thin">
        <color rgb="FF366092"/>
      </right>
      <top style="medium">
        <color rgb="FF0070C0"/>
      </top>
      <bottom/>
      <diagonal/>
    </border>
    <border>
      <left style="thin">
        <color theme="4"/>
      </left>
      <right style="thin">
        <color theme="4"/>
      </right>
      <top style="medium">
        <color rgb="FF0070C0"/>
      </top>
      <bottom/>
      <diagonal/>
    </border>
    <border>
      <left style="medium">
        <color theme="4"/>
      </left>
      <right style="thin">
        <color rgb="FF366092"/>
      </right>
      <top style="medium">
        <color theme="4"/>
      </top>
      <bottom style="medium">
        <color theme="4"/>
      </bottom>
      <diagonal/>
    </border>
    <border>
      <left style="thin">
        <color rgb="FF366092"/>
      </left>
      <right style="thin">
        <color rgb="FF366092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rgb="FF366092"/>
      </left>
      <right/>
      <top style="medium">
        <color rgb="FF366092"/>
      </top>
      <bottom/>
      <diagonal/>
    </border>
    <border>
      <left style="medium">
        <color rgb="FF366092"/>
      </left>
      <right/>
      <top/>
      <bottom/>
      <diagonal/>
    </border>
    <border>
      <left style="medium">
        <color rgb="FF366092"/>
      </left>
      <right/>
      <top style="medium">
        <color rgb="FF0070C0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indexed="64"/>
      </right>
      <top style="medium">
        <color theme="4"/>
      </top>
      <bottom style="thin">
        <color indexed="64"/>
      </bottom>
      <diagonal/>
    </border>
    <border>
      <left style="medium">
        <color theme="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4"/>
      </left>
      <right style="thin">
        <color indexed="64"/>
      </right>
      <top style="thin">
        <color indexed="6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/>
      <diagonal/>
    </border>
    <border>
      <left/>
      <right style="medium">
        <color theme="4"/>
      </right>
      <top/>
      <bottom/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rgb="FF0070C0"/>
      </right>
      <top style="medium">
        <color theme="4"/>
      </top>
      <bottom style="medium">
        <color theme="4"/>
      </bottom>
      <diagonal/>
    </border>
    <border>
      <left style="thin">
        <color rgb="FF0070C0"/>
      </left>
      <right style="thin">
        <color rgb="FF0070C0"/>
      </right>
      <top style="medium">
        <color theme="4"/>
      </top>
      <bottom style="medium">
        <color theme="4"/>
      </bottom>
      <diagonal/>
    </border>
    <border>
      <left style="thin">
        <color rgb="FF0070C0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rgb="FF366092"/>
      </left>
      <right style="medium">
        <color theme="4"/>
      </right>
      <top/>
      <bottom style="medium">
        <color theme="4"/>
      </bottom>
      <diagonal/>
    </border>
    <border>
      <left/>
      <right style="medium">
        <color rgb="FF366092"/>
      </right>
      <top style="medium">
        <color rgb="FF0070C0"/>
      </top>
      <bottom/>
      <diagonal/>
    </border>
    <border>
      <left style="thin">
        <color theme="4"/>
      </left>
      <right/>
      <top style="medium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thin">
        <color rgb="FF366092"/>
      </left>
      <right/>
      <top style="medium">
        <color theme="4"/>
      </top>
      <bottom style="medium">
        <color theme="4"/>
      </bottom>
      <diagonal/>
    </border>
    <border>
      <left style="thin">
        <color rgb="FF366092"/>
      </left>
      <right style="medium">
        <color rgb="FF366092"/>
      </right>
      <top style="medium">
        <color theme="4"/>
      </top>
      <bottom style="medium">
        <color theme="4"/>
      </bottom>
      <diagonal/>
    </border>
    <border>
      <left style="medium">
        <color rgb="FF366092"/>
      </left>
      <right style="medium">
        <color rgb="FF366092"/>
      </right>
      <top style="medium">
        <color theme="4"/>
      </top>
      <bottom style="medium">
        <color theme="4"/>
      </bottom>
      <diagonal/>
    </border>
    <border>
      <left style="medium">
        <color rgb="FF366092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rgb="FF366092"/>
      </left>
      <right/>
      <top/>
      <bottom style="medium">
        <color theme="4"/>
      </bottom>
      <diagonal/>
    </border>
    <border>
      <left style="thin">
        <color rgb="FF366092"/>
      </left>
      <right/>
      <top style="medium">
        <color theme="4"/>
      </top>
      <bottom style="thin">
        <color rgb="FF366092"/>
      </bottom>
      <diagonal/>
    </border>
    <border>
      <left style="thin">
        <color rgb="FF366092"/>
      </left>
      <right/>
      <top style="thin">
        <color rgb="FF366092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rgb="FF0070C0"/>
      </left>
      <right/>
      <top style="medium">
        <color theme="4"/>
      </top>
      <bottom style="medium">
        <color theme="4"/>
      </bottom>
      <diagonal/>
    </border>
    <border>
      <left style="medium">
        <color rgb="FF366092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rgb="FF366092"/>
      </left>
      <right style="medium">
        <color rgb="FF0070C0"/>
      </right>
      <top style="medium">
        <color rgb="FF366092"/>
      </top>
      <bottom/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rgb="FF366092"/>
      </right>
      <top style="medium">
        <color theme="4"/>
      </top>
      <bottom style="medium">
        <color theme="4"/>
      </bottom>
      <diagonal/>
    </border>
    <border>
      <left/>
      <right style="thin">
        <color rgb="FF366092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rgb="FF366092"/>
      </bottom>
      <diagonal/>
    </border>
    <border>
      <left style="medium">
        <color theme="4"/>
      </left>
      <right style="medium">
        <color theme="4"/>
      </right>
      <top style="thin">
        <color rgb="FF366092"/>
      </top>
      <bottom style="thin">
        <color rgb="FF366092"/>
      </bottom>
      <diagonal/>
    </border>
    <border>
      <left style="medium">
        <color theme="4"/>
      </left>
      <right style="medium">
        <color theme="4"/>
      </right>
      <top style="thin">
        <color rgb="FF366092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 style="thin">
        <color rgb="FF0070C0"/>
      </right>
      <top style="medium">
        <color theme="4"/>
      </top>
      <bottom style="thin">
        <color rgb="FF0070C0"/>
      </bottom>
      <diagonal/>
    </border>
    <border>
      <left style="medium">
        <color theme="4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theme="4"/>
      </left>
      <right style="thin">
        <color rgb="FF0070C0"/>
      </right>
      <top style="thin">
        <color rgb="FF0070C0"/>
      </top>
      <bottom style="medium">
        <color theme="4"/>
      </bottom>
      <diagonal/>
    </border>
    <border>
      <left style="thin">
        <color rgb="FF0070C0"/>
      </left>
      <right/>
      <top style="medium">
        <color theme="4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rgb="FF0070C0"/>
      </bottom>
      <diagonal/>
    </border>
    <border>
      <left style="medium">
        <color theme="4"/>
      </left>
      <right style="medium">
        <color theme="4"/>
      </right>
      <top style="thin">
        <color rgb="FF0070C0"/>
      </top>
      <bottom style="thin">
        <color rgb="FF0070C0"/>
      </bottom>
      <diagonal/>
    </border>
    <border>
      <left style="medium">
        <color theme="4"/>
      </left>
      <right style="medium">
        <color theme="4"/>
      </right>
      <top style="thin">
        <color rgb="FF0070C0"/>
      </top>
      <bottom style="medium">
        <color theme="4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24" fillId="0" borderId="0" applyFont="0" applyFill="0" applyBorder="0" applyAlignment="0" applyProtection="0"/>
  </cellStyleXfs>
  <cellXfs count="505">
    <xf numFmtId="0" fontId="0" fillId="0" borderId="0" xfId="0" applyFont="1" applyAlignment="1"/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10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0" fontId="2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10" fontId="11" fillId="0" borderId="0" xfId="0" applyNumberFormat="1" applyFont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165" fontId="13" fillId="0" borderId="18" xfId="0" applyNumberFormat="1" applyFont="1" applyBorder="1" applyAlignment="1">
      <alignment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center" vertical="center" wrapText="1"/>
    </xf>
    <xf numFmtId="2" fontId="14" fillId="0" borderId="20" xfId="0" applyNumberFormat="1" applyFont="1" applyBorder="1" applyAlignment="1">
      <alignment horizontal="center" vertical="center" wrapText="1"/>
    </xf>
    <xf numFmtId="2" fontId="14" fillId="0" borderId="21" xfId="0" applyNumberFormat="1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center" vertical="center" wrapText="1"/>
    </xf>
    <xf numFmtId="165" fontId="13" fillId="0" borderId="21" xfId="0" applyNumberFormat="1" applyFont="1" applyBorder="1" applyAlignment="1">
      <alignment vertical="center" wrapText="1"/>
    </xf>
    <xf numFmtId="0" fontId="11" fillId="0" borderId="31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left" vertical="center" wrapText="1"/>
    </xf>
    <xf numFmtId="164" fontId="11" fillId="0" borderId="0" xfId="0" applyNumberFormat="1" applyFont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 wrapText="1"/>
    </xf>
    <xf numFmtId="164" fontId="10" fillId="2" borderId="46" xfId="0" applyNumberFormat="1" applyFont="1" applyFill="1" applyBorder="1" applyAlignment="1">
      <alignment horizontal="center" vertical="center" wrapText="1"/>
    </xf>
    <xf numFmtId="164" fontId="10" fillId="2" borderId="47" xfId="0" applyNumberFormat="1" applyFont="1" applyFill="1" applyBorder="1" applyAlignment="1">
      <alignment horizontal="center" vertical="center" wrapText="1"/>
    </xf>
    <xf numFmtId="0" fontId="10" fillId="2" borderId="48" xfId="0" applyFont="1" applyFill="1" applyBorder="1" applyAlignment="1">
      <alignment horizontal="center" vertical="center" wrapText="1"/>
    </xf>
    <xf numFmtId="0" fontId="10" fillId="2" borderId="4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4" fontId="11" fillId="0" borderId="23" xfId="0" applyNumberFormat="1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0" fillId="2" borderId="51" xfId="0" applyFont="1" applyFill="1" applyBorder="1" applyAlignment="1">
      <alignment vertical="center" wrapText="1"/>
    </xf>
    <xf numFmtId="0" fontId="10" fillId="2" borderId="52" xfId="0" applyFont="1" applyFill="1" applyBorder="1" applyAlignment="1">
      <alignment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165" fontId="13" fillId="0" borderId="23" xfId="0" applyNumberFormat="1" applyFont="1" applyBorder="1" applyAlignment="1">
      <alignment vertical="center" wrapText="1"/>
    </xf>
    <xf numFmtId="0" fontId="11" fillId="0" borderId="23" xfId="0" applyFont="1" applyBorder="1" applyAlignment="1">
      <alignment horizontal="left" vertical="top" wrapText="1"/>
    </xf>
    <xf numFmtId="0" fontId="11" fillId="0" borderId="23" xfId="0" applyFont="1" applyBorder="1" applyAlignment="1">
      <alignment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left" vertical="center" wrapText="1"/>
    </xf>
    <xf numFmtId="0" fontId="10" fillId="2" borderId="62" xfId="0" applyFont="1" applyFill="1" applyBorder="1" applyAlignment="1">
      <alignment horizontal="center" vertical="center" wrapText="1"/>
    </xf>
    <xf numFmtId="0" fontId="10" fillId="2" borderId="63" xfId="0" applyFont="1" applyFill="1" applyBorder="1" applyAlignment="1">
      <alignment horizontal="center" vertical="center" wrapText="1"/>
    </xf>
    <xf numFmtId="0" fontId="11" fillId="2" borderId="46" xfId="0" applyFont="1" applyFill="1" applyBorder="1" applyAlignment="1">
      <alignment horizontal="center" vertical="center" wrapText="1"/>
    </xf>
    <xf numFmtId="0" fontId="10" fillId="2" borderId="63" xfId="0" applyFont="1" applyFill="1" applyBorder="1" applyAlignment="1">
      <alignment horizontal="left" vertical="center" wrapText="1"/>
    </xf>
    <xf numFmtId="0" fontId="11" fillId="0" borderId="64" xfId="0" applyFont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166" fontId="11" fillId="0" borderId="0" xfId="0" applyNumberFormat="1" applyFont="1" applyAlignment="1">
      <alignment horizontal="center" vertical="center" wrapText="1"/>
    </xf>
    <xf numFmtId="9" fontId="11" fillId="0" borderId="0" xfId="0" applyNumberFormat="1" applyFont="1" applyAlignment="1">
      <alignment vertical="center" wrapText="1"/>
    </xf>
    <xf numFmtId="0" fontId="16" fillId="3" borderId="68" xfId="0" applyFont="1" applyFill="1" applyBorder="1" applyAlignment="1">
      <alignment horizontal="center" vertical="center" wrapText="1"/>
    </xf>
    <xf numFmtId="0" fontId="16" fillId="3" borderId="69" xfId="0" applyFont="1" applyFill="1" applyBorder="1" applyAlignment="1">
      <alignment horizontal="center" vertical="center" wrapText="1"/>
    </xf>
    <xf numFmtId="164" fontId="2" fillId="0" borderId="70" xfId="0" applyNumberFormat="1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11" fillId="0" borderId="70" xfId="0" applyFont="1" applyBorder="1" applyAlignment="1">
      <alignment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7" fillId="3" borderId="15" xfId="0" applyFont="1" applyFill="1" applyBorder="1" applyAlignment="1">
      <alignment horizontal="left" vertical="center" wrapText="1"/>
    </xf>
    <xf numFmtId="0" fontId="19" fillId="2" borderId="39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0" fillId="0" borderId="0" xfId="0" applyFont="1" applyAlignment="1"/>
    <xf numFmtId="0" fontId="11" fillId="0" borderId="23" xfId="0" applyFont="1" applyFill="1" applyBorder="1" applyAlignment="1">
      <alignment horizontal="left" vertical="center" wrapText="1"/>
    </xf>
    <xf numFmtId="0" fontId="11" fillId="0" borderId="23" xfId="0" applyFont="1" applyFill="1" applyBorder="1" applyAlignment="1">
      <alignment horizontal="center" vertical="center" wrapText="1"/>
    </xf>
    <xf numFmtId="164" fontId="11" fillId="0" borderId="23" xfId="0" applyNumberFormat="1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/>
    <xf numFmtId="0" fontId="10" fillId="2" borderId="64" xfId="0" applyFont="1" applyFill="1" applyBorder="1" applyAlignment="1">
      <alignment horizontal="center" vertical="center" wrapText="1"/>
    </xf>
    <xf numFmtId="0" fontId="19" fillId="2" borderId="73" xfId="0" applyFont="1" applyFill="1" applyBorder="1" applyAlignment="1">
      <alignment horizontal="center" vertical="center" wrapText="1"/>
    </xf>
    <xf numFmtId="164" fontId="10" fillId="2" borderId="64" xfId="0" applyNumberFormat="1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left" vertical="center" wrapText="1"/>
    </xf>
    <xf numFmtId="0" fontId="18" fillId="0" borderId="23" xfId="0" applyFont="1" applyFill="1" applyBorder="1" applyAlignment="1">
      <alignment horizontal="center" vertical="center" wrapText="1"/>
    </xf>
    <xf numFmtId="0" fontId="10" fillId="2" borderId="73" xfId="0" applyFont="1" applyFill="1" applyBorder="1" applyAlignment="1">
      <alignment horizontal="center" vertical="center" wrapText="1"/>
    </xf>
    <xf numFmtId="164" fontId="10" fillId="2" borderId="73" xfId="0" applyNumberFormat="1" applyFont="1" applyFill="1" applyBorder="1" applyAlignment="1">
      <alignment horizontal="center" vertical="center" wrapText="1"/>
    </xf>
    <xf numFmtId="164" fontId="10" fillId="2" borderId="76" xfId="0" applyNumberFormat="1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164" fontId="10" fillId="2" borderId="79" xfId="0" applyNumberFormat="1" applyFont="1" applyFill="1" applyBorder="1" applyAlignment="1">
      <alignment horizontal="center" vertical="center" wrapText="1"/>
    </xf>
    <xf numFmtId="0" fontId="10" fillId="2" borderId="80" xfId="0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left" vertical="center" wrapText="1"/>
    </xf>
    <xf numFmtId="10" fontId="14" fillId="0" borderId="81" xfId="0" applyNumberFormat="1" applyFont="1" applyBorder="1" applyAlignment="1">
      <alignment vertical="center" wrapText="1"/>
    </xf>
    <xf numFmtId="10" fontId="10" fillId="2" borderId="13" xfId="0" applyNumberFormat="1" applyFont="1" applyFill="1" applyBorder="1" applyAlignment="1">
      <alignment horizontal="center" vertical="center" wrapText="1"/>
    </xf>
    <xf numFmtId="0" fontId="10" fillId="2" borderId="56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10" fontId="10" fillId="2" borderId="83" xfId="0" applyNumberFormat="1" applyFont="1" applyFill="1" applyBorder="1" applyAlignment="1">
      <alignment horizontal="center" vertical="center" wrapText="1"/>
    </xf>
    <xf numFmtId="0" fontId="10" fillId="2" borderId="82" xfId="0" applyFont="1" applyFill="1" applyBorder="1" applyAlignment="1">
      <alignment horizontal="center" vertical="center" wrapText="1"/>
    </xf>
    <xf numFmtId="0" fontId="10" fillId="2" borderId="87" xfId="0" applyFont="1" applyFill="1" applyBorder="1" applyAlignment="1">
      <alignment horizontal="center" vertical="center" wrapText="1"/>
    </xf>
    <xf numFmtId="0" fontId="10" fillId="2" borderId="89" xfId="0" applyFont="1" applyFill="1" applyBorder="1" applyAlignment="1">
      <alignment horizontal="center" vertical="center" wrapText="1"/>
    </xf>
    <xf numFmtId="0" fontId="10" fillId="2" borderId="93" xfId="0" applyFont="1" applyFill="1" applyBorder="1" applyAlignment="1">
      <alignment horizontal="center" vertical="center" wrapText="1"/>
    </xf>
    <xf numFmtId="0" fontId="11" fillId="0" borderId="94" xfId="0" applyFont="1" applyBorder="1" applyAlignment="1">
      <alignment horizontal="center" vertical="center" wrapText="1"/>
    </xf>
    <xf numFmtId="0" fontId="10" fillId="2" borderId="99" xfId="0" applyFont="1" applyFill="1" applyBorder="1" applyAlignment="1">
      <alignment horizontal="center" vertical="center" wrapText="1"/>
    </xf>
    <xf numFmtId="0" fontId="10" fillId="2" borderId="96" xfId="0" applyFont="1" applyFill="1" applyBorder="1" applyAlignment="1">
      <alignment horizontal="center" vertical="center" wrapText="1"/>
    </xf>
    <xf numFmtId="0" fontId="10" fillId="2" borderId="97" xfId="0" applyFont="1" applyFill="1" applyBorder="1" applyAlignment="1">
      <alignment horizontal="center" vertical="center" wrapText="1"/>
    </xf>
    <xf numFmtId="0" fontId="10" fillId="2" borderId="100" xfId="0" applyFont="1" applyFill="1" applyBorder="1" applyAlignment="1">
      <alignment horizontal="center" vertical="center" wrapText="1"/>
    </xf>
    <xf numFmtId="0" fontId="10" fillId="2" borderId="101" xfId="0" applyFont="1" applyFill="1" applyBorder="1" applyAlignment="1">
      <alignment horizontal="center" vertical="center" wrapText="1"/>
    </xf>
    <xf numFmtId="0" fontId="10" fillId="2" borderId="102" xfId="0" applyFont="1" applyFill="1" applyBorder="1" applyAlignment="1">
      <alignment horizontal="center" vertical="center" wrapText="1"/>
    </xf>
    <xf numFmtId="0" fontId="11" fillId="2" borderId="97" xfId="0" applyFont="1" applyFill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wrapText="1"/>
    </xf>
    <xf numFmtId="0" fontId="19" fillId="2" borderId="103" xfId="0" applyFont="1" applyFill="1" applyBorder="1" applyAlignment="1">
      <alignment horizontal="center" vertical="center" wrapText="1"/>
    </xf>
    <xf numFmtId="164" fontId="10" fillId="2" borderId="97" xfId="0" applyNumberFormat="1" applyFont="1" applyFill="1" applyBorder="1" applyAlignment="1">
      <alignment horizontal="center" vertical="center" wrapText="1"/>
    </xf>
    <xf numFmtId="164" fontId="10" fillId="2" borderId="83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 wrapText="1"/>
    </xf>
    <xf numFmtId="0" fontId="0" fillId="4" borderId="0" xfId="0" applyFont="1" applyFill="1" applyAlignment="1">
      <alignment wrapText="1"/>
    </xf>
    <xf numFmtId="0" fontId="0" fillId="4" borderId="0" xfId="0" applyFont="1" applyFill="1" applyAlignment="1"/>
    <xf numFmtId="0" fontId="10" fillId="2" borderId="73" xfId="0" applyFont="1" applyFill="1" applyBorder="1" applyAlignment="1">
      <alignment horizontal="left" vertical="center" wrapText="1"/>
    </xf>
    <xf numFmtId="0" fontId="10" fillId="2" borderId="64" xfId="0" applyFont="1" applyFill="1" applyBorder="1" applyAlignment="1">
      <alignment horizontal="left" vertical="center" wrapText="1"/>
    </xf>
    <xf numFmtId="0" fontId="10" fillId="2" borderId="51" xfId="0" applyFont="1" applyFill="1" applyBorder="1" applyAlignment="1">
      <alignment horizontal="left" vertical="center" wrapText="1"/>
    </xf>
    <xf numFmtId="0" fontId="10" fillId="2" borderId="46" xfId="0" applyFont="1" applyFill="1" applyBorder="1" applyAlignment="1">
      <alignment horizontal="left" vertical="center" wrapText="1"/>
    </xf>
    <xf numFmtId="0" fontId="10" fillId="2" borderId="97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16" fillId="3" borderId="69" xfId="0" applyFont="1" applyFill="1" applyBorder="1" applyAlignment="1">
      <alignment horizontal="left" vertical="center" wrapText="1"/>
    </xf>
    <xf numFmtId="0" fontId="11" fillId="0" borderId="7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center" vertical="center" wrapText="1"/>
    </xf>
    <xf numFmtId="0" fontId="10" fillId="2" borderId="61" xfId="0" applyFont="1" applyFill="1" applyBorder="1" applyAlignment="1">
      <alignment horizontal="center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Alignment="1">
      <alignment wrapText="1"/>
    </xf>
    <xf numFmtId="0" fontId="0" fillId="0" borderId="0" xfId="0"/>
    <xf numFmtId="0" fontId="3" fillId="2" borderId="22" xfId="0" applyFont="1" applyFill="1" applyBorder="1" applyAlignment="1">
      <alignment horizontal="center" vertical="center" wrapText="1"/>
    </xf>
    <xf numFmtId="14" fontId="10" fillId="2" borderId="64" xfId="0" applyNumberFormat="1" applyFont="1" applyFill="1" applyBorder="1" applyAlignment="1">
      <alignment horizontal="center" vertical="center" wrapText="1"/>
    </xf>
    <xf numFmtId="14" fontId="10" fillId="2" borderId="47" xfId="0" applyNumberFormat="1" applyFont="1" applyFill="1" applyBorder="1" applyAlignment="1">
      <alignment horizontal="center" vertical="center" wrapText="1"/>
    </xf>
    <xf numFmtId="14" fontId="11" fillId="0" borderId="26" xfId="0" applyNumberFormat="1" applyFont="1" applyBorder="1" applyAlignment="1">
      <alignment horizontal="center" vertical="center" wrapText="1"/>
    </xf>
    <xf numFmtId="14" fontId="11" fillId="0" borderId="27" xfId="0" applyNumberFormat="1" applyFont="1" applyBorder="1" applyAlignment="1">
      <alignment horizontal="center" vertical="center" wrapText="1"/>
    </xf>
    <xf numFmtId="14" fontId="11" fillId="0" borderId="31" xfId="0" applyNumberFormat="1" applyFont="1" applyBorder="1" applyAlignment="1">
      <alignment horizontal="center" vertical="center" wrapText="1"/>
    </xf>
    <xf numFmtId="14" fontId="11" fillId="0" borderId="33" xfId="0" applyNumberFormat="1" applyFont="1" applyBorder="1" applyAlignment="1">
      <alignment horizontal="center" vertical="center" wrapText="1"/>
    </xf>
    <xf numFmtId="14" fontId="10" fillId="2" borderId="73" xfId="0" applyNumberFormat="1" applyFont="1" applyFill="1" applyBorder="1" applyAlignment="1">
      <alignment horizontal="center" vertical="center" wrapText="1"/>
    </xf>
    <xf numFmtId="14" fontId="10" fillId="2" borderId="76" xfId="0" applyNumberFormat="1" applyFont="1" applyFill="1" applyBorder="1" applyAlignment="1">
      <alignment horizontal="center" vertical="center" wrapText="1"/>
    </xf>
    <xf numFmtId="14" fontId="11" fillId="0" borderId="94" xfId="0" applyNumberFormat="1" applyFont="1" applyBorder="1" applyAlignment="1">
      <alignment horizontal="center" vertical="center" wrapText="1"/>
    </xf>
    <xf numFmtId="0" fontId="11" fillId="0" borderId="106" xfId="0" applyFont="1" applyBorder="1" applyAlignment="1">
      <alignment horizontal="left" vertical="center" wrapText="1"/>
    </xf>
    <xf numFmtId="0" fontId="10" fillId="2" borderId="103" xfId="0" applyFont="1" applyFill="1" applyBorder="1" applyAlignment="1">
      <alignment horizontal="center" vertical="center" wrapText="1"/>
    </xf>
    <xf numFmtId="14" fontId="10" fillId="2" borderId="97" xfId="0" applyNumberFormat="1" applyFont="1" applyFill="1" applyBorder="1" applyAlignment="1">
      <alignment horizontal="center" vertical="center" wrapText="1"/>
    </xf>
    <xf numFmtId="14" fontId="10" fillId="2" borderId="83" xfId="0" applyNumberFormat="1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14" fontId="11" fillId="0" borderId="23" xfId="0" applyNumberFormat="1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14" fontId="11" fillId="0" borderId="95" xfId="0" applyNumberFormat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3" fillId="2" borderId="107" xfId="0" applyFont="1" applyFill="1" applyBorder="1" applyAlignment="1">
      <alignment horizontal="center" vertical="center" wrapText="1"/>
    </xf>
    <xf numFmtId="0" fontId="10" fillId="2" borderId="108" xfId="0" applyFont="1" applyFill="1" applyBorder="1" applyAlignment="1">
      <alignment horizontal="center" vertical="center" wrapText="1"/>
    </xf>
    <xf numFmtId="0" fontId="10" fillId="2" borderId="109" xfId="0" applyFont="1" applyFill="1" applyBorder="1" applyAlignment="1">
      <alignment horizontal="center" vertical="center" wrapText="1"/>
    </xf>
    <xf numFmtId="14" fontId="11" fillId="0" borderId="23" xfId="0" applyNumberFormat="1" applyFont="1" applyFill="1" applyBorder="1" applyAlignment="1">
      <alignment horizontal="center" vertical="center" wrapText="1"/>
    </xf>
    <xf numFmtId="14" fontId="9" fillId="0" borderId="23" xfId="0" applyNumberFormat="1" applyFont="1" applyBorder="1" applyAlignment="1">
      <alignment horizontal="center" vertical="center" wrapText="1"/>
    </xf>
    <xf numFmtId="9" fontId="11" fillId="0" borderId="23" xfId="0" applyNumberFormat="1" applyFont="1" applyBorder="1" applyAlignment="1">
      <alignment horizontal="center" vertical="center" wrapText="1"/>
    </xf>
    <xf numFmtId="14" fontId="12" fillId="0" borderId="23" xfId="0" applyNumberFormat="1" applyFont="1" applyBorder="1" applyAlignment="1">
      <alignment horizontal="center" vertical="center"/>
    </xf>
    <xf numFmtId="0" fontId="9" fillId="0" borderId="111" xfId="0" applyFont="1" applyBorder="1" applyAlignment="1">
      <alignment horizontal="center" vertical="center" wrapText="1"/>
    </xf>
    <xf numFmtId="0" fontId="11" fillId="0" borderId="112" xfId="0" applyFont="1" applyBorder="1" applyAlignment="1">
      <alignment horizontal="left" vertical="center" wrapText="1"/>
    </xf>
    <xf numFmtId="0" fontId="9" fillId="0" borderId="112" xfId="0" applyFont="1" applyBorder="1" applyAlignment="1">
      <alignment horizontal="center" vertical="center" wrapText="1"/>
    </xf>
    <xf numFmtId="0" fontId="11" fillId="0" borderId="112" xfId="0" applyFont="1" applyBorder="1" applyAlignment="1">
      <alignment horizontal="center" vertical="center" wrapText="1"/>
    </xf>
    <xf numFmtId="14" fontId="11" fillId="0" borderId="112" xfId="0" applyNumberFormat="1" applyFont="1" applyBorder="1" applyAlignment="1">
      <alignment horizontal="center" vertical="center" wrapText="1"/>
    </xf>
    <xf numFmtId="14" fontId="11" fillId="0" borderId="113" xfId="0" applyNumberFormat="1" applyFont="1" applyBorder="1" applyAlignment="1">
      <alignment horizontal="center" vertical="center" wrapText="1"/>
    </xf>
    <xf numFmtId="0" fontId="9" fillId="0" borderId="114" xfId="0" applyFont="1" applyBorder="1" applyAlignment="1">
      <alignment horizontal="center" vertical="center" wrapText="1"/>
    </xf>
    <xf numFmtId="14" fontId="11" fillId="0" borderId="115" xfId="0" applyNumberFormat="1" applyFont="1" applyFill="1" applyBorder="1" applyAlignment="1">
      <alignment horizontal="center" vertical="center" wrapText="1"/>
    </xf>
    <xf numFmtId="14" fontId="11" fillId="0" borderId="115" xfId="0" applyNumberFormat="1" applyFont="1" applyBorder="1" applyAlignment="1">
      <alignment horizontal="center" vertical="center" wrapText="1"/>
    </xf>
    <xf numFmtId="14" fontId="12" fillId="0" borderId="115" xfId="0" applyNumberFormat="1" applyFont="1" applyBorder="1" applyAlignment="1">
      <alignment horizontal="center" vertical="center"/>
    </xf>
    <xf numFmtId="0" fontId="9" fillId="0" borderId="116" xfId="0" applyFont="1" applyBorder="1" applyAlignment="1">
      <alignment horizontal="center" vertical="center" wrapText="1"/>
    </xf>
    <xf numFmtId="0" fontId="11" fillId="0" borderId="117" xfId="0" applyFont="1" applyBorder="1" applyAlignment="1">
      <alignment horizontal="left" vertical="center" wrapText="1"/>
    </xf>
    <xf numFmtId="9" fontId="11" fillId="0" borderId="117" xfId="0" applyNumberFormat="1" applyFont="1" applyBorder="1" applyAlignment="1">
      <alignment horizontal="center" vertical="center" wrapText="1"/>
    </xf>
    <xf numFmtId="0" fontId="11" fillId="0" borderId="117" xfId="0" applyFont="1" applyBorder="1" applyAlignment="1">
      <alignment horizontal="center" vertical="center" wrapText="1"/>
    </xf>
    <xf numFmtId="14" fontId="11" fillId="0" borderId="117" xfId="0" applyNumberFormat="1" applyFont="1" applyBorder="1" applyAlignment="1">
      <alignment horizontal="center" vertical="center" wrapText="1"/>
    </xf>
    <xf numFmtId="14" fontId="11" fillId="0" borderId="118" xfId="0" applyNumberFormat="1" applyFont="1" applyBorder="1" applyAlignment="1">
      <alignment horizontal="center" vertical="center" wrapText="1"/>
    </xf>
    <xf numFmtId="0" fontId="15" fillId="0" borderId="23" xfId="0" applyFont="1" applyBorder="1" applyAlignment="1">
      <alignment vertical="center" wrapText="1"/>
    </xf>
    <xf numFmtId="0" fontId="11" fillId="0" borderId="111" xfId="0" applyFont="1" applyBorder="1" applyAlignment="1">
      <alignment horizontal="center" vertical="center" wrapText="1"/>
    </xf>
    <xf numFmtId="0" fontId="11" fillId="0" borderId="114" xfId="0" applyFont="1" applyBorder="1" applyAlignment="1">
      <alignment horizontal="center" vertical="center" wrapText="1"/>
    </xf>
    <xf numFmtId="0" fontId="11" fillId="0" borderId="116" xfId="0" applyFont="1" applyBorder="1" applyAlignment="1">
      <alignment horizontal="center" vertical="center" wrapText="1"/>
    </xf>
    <xf numFmtId="0" fontId="11" fillId="0" borderId="117" xfId="0" applyFont="1" applyFill="1" applyBorder="1" applyAlignment="1">
      <alignment horizontal="left" vertical="center" wrapText="1"/>
    </xf>
    <xf numFmtId="0" fontId="11" fillId="0" borderId="117" xfId="0" applyFont="1" applyFill="1" applyBorder="1" applyAlignment="1">
      <alignment horizontal="center" vertical="center" wrapText="1"/>
    </xf>
    <xf numFmtId="14" fontId="11" fillId="0" borderId="117" xfId="0" applyNumberFormat="1" applyFont="1" applyFill="1" applyBorder="1" applyAlignment="1">
      <alignment horizontal="center" vertical="center" wrapText="1"/>
    </xf>
    <xf numFmtId="14" fontId="9" fillId="0" borderId="117" xfId="0" applyNumberFormat="1" applyFont="1" applyFill="1" applyBorder="1" applyAlignment="1">
      <alignment horizontal="center" vertical="center" wrapText="1"/>
    </xf>
    <xf numFmtId="14" fontId="11" fillId="0" borderId="118" xfId="0" applyNumberFormat="1" applyFont="1" applyFill="1" applyBorder="1" applyAlignment="1">
      <alignment horizontal="center" vertical="center" wrapText="1"/>
    </xf>
    <xf numFmtId="0" fontId="11" fillId="0" borderId="122" xfId="0" applyFont="1" applyBorder="1" applyAlignment="1">
      <alignment horizontal="center" vertical="center" wrapText="1"/>
    </xf>
    <xf numFmtId="14" fontId="11" fillId="0" borderId="18" xfId="0" applyNumberFormat="1" applyFont="1" applyBorder="1" applyAlignment="1">
      <alignment horizontal="center" vertical="center" wrapText="1"/>
    </xf>
    <xf numFmtId="14" fontId="11" fillId="0" borderId="19" xfId="0" applyNumberFormat="1" applyFont="1" applyBorder="1" applyAlignment="1">
      <alignment horizontal="center" vertical="center" wrapText="1"/>
    </xf>
    <xf numFmtId="0" fontId="11" fillId="0" borderId="123" xfId="0" applyFont="1" applyBorder="1" applyAlignment="1">
      <alignment horizontal="center" vertical="center" wrapText="1"/>
    </xf>
    <xf numFmtId="0" fontId="11" fillId="0" borderId="124" xfId="0" applyFont="1" applyBorder="1" applyAlignment="1">
      <alignment horizontal="center" vertical="center" wrapText="1"/>
    </xf>
    <xf numFmtId="2" fontId="14" fillId="0" borderId="111" xfId="0" applyNumberFormat="1" applyFont="1" applyBorder="1" applyAlignment="1">
      <alignment horizontal="center" vertical="center" wrapText="1"/>
    </xf>
    <xf numFmtId="2" fontId="14" fillId="0" borderId="114" xfId="0" applyNumberFormat="1" applyFont="1" applyBorder="1" applyAlignment="1">
      <alignment horizontal="center" vertical="center" wrapText="1"/>
    </xf>
    <xf numFmtId="2" fontId="14" fillId="0" borderId="116" xfId="0" applyNumberFormat="1" applyFont="1" applyBorder="1" applyAlignment="1">
      <alignment horizontal="center" vertical="center" wrapText="1"/>
    </xf>
    <xf numFmtId="10" fontId="14" fillId="0" borderId="110" xfId="0" applyNumberFormat="1" applyFont="1" applyBorder="1" applyAlignment="1">
      <alignment horizontal="center" vertical="center" wrapText="1"/>
    </xf>
    <xf numFmtId="2" fontId="14" fillId="0" borderId="128" xfId="0" applyNumberFormat="1" applyFont="1" applyBorder="1" applyAlignment="1">
      <alignment horizontal="center" vertical="center" wrapText="1"/>
    </xf>
    <xf numFmtId="0" fontId="11" fillId="0" borderId="128" xfId="0" applyFont="1" applyBorder="1" applyAlignment="1">
      <alignment horizontal="center" vertical="center" wrapText="1"/>
    </xf>
    <xf numFmtId="0" fontId="11" fillId="0" borderId="129" xfId="0" applyFont="1" applyBorder="1" applyAlignment="1">
      <alignment horizontal="center" vertical="center" wrapText="1"/>
    </xf>
    <xf numFmtId="165" fontId="13" fillId="0" borderId="129" xfId="0" applyNumberFormat="1" applyFont="1" applyBorder="1" applyAlignment="1">
      <alignment vertical="center" wrapText="1"/>
    </xf>
    <xf numFmtId="0" fontId="11" fillId="0" borderId="129" xfId="0" applyFont="1" applyBorder="1" applyAlignment="1">
      <alignment horizontal="left" vertical="center" wrapText="1"/>
    </xf>
    <xf numFmtId="0" fontId="11" fillId="0" borderId="131" xfId="0" applyFont="1" applyBorder="1" applyAlignment="1">
      <alignment horizontal="left" vertical="center" wrapText="1"/>
    </xf>
    <xf numFmtId="0" fontId="11" fillId="0" borderId="131" xfId="0" applyFont="1" applyBorder="1" applyAlignment="1">
      <alignment horizontal="center" vertical="center" wrapText="1"/>
    </xf>
    <xf numFmtId="14" fontId="11" fillId="0" borderId="131" xfId="0" applyNumberFormat="1" applyFont="1" applyBorder="1" applyAlignment="1">
      <alignment horizontal="center" vertical="center" wrapText="1"/>
    </xf>
    <xf numFmtId="14" fontId="11" fillId="0" borderId="106" xfId="0" applyNumberFormat="1" applyFont="1" applyBorder="1" applyAlignment="1">
      <alignment horizontal="center" vertical="center" wrapText="1"/>
    </xf>
    <xf numFmtId="0" fontId="9" fillId="0" borderId="132" xfId="0" applyFont="1" applyBorder="1" applyAlignment="1">
      <alignment horizontal="center" vertical="center" wrapText="1"/>
    </xf>
    <xf numFmtId="165" fontId="13" fillId="0" borderId="112" xfId="0" applyNumberFormat="1" applyFont="1" applyBorder="1" applyAlignment="1">
      <alignment vertical="center" wrapText="1"/>
    </xf>
    <xf numFmtId="0" fontId="11" fillId="0" borderId="113" xfId="0" applyFont="1" applyBorder="1" applyAlignment="1">
      <alignment horizontal="center" vertical="center" wrapText="1"/>
    </xf>
    <xf numFmtId="0" fontId="11" fillId="0" borderId="115" xfId="0" applyFont="1" applyBorder="1" applyAlignment="1">
      <alignment horizontal="center" vertical="center" wrapText="1"/>
    </xf>
    <xf numFmtId="165" fontId="13" fillId="0" borderId="117" xfId="0" applyNumberFormat="1" applyFont="1" applyBorder="1" applyAlignment="1">
      <alignment vertical="center" wrapText="1"/>
    </xf>
    <xf numFmtId="0" fontId="11" fillId="0" borderId="118" xfId="0" applyFont="1" applyBorder="1" applyAlignment="1">
      <alignment horizontal="center" vertical="center" wrapText="1"/>
    </xf>
    <xf numFmtId="9" fontId="11" fillId="0" borderId="112" xfId="0" applyNumberFormat="1" applyFont="1" applyBorder="1" applyAlignment="1">
      <alignment horizontal="center" vertical="center" wrapText="1"/>
    </xf>
    <xf numFmtId="0" fontId="20" fillId="0" borderId="112" xfId="0" applyFont="1" applyBorder="1" applyAlignment="1">
      <alignment horizontal="center" vertical="center" wrapText="1"/>
    </xf>
    <xf numFmtId="164" fontId="11" fillId="0" borderId="112" xfId="0" applyNumberFormat="1" applyFont="1" applyBorder="1" applyAlignment="1">
      <alignment horizontal="center" vertical="center" wrapText="1"/>
    </xf>
    <xf numFmtId="164" fontId="11" fillId="0" borderId="113" xfId="0" applyNumberFormat="1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20" fillId="4" borderId="23" xfId="0" applyFont="1" applyFill="1" applyBorder="1" applyAlignment="1">
      <alignment horizontal="center" vertical="center" wrapText="1"/>
    </xf>
    <xf numFmtId="164" fontId="18" fillId="0" borderId="23" xfId="0" applyNumberFormat="1" applyFont="1" applyBorder="1" applyAlignment="1">
      <alignment horizontal="center" vertical="center" wrapText="1"/>
    </xf>
    <xf numFmtId="164" fontId="11" fillId="4" borderId="23" xfId="0" applyNumberFormat="1" applyFont="1" applyFill="1" applyBorder="1" applyAlignment="1">
      <alignment horizontal="center" vertical="center" wrapText="1"/>
    </xf>
    <xf numFmtId="164" fontId="12" fillId="4" borderId="23" xfId="0" applyNumberFormat="1" applyFont="1" applyFill="1" applyBorder="1" applyAlignment="1">
      <alignment horizontal="center" vertical="center"/>
    </xf>
    <xf numFmtId="164" fontId="12" fillId="4" borderId="115" xfId="0" applyNumberFormat="1" applyFont="1" applyFill="1" applyBorder="1" applyAlignment="1">
      <alignment horizontal="center" vertical="center"/>
    </xf>
    <xf numFmtId="164" fontId="20" fillId="0" borderId="23" xfId="0" applyNumberFormat="1" applyFont="1" applyFill="1" applyBorder="1" applyAlignment="1">
      <alignment horizontal="center" vertical="center"/>
    </xf>
    <xf numFmtId="164" fontId="9" fillId="0" borderId="23" xfId="0" applyNumberFormat="1" applyFont="1" applyBorder="1" applyAlignment="1">
      <alignment horizontal="center" vertical="center" wrapText="1"/>
    </xf>
    <xf numFmtId="0" fontId="11" fillId="0" borderId="111" xfId="0" applyFont="1" applyFill="1" applyBorder="1" applyAlignment="1">
      <alignment horizontal="center" vertical="center" wrapText="1"/>
    </xf>
    <xf numFmtId="0" fontId="18" fillId="0" borderId="112" xfId="0" applyFont="1" applyFill="1" applyBorder="1" applyAlignment="1">
      <alignment horizontal="left" vertical="center" wrapText="1"/>
    </xf>
    <xf numFmtId="0" fontId="20" fillId="0" borderId="112" xfId="0" applyFont="1" applyFill="1" applyBorder="1" applyAlignment="1">
      <alignment horizontal="center" vertical="center" wrapText="1"/>
    </xf>
    <xf numFmtId="0" fontId="11" fillId="0" borderId="112" xfId="0" applyFont="1" applyFill="1" applyBorder="1" applyAlignment="1">
      <alignment horizontal="center" vertical="center" wrapText="1"/>
    </xf>
    <xf numFmtId="164" fontId="18" fillId="0" borderId="112" xfId="0" applyNumberFormat="1" applyFont="1" applyBorder="1" applyAlignment="1">
      <alignment horizontal="center" vertical="center" wrapText="1"/>
    </xf>
    <xf numFmtId="0" fontId="18" fillId="0" borderId="112" xfId="0" applyFont="1" applyFill="1" applyBorder="1" applyAlignment="1">
      <alignment horizontal="center" vertical="center" wrapText="1"/>
    </xf>
    <xf numFmtId="164" fontId="12" fillId="0" borderId="112" xfId="0" applyNumberFormat="1" applyFont="1" applyFill="1" applyBorder="1" applyAlignment="1">
      <alignment horizontal="center" vertical="center"/>
    </xf>
    <xf numFmtId="164" fontId="12" fillId="0" borderId="113" xfId="0" applyNumberFormat="1" applyFont="1" applyFill="1" applyBorder="1" applyAlignment="1">
      <alignment horizontal="center" vertical="center"/>
    </xf>
    <xf numFmtId="0" fontId="11" fillId="0" borderId="114" xfId="0" applyFont="1" applyFill="1" applyBorder="1" applyAlignment="1">
      <alignment horizontal="center" vertical="center" wrapText="1"/>
    </xf>
    <xf numFmtId="164" fontId="11" fillId="0" borderId="115" xfId="0" applyNumberFormat="1" applyFont="1" applyFill="1" applyBorder="1" applyAlignment="1">
      <alignment horizontal="center" vertical="center" wrapText="1"/>
    </xf>
    <xf numFmtId="164" fontId="20" fillId="0" borderId="115" xfId="0" applyNumberFormat="1" applyFont="1" applyFill="1" applyBorder="1" applyAlignment="1">
      <alignment horizontal="center" vertical="center"/>
    </xf>
    <xf numFmtId="0" fontId="11" fillId="0" borderId="116" xfId="0" applyFont="1" applyFill="1" applyBorder="1" applyAlignment="1">
      <alignment horizontal="center" vertical="center" wrapText="1"/>
    </xf>
    <xf numFmtId="164" fontId="18" fillId="0" borderId="117" xfId="0" applyNumberFormat="1" applyFont="1" applyBorder="1" applyAlignment="1">
      <alignment horizontal="center" vertical="center" wrapText="1"/>
    </xf>
    <xf numFmtId="164" fontId="11" fillId="0" borderId="117" xfId="0" applyNumberFormat="1" applyFont="1" applyFill="1" applyBorder="1" applyAlignment="1">
      <alignment horizontal="center" vertical="center" wrapText="1"/>
    </xf>
    <xf numFmtId="164" fontId="12" fillId="0" borderId="117" xfId="0" applyNumberFormat="1" applyFont="1" applyFill="1" applyBorder="1" applyAlignment="1">
      <alignment horizontal="center" vertical="center"/>
    </xf>
    <xf numFmtId="164" fontId="12" fillId="0" borderId="118" xfId="0" applyNumberFormat="1" applyFont="1" applyFill="1" applyBorder="1" applyAlignment="1">
      <alignment horizontal="center" vertical="center"/>
    </xf>
    <xf numFmtId="0" fontId="11" fillId="0" borderId="113" xfId="0" applyFont="1" applyBorder="1" applyAlignment="1">
      <alignment horizontal="left" vertical="center" wrapText="1"/>
    </xf>
    <xf numFmtId="0" fontId="11" fillId="0" borderId="115" xfId="0" applyFont="1" applyBorder="1" applyAlignment="1">
      <alignment horizontal="left" vertical="center" wrapText="1"/>
    </xf>
    <xf numFmtId="0" fontId="11" fillId="0" borderId="118" xfId="0" applyFont="1" applyBorder="1" applyAlignment="1">
      <alignment horizontal="left" vertical="center" wrapText="1"/>
    </xf>
    <xf numFmtId="0" fontId="11" fillId="0" borderId="130" xfId="0" applyFont="1" applyBorder="1" applyAlignment="1">
      <alignment horizontal="left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left" vertical="center" wrapText="1"/>
    </xf>
    <xf numFmtId="0" fontId="11" fillId="4" borderId="114" xfId="0" applyFont="1" applyFill="1" applyBorder="1" applyAlignment="1">
      <alignment horizontal="center" vertical="center" wrapText="1"/>
    </xf>
    <xf numFmtId="0" fontId="11" fillId="4" borderId="115" xfId="0" applyFont="1" applyFill="1" applyBorder="1" applyAlignment="1">
      <alignment horizontal="left" vertical="center" wrapText="1"/>
    </xf>
    <xf numFmtId="0" fontId="11" fillId="0" borderId="115" xfId="0" applyFont="1" applyFill="1" applyBorder="1" applyAlignment="1">
      <alignment horizontal="left" vertical="center" wrapText="1"/>
    </xf>
    <xf numFmtId="166" fontId="11" fillId="0" borderId="112" xfId="0" applyNumberFormat="1" applyFont="1" applyBorder="1" applyAlignment="1">
      <alignment horizontal="center" vertical="center" wrapText="1"/>
    </xf>
    <xf numFmtId="0" fontId="11" fillId="0" borderId="112" xfId="0" applyFont="1" applyBorder="1" applyAlignment="1">
      <alignment vertical="center" wrapText="1"/>
    </xf>
    <xf numFmtId="0" fontId="11" fillId="0" borderId="32" xfId="0" applyFont="1" applyBorder="1" applyAlignment="1">
      <alignment horizontal="center" vertical="center" wrapText="1"/>
    </xf>
    <xf numFmtId="165" fontId="13" fillId="0" borderId="32" xfId="0" applyNumberFormat="1" applyFont="1" applyBorder="1" applyAlignment="1">
      <alignment vertical="center" wrapText="1"/>
    </xf>
    <xf numFmtId="0" fontId="11" fillId="0" borderId="133" xfId="0" applyFont="1" applyBorder="1" applyAlignment="1">
      <alignment horizontal="left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1" fillId="0" borderId="135" xfId="0" applyFont="1" applyBorder="1" applyAlignment="1">
      <alignment horizontal="left" vertical="center" wrapText="1"/>
    </xf>
    <xf numFmtId="0" fontId="11" fillId="0" borderId="136" xfId="0" applyFont="1" applyBorder="1" applyAlignment="1">
      <alignment horizontal="left" vertical="center" wrapText="1"/>
    </xf>
    <xf numFmtId="0" fontId="11" fillId="0" borderId="137" xfId="0" applyFont="1" applyBorder="1" applyAlignment="1">
      <alignment horizontal="left" vertical="center" wrapText="1"/>
    </xf>
    <xf numFmtId="0" fontId="10" fillId="2" borderId="112" xfId="0" applyFont="1" applyFill="1" applyBorder="1" applyAlignment="1">
      <alignment horizontal="center" vertical="center" wrapText="1"/>
    </xf>
    <xf numFmtId="0" fontId="10" fillId="2" borderId="113" xfId="0" applyFont="1" applyFill="1" applyBorder="1" applyAlignment="1">
      <alignment horizontal="center" vertical="center" wrapText="1"/>
    </xf>
    <xf numFmtId="0" fontId="11" fillId="0" borderId="138" xfId="0" applyFont="1" applyBorder="1" applyAlignment="1">
      <alignment horizontal="center" vertical="center" wrapText="1"/>
    </xf>
    <xf numFmtId="165" fontId="13" fillId="0" borderId="24" xfId="0" applyNumberFormat="1" applyFont="1" applyBorder="1" applyAlignment="1">
      <alignment vertical="center" wrapText="1"/>
    </xf>
    <xf numFmtId="0" fontId="11" fillId="0" borderId="24" xfId="0" applyFont="1" applyBorder="1" applyAlignment="1">
      <alignment horizontal="left" vertical="center" wrapText="1"/>
    </xf>
    <xf numFmtId="0" fontId="10" fillId="2" borderId="132" xfId="0" applyFont="1" applyFill="1" applyBorder="1" applyAlignment="1">
      <alignment horizontal="center" vertical="center" wrapText="1"/>
    </xf>
    <xf numFmtId="0" fontId="10" fillId="2" borderId="131" xfId="0" applyFont="1" applyFill="1" applyBorder="1" applyAlignment="1">
      <alignment horizontal="center" vertical="center" wrapText="1"/>
    </xf>
    <xf numFmtId="0" fontId="10" fillId="2" borderId="106" xfId="0" applyFont="1" applyFill="1" applyBorder="1" applyAlignment="1">
      <alignment horizontal="center" vertical="center" wrapText="1"/>
    </xf>
    <xf numFmtId="0" fontId="10" fillId="2" borderId="104" xfId="0" applyFont="1" applyFill="1" applyBorder="1" applyAlignment="1">
      <alignment horizontal="center" vertical="center" wrapText="1"/>
    </xf>
    <xf numFmtId="0" fontId="10" fillId="2" borderId="105" xfId="0" applyFont="1" applyFill="1" applyBorder="1" applyAlignment="1">
      <alignment horizontal="center" vertical="center" wrapText="1"/>
    </xf>
    <xf numFmtId="0" fontId="10" fillId="2" borderId="142" xfId="0" applyFont="1" applyFill="1" applyBorder="1" applyAlignment="1">
      <alignment horizontal="center" vertical="center" wrapText="1"/>
    </xf>
    <xf numFmtId="0" fontId="10" fillId="2" borderId="143" xfId="0" applyFont="1" applyFill="1" applyBorder="1" applyAlignment="1">
      <alignment horizontal="center" vertical="center" wrapText="1"/>
    </xf>
    <xf numFmtId="0" fontId="10" fillId="2" borderId="144" xfId="0" applyFont="1" applyFill="1" applyBorder="1" applyAlignment="1">
      <alignment horizontal="center" vertical="center" wrapText="1"/>
    </xf>
    <xf numFmtId="0" fontId="10" fillId="2" borderId="145" xfId="0" applyFont="1" applyFill="1" applyBorder="1" applyAlignment="1">
      <alignment horizontal="center" vertical="center" wrapText="1"/>
    </xf>
    <xf numFmtId="0" fontId="11" fillId="2" borderId="105" xfId="0" applyFont="1" applyFill="1" applyBorder="1" applyAlignment="1">
      <alignment horizontal="center" vertical="center" wrapText="1"/>
    </xf>
    <xf numFmtId="0" fontId="10" fillId="2" borderId="143" xfId="0" applyFont="1" applyFill="1" applyBorder="1" applyAlignment="1">
      <alignment horizontal="left" vertical="center" wrapText="1"/>
    </xf>
    <xf numFmtId="0" fontId="11" fillId="0" borderId="146" xfId="0" applyFont="1" applyBorder="1" applyAlignment="1">
      <alignment horizontal="left" vertical="center" wrapText="1"/>
    </xf>
    <xf numFmtId="0" fontId="11" fillId="4" borderId="136" xfId="0" applyFont="1" applyFill="1" applyBorder="1" applyAlignment="1">
      <alignment horizontal="left" vertical="center" wrapText="1"/>
    </xf>
    <xf numFmtId="0" fontId="11" fillId="0" borderId="136" xfId="0" applyFont="1" applyFill="1" applyBorder="1" applyAlignment="1">
      <alignment horizontal="left" vertical="center" wrapText="1"/>
    </xf>
    <xf numFmtId="0" fontId="20" fillId="0" borderId="114" xfId="0" applyFont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1" fillId="2" borderId="64" xfId="0" applyFont="1" applyFill="1" applyBorder="1" applyAlignment="1">
      <alignment horizontal="center" vertical="center" wrapText="1"/>
    </xf>
    <xf numFmtId="0" fontId="11" fillId="0" borderId="117" xfId="0" applyFont="1" applyBorder="1" applyAlignment="1">
      <alignment vertical="center" wrapText="1"/>
    </xf>
    <xf numFmtId="0" fontId="11" fillId="0" borderId="118" xfId="0" applyFont="1" applyBorder="1" applyAlignment="1">
      <alignment vertical="center" wrapText="1"/>
    </xf>
    <xf numFmtId="0" fontId="11" fillId="0" borderId="147" xfId="0" applyFont="1" applyBorder="1" applyAlignment="1">
      <alignment horizontal="center" vertical="center" wrapText="1"/>
    </xf>
    <xf numFmtId="165" fontId="13" fillId="0" borderId="37" xfId="0" applyNumberFormat="1" applyFont="1" applyBorder="1" applyAlignment="1">
      <alignment vertical="center" wrapText="1"/>
    </xf>
    <xf numFmtId="0" fontId="9" fillId="0" borderId="117" xfId="0" applyFont="1" applyBorder="1" applyAlignment="1"/>
    <xf numFmtId="0" fontId="11" fillId="0" borderId="29" xfId="0" applyFont="1" applyBorder="1" applyAlignment="1">
      <alignment horizontal="left" vertical="center" wrapText="1"/>
    </xf>
    <xf numFmtId="0" fontId="11" fillId="0" borderId="150" xfId="0" applyFont="1" applyBorder="1" applyAlignment="1">
      <alignment horizontal="left" vertical="center" wrapText="1"/>
    </xf>
    <xf numFmtId="0" fontId="10" fillId="2" borderId="151" xfId="0" applyFont="1" applyFill="1" applyBorder="1" applyAlignment="1">
      <alignment horizontal="center" vertical="center" wrapText="1"/>
    </xf>
    <xf numFmtId="0" fontId="11" fillId="0" borderId="152" xfId="0" applyFont="1" applyBorder="1" applyAlignment="1">
      <alignment horizontal="left" vertical="center" wrapText="1"/>
    </xf>
    <xf numFmtId="0" fontId="11" fillId="0" borderId="117" xfId="0" applyFont="1" applyBorder="1" applyAlignment="1">
      <alignment horizontal="left" vertical="top" wrapText="1"/>
    </xf>
    <xf numFmtId="0" fontId="11" fillId="0" borderId="112" xfId="0" applyFont="1" applyBorder="1" applyAlignment="1">
      <alignment horizontal="left" vertical="top" wrapText="1"/>
    </xf>
    <xf numFmtId="0" fontId="11" fillId="0" borderId="153" xfId="0" applyFont="1" applyBorder="1" applyAlignment="1">
      <alignment horizontal="left" vertical="center" wrapText="1"/>
    </xf>
    <xf numFmtId="0" fontId="11" fillId="0" borderId="132" xfId="0" applyFont="1" applyBorder="1" applyAlignment="1">
      <alignment horizontal="center" vertical="center" wrapText="1"/>
    </xf>
    <xf numFmtId="165" fontId="13" fillId="0" borderId="131" xfId="0" applyNumberFormat="1" applyFont="1" applyBorder="1" applyAlignment="1">
      <alignment vertical="center" wrapText="1"/>
    </xf>
    <xf numFmtId="0" fontId="11" fillId="0" borderId="131" xfId="0" applyFont="1" applyBorder="1" applyAlignment="1">
      <alignment horizontal="left" vertical="top" wrapText="1"/>
    </xf>
    <xf numFmtId="0" fontId="10" fillId="2" borderId="154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left" vertical="top" wrapText="1"/>
    </xf>
    <xf numFmtId="0" fontId="11" fillId="0" borderId="62" xfId="0" applyFont="1" applyBorder="1" applyAlignment="1">
      <alignment horizontal="left" vertical="center" wrapText="1"/>
    </xf>
    <xf numFmtId="0" fontId="11" fillId="0" borderId="155" xfId="0" applyFont="1" applyBorder="1" applyAlignment="1">
      <alignment horizontal="left" vertical="center" wrapText="1"/>
    </xf>
    <xf numFmtId="165" fontId="13" fillId="4" borderId="23" xfId="0" applyNumberFormat="1" applyFont="1" applyFill="1" applyBorder="1" applyAlignment="1">
      <alignment vertical="center" wrapText="1"/>
    </xf>
    <xf numFmtId="0" fontId="11" fillId="4" borderId="23" xfId="0" applyFont="1" applyFill="1" applyBorder="1" applyAlignment="1">
      <alignment horizontal="left" vertical="top" wrapText="1"/>
    </xf>
    <xf numFmtId="0" fontId="11" fillId="4" borderId="117" xfId="0" applyFont="1" applyFill="1" applyBorder="1" applyAlignment="1">
      <alignment horizontal="center" vertical="center" wrapText="1"/>
    </xf>
    <xf numFmtId="165" fontId="13" fillId="4" borderId="117" xfId="0" applyNumberFormat="1" applyFont="1" applyFill="1" applyBorder="1" applyAlignment="1">
      <alignment vertical="center" wrapText="1"/>
    </xf>
    <xf numFmtId="9" fontId="11" fillId="0" borderId="112" xfId="0" applyNumberFormat="1" applyFont="1" applyBorder="1" applyAlignment="1">
      <alignment horizontal="left" vertical="top" wrapText="1"/>
    </xf>
    <xf numFmtId="9" fontId="11" fillId="0" borderId="112" xfId="0" applyNumberFormat="1" applyFont="1" applyBorder="1" applyAlignment="1">
      <alignment horizontal="left" vertical="center" wrapText="1"/>
    </xf>
    <xf numFmtId="9" fontId="11" fillId="0" borderId="113" xfId="0" applyNumberFormat="1" applyFont="1" applyBorder="1" applyAlignment="1">
      <alignment horizontal="left" vertical="center" wrapText="1"/>
    </xf>
    <xf numFmtId="0" fontId="11" fillId="0" borderId="137" xfId="0" applyFont="1" applyBorder="1" applyAlignment="1">
      <alignment vertical="center" wrapText="1"/>
    </xf>
    <xf numFmtId="0" fontId="10" fillId="2" borderId="156" xfId="0" applyFont="1" applyFill="1" applyBorder="1" applyAlignment="1">
      <alignment horizontal="center" vertical="center" wrapText="1"/>
    </xf>
    <xf numFmtId="0" fontId="11" fillId="0" borderId="148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top" wrapText="1"/>
    </xf>
    <xf numFmtId="0" fontId="11" fillId="0" borderId="55" xfId="0" applyFont="1" applyBorder="1" applyAlignment="1">
      <alignment horizontal="center" vertical="center" wrapText="1"/>
    </xf>
    <xf numFmtId="165" fontId="13" fillId="0" borderId="55" xfId="0" applyNumberFormat="1" applyFont="1" applyBorder="1" applyAlignment="1">
      <alignment vertical="center" wrapText="1"/>
    </xf>
    <xf numFmtId="0" fontId="11" fillId="0" borderId="55" xfId="0" applyFont="1" applyBorder="1" applyAlignment="1">
      <alignment horizontal="left" vertical="top" wrapText="1"/>
    </xf>
    <xf numFmtId="0" fontId="11" fillId="0" borderId="55" xfId="0" applyFont="1" applyBorder="1" applyAlignment="1">
      <alignment horizontal="left" vertical="center" wrapText="1"/>
    </xf>
    <xf numFmtId="0" fontId="11" fillId="0" borderId="98" xfId="0" applyFont="1" applyBorder="1" applyAlignment="1">
      <alignment horizontal="left" vertical="center" wrapText="1"/>
    </xf>
    <xf numFmtId="0" fontId="11" fillId="0" borderId="158" xfId="0" applyFont="1" applyBorder="1" applyAlignment="1">
      <alignment horizontal="center" vertical="center" wrapText="1"/>
    </xf>
    <xf numFmtId="0" fontId="11" fillId="0" borderId="159" xfId="0" applyFont="1" applyBorder="1" applyAlignment="1">
      <alignment horizontal="center" vertical="center" wrapText="1"/>
    </xf>
    <xf numFmtId="0" fontId="11" fillId="0" borderId="78" xfId="0" applyFont="1" applyBorder="1" applyAlignment="1">
      <alignment horizontal="center" vertical="center" wrapText="1"/>
    </xf>
    <xf numFmtId="0" fontId="10" fillId="2" borderId="119" xfId="0" applyFont="1" applyFill="1" applyBorder="1" applyAlignment="1">
      <alignment horizontal="center" vertical="center" wrapText="1"/>
    </xf>
    <xf numFmtId="0" fontId="11" fillId="0" borderId="80" xfId="0" applyFont="1" applyBorder="1" applyAlignment="1">
      <alignment horizontal="center" vertical="center" wrapText="1"/>
    </xf>
    <xf numFmtId="0" fontId="11" fillId="0" borderId="160" xfId="0" applyFont="1" applyBorder="1" applyAlignment="1">
      <alignment horizontal="center" vertical="center" wrapText="1"/>
    </xf>
    <xf numFmtId="0" fontId="11" fillId="0" borderId="161" xfId="0" applyFont="1" applyBorder="1" applyAlignment="1">
      <alignment horizontal="center" vertical="center" wrapText="1"/>
    </xf>
    <xf numFmtId="0" fontId="10" fillId="2" borderId="110" xfId="0" applyFont="1" applyFill="1" applyBorder="1" applyAlignment="1">
      <alignment horizontal="center" vertical="center" wrapText="1"/>
    </xf>
    <xf numFmtId="0" fontId="10" fillId="2" borderId="158" xfId="0" applyFont="1" applyFill="1" applyBorder="1" applyAlignment="1">
      <alignment horizontal="center" vertical="center" wrapText="1"/>
    </xf>
    <xf numFmtId="0" fontId="11" fillId="0" borderId="162" xfId="0" applyFont="1" applyBorder="1" applyAlignment="1">
      <alignment horizontal="center" vertical="center" wrapText="1"/>
    </xf>
    <xf numFmtId="0" fontId="11" fillId="0" borderId="163" xfId="0" applyFont="1" applyBorder="1" applyAlignment="1">
      <alignment horizontal="center" vertical="center" wrapText="1"/>
    </xf>
    <xf numFmtId="0" fontId="10" fillId="2" borderId="164" xfId="0" applyFont="1" applyFill="1" applyBorder="1" applyAlignment="1">
      <alignment horizontal="center" vertical="center" wrapText="1"/>
    </xf>
    <xf numFmtId="0" fontId="10" fillId="2" borderId="165" xfId="0" applyFont="1" applyFill="1" applyBorder="1" applyAlignment="1">
      <alignment horizontal="center" vertical="center" wrapText="1"/>
    </xf>
    <xf numFmtId="0" fontId="10" fillId="2" borderId="125" xfId="0" applyFont="1" applyFill="1" applyBorder="1" applyAlignment="1">
      <alignment horizontal="center" vertical="center" wrapText="1"/>
    </xf>
    <xf numFmtId="0" fontId="11" fillId="0" borderId="158" xfId="0" applyFont="1" applyBorder="1" applyAlignment="1">
      <alignment horizontal="left" vertical="center" wrapText="1"/>
    </xf>
    <xf numFmtId="0" fontId="11" fillId="0" borderId="54" xfId="0" applyFont="1" applyBorder="1" applyAlignment="1">
      <alignment horizontal="left" vertical="center" wrapText="1"/>
    </xf>
    <xf numFmtId="0" fontId="11" fillId="0" borderId="162" xfId="0" applyFont="1" applyBorder="1" applyAlignment="1">
      <alignment horizontal="left" vertical="center" wrapText="1"/>
    </xf>
    <xf numFmtId="0" fontId="10" fillId="2" borderId="47" xfId="0" applyFont="1" applyFill="1" applyBorder="1" applyAlignment="1">
      <alignment horizontal="center" vertical="center" wrapText="1"/>
    </xf>
    <xf numFmtId="0" fontId="11" fillId="0" borderId="113" xfId="0" applyFont="1" applyBorder="1" applyAlignment="1">
      <alignment horizontal="left" vertical="top" wrapText="1"/>
    </xf>
    <xf numFmtId="0" fontId="11" fillId="0" borderId="115" xfId="0" applyFont="1" applyBorder="1" applyAlignment="1">
      <alignment horizontal="left" vertical="top" wrapText="1"/>
    </xf>
    <xf numFmtId="0" fontId="11" fillId="0" borderId="118" xfId="0" applyFont="1" applyBorder="1" applyAlignment="1">
      <alignment horizontal="left" vertical="top" wrapText="1"/>
    </xf>
    <xf numFmtId="0" fontId="11" fillId="4" borderId="54" xfId="0" applyFont="1" applyFill="1" applyBorder="1" applyAlignment="1">
      <alignment horizontal="center" vertical="center" wrapText="1"/>
    </xf>
    <xf numFmtId="0" fontId="11" fillId="0" borderId="54" xfId="0" applyFont="1" applyFill="1" applyBorder="1" applyAlignment="1">
      <alignment horizontal="center" vertical="center" wrapText="1"/>
    </xf>
    <xf numFmtId="0" fontId="11" fillId="4" borderId="160" xfId="0" applyFont="1" applyFill="1" applyBorder="1" applyAlignment="1">
      <alignment horizontal="center" vertical="center" wrapText="1"/>
    </xf>
    <xf numFmtId="0" fontId="11" fillId="0" borderId="160" xfId="0" applyFont="1" applyFill="1" applyBorder="1" applyAlignment="1">
      <alignment horizontal="center" vertical="center" wrapText="1"/>
    </xf>
    <xf numFmtId="9" fontId="11" fillId="0" borderId="158" xfId="0" applyNumberFormat="1" applyFont="1" applyBorder="1" applyAlignment="1">
      <alignment horizontal="center" vertical="center" wrapText="1"/>
    </xf>
    <xf numFmtId="2" fontId="14" fillId="0" borderId="135" xfId="0" applyNumberFormat="1" applyFont="1" applyBorder="1" applyAlignment="1">
      <alignment horizontal="center" vertical="center" wrapText="1"/>
    </xf>
    <xf numFmtId="2" fontId="14" fillId="0" borderId="136" xfId="0" applyNumberFormat="1" applyFont="1" applyBorder="1" applyAlignment="1">
      <alignment horizontal="center" vertical="center" wrapText="1"/>
    </xf>
    <xf numFmtId="2" fontId="14" fillId="0" borderId="137" xfId="0" applyNumberFormat="1" applyFont="1" applyBorder="1" applyAlignment="1">
      <alignment horizontal="center" vertical="center" wrapText="1"/>
    </xf>
    <xf numFmtId="10" fontId="14" fillId="0" borderId="80" xfId="0" applyNumberFormat="1" applyFont="1" applyBorder="1" applyAlignment="1">
      <alignment vertical="center" wrapText="1"/>
    </xf>
    <xf numFmtId="10" fontId="14" fillId="0" borderId="160" xfId="0" applyNumberFormat="1" applyFont="1" applyBorder="1" applyAlignment="1">
      <alignment vertical="center" wrapText="1"/>
    </xf>
    <xf numFmtId="10" fontId="14" fillId="0" borderId="163" xfId="0" applyNumberFormat="1" applyFont="1" applyBorder="1" applyAlignment="1">
      <alignment vertical="center" wrapText="1"/>
    </xf>
    <xf numFmtId="2" fontId="14" fillId="0" borderId="153" xfId="0" applyNumberFormat="1" applyFont="1" applyBorder="1" applyAlignment="1">
      <alignment horizontal="center" vertical="center" wrapText="1"/>
    </xf>
    <xf numFmtId="10" fontId="14" fillId="0" borderId="110" xfId="0" applyNumberFormat="1" applyFont="1" applyBorder="1" applyAlignment="1">
      <alignment vertical="center" wrapText="1"/>
    </xf>
    <xf numFmtId="2" fontId="14" fillId="0" borderId="17" xfId="0" applyNumberFormat="1" applyFont="1" applyBorder="1" applyAlignment="1">
      <alignment horizontal="center" vertical="center" wrapText="1"/>
    </xf>
    <xf numFmtId="2" fontId="14" fillId="0" borderId="25" xfId="0" applyNumberFormat="1" applyFont="1" applyBorder="1" applyAlignment="1">
      <alignment horizontal="center" vertical="center" wrapText="1"/>
    </xf>
    <xf numFmtId="2" fontId="14" fillId="0" borderId="30" xfId="0" applyNumberFormat="1" applyFont="1" applyBorder="1" applyAlignment="1">
      <alignment horizontal="center" vertical="center" wrapText="1"/>
    </xf>
    <xf numFmtId="2" fontId="14" fillId="0" borderId="149" xfId="0" applyNumberFormat="1" applyFont="1" applyBorder="1" applyAlignment="1">
      <alignment horizontal="center" vertical="center" wrapText="1"/>
    </xf>
    <xf numFmtId="2" fontId="14" fillId="0" borderId="29" xfId="0" applyNumberFormat="1" applyFont="1" applyBorder="1" applyAlignment="1">
      <alignment horizontal="center" vertical="center" wrapText="1"/>
    </xf>
    <xf numFmtId="2" fontId="14" fillId="0" borderId="150" xfId="0" applyNumberFormat="1" applyFont="1" applyBorder="1" applyAlignment="1">
      <alignment horizontal="center" vertical="center" wrapText="1"/>
    </xf>
    <xf numFmtId="10" fontId="14" fillId="0" borderId="166" xfId="0" applyNumberFormat="1" applyFont="1" applyBorder="1" applyAlignment="1">
      <alignment vertical="center" wrapText="1"/>
    </xf>
    <xf numFmtId="10" fontId="14" fillId="0" borderId="167" xfId="0" applyNumberFormat="1" applyFont="1" applyBorder="1" applyAlignment="1">
      <alignment vertical="center" wrapText="1"/>
    </xf>
    <xf numFmtId="10" fontId="14" fillId="0" borderId="168" xfId="0" applyNumberFormat="1" applyFont="1" applyBorder="1" applyAlignment="1">
      <alignment vertical="center" wrapText="1"/>
    </xf>
    <xf numFmtId="2" fontId="14" fillId="4" borderId="114" xfId="0" applyNumberFormat="1" applyFont="1" applyFill="1" applyBorder="1" applyAlignment="1">
      <alignment horizontal="center" vertical="center" wrapText="1"/>
    </xf>
    <xf numFmtId="2" fontId="14" fillId="0" borderId="114" xfId="0" applyNumberFormat="1" applyFont="1" applyFill="1" applyBorder="1" applyAlignment="1">
      <alignment horizontal="center" vertical="center" wrapText="1"/>
    </xf>
    <xf numFmtId="2" fontId="14" fillId="4" borderId="136" xfId="0" applyNumberFormat="1" applyFont="1" applyFill="1" applyBorder="1" applyAlignment="1">
      <alignment horizontal="center" vertical="center" wrapText="1"/>
    </xf>
    <xf numFmtId="2" fontId="14" fillId="0" borderId="136" xfId="0" applyNumberFormat="1" applyFont="1" applyFill="1" applyBorder="1" applyAlignment="1">
      <alignment horizontal="center" vertical="center" wrapText="1"/>
    </xf>
    <xf numFmtId="10" fontId="14" fillId="0" borderId="157" xfId="0" applyNumberFormat="1" applyFont="1" applyBorder="1" applyAlignment="1">
      <alignment vertical="center" wrapText="1"/>
    </xf>
    <xf numFmtId="10" fontId="14" fillId="4" borderId="74" xfId="0" applyNumberFormat="1" applyFont="1" applyFill="1" applyBorder="1" applyAlignment="1">
      <alignment vertical="center" wrapText="1"/>
    </xf>
    <xf numFmtId="10" fontId="14" fillId="0" borderId="74" xfId="0" applyNumberFormat="1" applyFont="1" applyBorder="1" applyAlignment="1">
      <alignment vertical="center" wrapText="1"/>
    </xf>
    <xf numFmtId="10" fontId="14" fillId="0" borderId="75" xfId="0" applyNumberFormat="1" applyFont="1" applyBorder="1" applyAlignment="1">
      <alignment vertical="center" wrapText="1"/>
    </xf>
    <xf numFmtId="164" fontId="11" fillId="0" borderId="115" xfId="0" applyNumberFormat="1" applyFont="1" applyBorder="1" applyAlignment="1">
      <alignment horizontal="center" vertical="center" wrapText="1"/>
    </xf>
    <xf numFmtId="164" fontId="12" fillId="0" borderId="23" xfId="0" applyNumberFormat="1" applyFont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 wrapText="1"/>
    </xf>
    <xf numFmtId="0" fontId="22" fillId="0" borderId="23" xfId="0" applyFont="1" applyBorder="1" applyAlignment="1">
      <alignment horizontal="left" vertical="center" wrapText="1"/>
    </xf>
    <xf numFmtId="0" fontId="18" fillId="4" borderId="23" xfId="0" applyFont="1" applyFill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164" fontId="18" fillId="4" borderId="23" xfId="0" applyNumberFormat="1" applyFont="1" applyFill="1" applyBorder="1" applyAlignment="1">
      <alignment horizontal="center" vertical="center" wrapText="1"/>
    </xf>
    <xf numFmtId="0" fontId="18" fillId="0" borderId="112" xfId="0" applyFont="1" applyBorder="1" applyAlignment="1">
      <alignment horizontal="center" vertical="center" wrapText="1"/>
    </xf>
    <xf numFmtId="164" fontId="12" fillId="0" borderId="112" xfId="0" applyNumberFormat="1" applyFont="1" applyBorder="1" applyAlignment="1">
      <alignment horizontal="center" vertical="center"/>
    </xf>
    <xf numFmtId="164" fontId="12" fillId="0" borderId="113" xfId="0" applyNumberFormat="1" applyFont="1" applyBorder="1" applyAlignment="1">
      <alignment horizontal="center" vertical="center"/>
    </xf>
    <xf numFmtId="164" fontId="12" fillId="0" borderId="115" xfId="0" applyNumberFormat="1" applyFont="1" applyBorder="1" applyAlignment="1">
      <alignment horizontal="center" vertical="center"/>
    </xf>
    <xf numFmtId="9" fontId="4" fillId="5" borderId="110" xfId="1" applyFont="1" applyFill="1" applyBorder="1" applyAlignment="1">
      <alignment horizontal="center" vertical="center" wrapText="1"/>
    </xf>
    <xf numFmtId="10" fontId="2" fillId="5" borderId="110" xfId="0" applyNumberFormat="1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center" wrapText="1"/>
    </xf>
    <xf numFmtId="167" fontId="11" fillId="0" borderId="111" xfId="0" applyNumberFormat="1" applyFont="1" applyFill="1" applyBorder="1" applyAlignment="1">
      <alignment horizontal="center" vertical="center" wrapText="1"/>
    </xf>
    <xf numFmtId="0" fontId="11" fillId="0" borderId="112" xfId="0" applyFont="1" applyFill="1" applyBorder="1" applyAlignment="1">
      <alignment horizontal="left" vertical="center" wrapText="1"/>
    </xf>
    <xf numFmtId="164" fontId="11" fillId="0" borderId="112" xfId="0" applyNumberFormat="1" applyFont="1" applyFill="1" applyBorder="1" applyAlignment="1">
      <alignment horizontal="center" vertical="center" wrapText="1"/>
    </xf>
    <xf numFmtId="164" fontId="11" fillId="0" borderId="113" xfId="0" applyNumberFormat="1" applyFont="1" applyFill="1" applyBorder="1" applyAlignment="1">
      <alignment horizontal="center" vertical="center" wrapText="1"/>
    </xf>
    <xf numFmtId="167" fontId="11" fillId="0" borderId="114" xfId="0" applyNumberFormat="1" applyFont="1" applyFill="1" applyBorder="1" applyAlignment="1">
      <alignment horizontal="center" vertical="center" wrapText="1"/>
    </xf>
    <xf numFmtId="167" fontId="11" fillId="0" borderId="116" xfId="0" applyNumberFormat="1" applyFont="1" applyFill="1" applyBorder="1" applyAlignment="1">
      <alignment horizontal="center" vertical="center" wrapText="1"/>
    </xf>
    <xf numFmtId="164" fontId="11" fillId="0" borderId="118" xfId="0" applyNumberFormat="1" applyFont="1" applyFill="1" applyBorder="1" applyAlignment="1">
      <alignment horizontal="center" vertical="center" wrapText="1"/>
    </xf>
    <xf numFmtId="14" fontId="12" fillId="0" borderId="117" xfId="0" applyNumberFormat="1" applyFont="1" applyBorder="1" applyAlignment="1">
      <alignment horizontal="center" vertical="center"/>
    </xf>
    <xf numFmtId="14" fontId="12" fillId="0" borderId="118" xfId="0" applyNumberFormat="1" applyFont="1" applyBorder="1" applyAlignment="1">
      <alignment horizontal="center" vertical="center"/>
    </xf>
    <xf numFmtId="0" fontId="9" fillId="0" borderId="112" xfId="0" applyFont="1" applyBorder="1" applyAlignment="1">
      <alignment horizontal="left" vertical="center" wrapText="1"/>
    </xf>
    <xf numFmtId="14" fontId="9" fillId="0" borderId="112" xfId="0" applyNumberFormat="1" applyFont="1" applyBorder="1" applyAlignment="1">
      <alignment horizontal="center" vertical="center" wrapText="1"/>
    </xf>
    <xf numFmtId="14" fontId="9" fillId="0" borderId="113" xfId="0" applyNumberFormat="1" applyFont="1" applyBorder="1" applyAlignment="1">
      <alignment horizontal="center" vertical="center" wrapText="1"/>
    </xf>
    <xf numFmtId="14" fontId="9" fillId="0" borderId="115" xfId="0" applyNumberFormat="1" applyFont="1" applyBorder="1" applyAlignment="1">
      <alignment horizontal="center" vertical="center" wrapText="1"/>
    </xf>
    <xf numFmtId="0" fontId="9" fillId="0" borderId="117" xfId="0" applyFont="1" applyBorder="1" applyAlignment="1">
      <alignment horizontal="left" vertical="center" wrapText="1"/>
    </xf>
    <xf numFmtId="0" fontId="9" fillId="0" borderId="117" xfId="0" applyFont="1" applyBorder="1" applyAlignment="1">
      <alignment horizontal="center" vertical="center" wrapText="1"/>
    </xf>
    <xf numFmtId="14" fontId="9" fillId="0" borderId="117" xfId="0" applyNumberFormat="1" applyFont="1" applyBorder="1" applyAlignment="1">
      <alignment horizontal="center" vertical="center" wrapText="1"/>
    </xf>
    <xf numFmtId="14" fontId="9" fillId="0" borderId="118" xfId="0" applyNumberFormat="1" applyFont="1" applyBorder="1" applyAlignment="1">
      <alignment horizontal="center" vertical="center" wrapText="1"/>
    </xf>
    <xf numFmtId="0" fontId="9" fillId="0" borderId="39" xfId="0" applyFont="1" applyBorder="1" applyAlignment="1"/>
    <xf numFmtId="0" fontId="9" fillId="0" borderId="23" xfId="0" applyFont="1" applyFill="1" applyBorder="1" applyAlignment="1">
      <alignment horizontal="left" vertical="center" wrapText="1"/>
    </xf>
    <xf numFmtId="2" fontId="14" fillId="0" borderId="170" xfId="0" applyNumberFormat="1" applyFont="1" applyBorder="1" applyAlignment="1">
      <alignment horizontal="center" vertical="center" wrapText="1"/>
    </xf>
    <xf numFmtId="2" fontId="14" fillId="0" borderId="171" xfId="0" applyNumberFormat="1" applyFont="1" applyBorder="1" applyAlignment="1">
      <alignment horizontal="center" vertical="center" wrapText="1"/>
    </xf>
    <xf numFmtId="2" fontId="14" fillId="0" borderId="172" xfId="0" applyNumberFormat="1" applyFont="1" applyBorder="1" applyAlignment="1">
      <alignment horizontal="center" vertical="center" wrapText="1"/>
    </xf>
    <xf numFmtId="2" fontId="14" fillId="0" borderId="173" xfId="0" applyNumberFormat="1" applyFont="1" applyBorder="1" applyAlignment="1">
      <alignment horizontal="center" vertical="center" wrapText="1"/>
    </xf>
    <xf numFmtId="2" fontId="14" fillId="0" borderId="174" xfId="0" applyNumberFormat="1" applyFont="1" applyBorder="1" applyAlignment="1">
      <alignment horizontal="center" vertical="center" wrapText="1"/>
    </xf>
    <xf numFmtId="2" fontId="14" fillId="0" borderId="175" xfId="0" applyNumberFormat="1" applyFont="1" applyBorder="1" applyAlignment="1">
      <alignment horizontal="center" vertical="center" wrapText="1"/>
    </xf>
    <xf numFmtId="10" fontId="14" fillId="0" borderId="176" xfId="0" applyNumberFormat="1" applyFont="1" applyBorder="1" applyAlignment="1">
      <alignment vertical="center" wrapText="1"/>
    </xf>
    <xf numFmtId="10" fontId="14" fillId="0" borderId="177" xfId="0" applyNumberFormat="1" applyFont="1" applyBorder="1" applyAlignment="1">
      <alignment vertical="center" wrapText="1"/>
    </xf>
    <xf numFmtId="10" fontId="14" fillId="0" borderId="178" xfId="0" applyNumberFormat="1" applyFont="1" applyBorder="1" applyAlignment="1">
      <alignment vertical="center" wrapText="1"/>
    </xf>
    <xf numFmtId="0" fontId="18" fillId="0" borderId="116" xfId="0" applyFont="1" applyBorder="1" applyAlignment="1">
      <alignment horizontal="center" vertical="center" wrapText="1"/>
    </xf>
    <xf numFmtId="0" fontId="18" fillId="0" borderId="117" xfId="0" applyFont="1" applyFill="1" applyBorder="1" applyAlignment="1">
      <alignment horizontal="center" vertical="center" wrapText="1"/>
    </xf>
    <xf numFmtId="0" fontId="7" fillId="0" borderId="179" xfId="0" applyFont="1" applyBorder="1" applyAlignment="1">
      <alignment vertical="center" wrapText="1"/>
    </xf>
    <xf numFmtId="0" fontId="17" fillId="3" borderId="71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vertical="top" wrapText="1"/>
    </xf>
    <xf numFmtId="0" fontId="26" fillId="0" borderId="71" xfId="0" applyFont="1" applyBorder="1" applyAlignment="1">
      <alignment horizontal="center" vertical="top" wrapText="1"/>
    </xf>
    <xf numFmtId="0" fontId="27" fillId="0" borderId="180" xfId="0" applyFont="1" applyBorder="1" applyAlignment="1">
      <alignment vertical="top" wrapText="1"/>
    </xf>
    <xf numFmtId="0" fontId="26" fillId="0" borderId="15" xfId="0" applyFont="1" applyBorder="1" applyAlignment="1">
      <alignment vertical="center" wrapText="1"/>
    </xf>
    <xf numFmtId="0" fontId="26" fillId="0" borderId="71" xfId="0" applyFont="1" applyBorder="1" applyAlignment="1">
      <alignment horizontal="center" vertical="center" wrapText="1"/>
    </xf>
    <xf numFmtId="0" fontId="27" fillId="0" borderId="72" xfId="0" applyFont="1" applyBorder="1"/>
    <xf numFmtId="0" fontId="27" fillId="0" borderId="16" xfId="0" applyFont="1" applyBorder="1"/>
    <xf numFmtId="10" fontId="11" fillId="0" borderId="0" xfId="0" applyNumberFormat="1" applyFont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5" borderId="39" xfId="0" applyFont="1" applyFill="1" applyBorder="1" applyAlignment="1">
      <alignment vertical="center"/>
    </xf>
    <xf numFmtId="0" fontId="8" fillId="0" borderId="39" xfId="0" applyFont="1" applyBorder="1" applyAlignment="1">
      <alignment vertical="center"/>
    </xf>
    <xf numFmtId="0" fontId="9" fillId="0" borderId="34" xfId="0" applyFont="1" applyBorder="1" applyAlignment="1"/>
    <xf numFmtId="0" fontId="6" fillId="0" borderId="34" xfId="0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25" fillId="0" borderId="39" xfId="0" applyFont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1" fillId="0" borderId="34" xfId="0" applyFont="1" applyFill="1" applyBorder="1" applyAlignment="1">
      <alignment vertical="center"/>
    </xf>
    <xf numFmtId="0" fontId="8" fillId="0" borderId="77" xfId="0" applyFont="1" applyFill="1" applyBorder="1" applyAlignment="1">
      <alignment vertical="center"/>
    </xf>
    <xf numFmtId="0" fontId="8" fillId="0" borderId="39" xfId="0" applyFont="1" applyFill="1" applyBorder="1" applyAlignment="1">
      <alignment vertical="center"/>
    </xf>
    <xf numFmtId="0" fontId="8" fillId="0" borderId="36" xfId="0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0" fontId="1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34" xfId="0" applyFont="1" applyFill="1" applyBorder="1" applyAlignment="1"/>
    <xf numFmtId="0" fontId="9" fillId="0" borderId="78" xfId="0" applyFont="1" applyFill="1" applyBorder="1" applyAlignment="1"/>
    <xf numFmtId="0" fontId="11" fillId="0" borderId="39" xfId="0" applyFont="1" applyBorder="1" applyAlignment="1">
      <alignment horizontal="center" vertical="center"/>
    </xf>
    <xf numFmtId="0" fontId="11" fillId="0" borderId="39" xfId="0" applyFont="1" applyBorder="1" applyAlignment="1">
      <alignment horizontal="left" vertical="center"/>
    </xf>
    <xf numFmtId="2" fontId="14" fillId="0" borderId="39" xfId="0" applyNumberFormat="1" applyFont="1" applyBorder="1" applyAlignment="1">
      <alignment horizontal="center" vertical="center"/>
    </xf>
    <xf numFmtId="9" fontId="4" fillId="5" borderId="110" xfId="1" applyFont="1" applyFill="1" applyBorder="1" applyAlignment="1">
      <alignment horizontal="center" vertical="center"/>
    </xf>
    <xf numFmtId="0" fontId="0" fillId="0" borderId="0" xfId="0" applyAlignment="1"/>
    <xf numFmtId="0" fontId="9" fillId="0" borderId="3" xfId="0" applyFont="1" applyFill="1" applyBorder="1" applyAlignment="1"/>
    <xf numFmtId="0" fontId="9" fillId="0" borderId="4" xfId="0" applyFont="1" applyFill="1" applyBorder="1" applyAlignment="1"/>
    <xf numFmtId="0" fontId="11" fillId="0" borderId="2" xfId="0" applyFont="1" applyFill="1" applyBorder="1" applyAlignment="1">
      <alignment vertical="center"/>
    </xf>
    <xf numFmtId="0" fontId="9" fillId="0" borderId="36" xfId="0" applyFont="1" applyBorder="1" applyAlignment="1"/>
    <xf numFmtId="0" fontId="11" fillId="0" borderId="39" xfId="0" applyFont="1" applyBorder="1" applyAlignment="1">
      <alignment vertical="center"/>
    </xf>
    <xf numFmtId="0" fontId="11" fillId="0" borderId="34" xfId="0" applyFont="1" applyBorder="1" applyAlignment="1">
      <alignment vertical="center"/>
    </xf>
    <xf numFmtId="0" fontId="7" fillId="0" borderId="179" xfId="0" applyFont="1" applyBorder="1" applyAlignment="1">
      <alignment horizontal="left" vertical="center"/>
    </xf>
    <xf numFmtId="0" fontId="27" fillId="0" borderId="16" xfId="0" applyFont="1" applyBorder="1" applyAlignment="1">
      <alignment vertical="top" wrapText="1"/>
    </xf>
    <xf numFmtId="0" fontId="10" fillId="2" borderId="58" xfId="0" applyFont="1" applyFill="1" applyBorder="1" applyAlignment="1">
      <alignment horizontal="center" vertical="center" wrapText="1"/>
    </xf>
    <xf numFmtId="0" fontId="9" fillId="0" borderId="59" xfId="0" applyFont="1" applyBorder="1"/>
    <xf numFmtId="0" fontId="9" fillId="0" borderId="60" xfId="0" applyFont="1" applyBorder="1"/>
    <xf numFmtId="0" fontId="10" fillId="2" borderId="61" xfId="0" applyFont="1" applyFill="1" applyBorder="1" applyAlignment="1">
      <alignment horizontal="center" vertical="center" wrapText="1"/>
    </xf>
    <xf numFmtId="0" fontId="10" fillId="2" borderId="84" xfId="0" applyFont="1" applyFill="1" applyBorder="1" applyAlignment="1">
      <alignment horizontal="center" vertical="center" wrapText="1"/>
    </xf>
    <xf numFmtId="0" fontId="9" fillId="0" borderId="85" xfId="0" applyFont="1" applyBorder="1"/>
    <xf numFmtId="0" fontId="9" fillId="0" borderId="86" xfId="0" applyFont="1" applyBorder="1"/>
    <xf numFmtId="0" fontId="10" fillId="2" borderId="90" xfId="0" applyFont="1" applyFill="1" applyBorder="1" applyAlignment="1">
      <alignment horizontal="center" vertical="center" wrapText="1"/>
    </xf>
    <xf numFmtId="0" fontId="9" fillId="0" borderId="91" xfId="0" applyFont="1" applyBorder="1"/>
    <xf numFmtId="0" fontId="9" fillId="0" borderId="92" xfId="0" applyFont="1" applyBorder="1"/>
    <xf numFmtId="10" fontId="14" fillId="0" borderId="125" xfId="0" applyNumberFormat="1" applyFont="1" applyBorder="1" applyAlignment="1">
      <alignment horizontal="center" vertical="center" wrapText="1"/>
    </xf>
    <xf numFmtId="10" fontId="14" fillId="0" borderId="126" xfId="0" applyNumberFormat="1" applyFont="1" applyBorder="1" applyAlignment="1">
      <alignment horizontal="center" vertical="center" wrapText="1"/>
    </xf>
    <xf numFmtId="10" fontId="14" fillId="0" borderId="127" xfId="0" applyNumberFormat="1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9" fillId="0" borderId="6" xfId="0" applyFont="1" applyBorder="1"/>
    <xf numFmtId="0" fontId="9" fillId="0" borderId="7" xfId="0" applyFont="1" applyBorder="1"/>
    <xf numFmtId="0" fontId="7" fillId="2" borderId="107" xfId="0" applyFont="1" applyFill="1" applyBorder="1" applyAlignment="1">
      <alignment horizontal="center" vertical="center" wrapText="1"/>
    </xf>
    <xf numFmtId="0" fontId="9" fillId="0" borderId="67" xfId="0" applyFont="1" applyBorder="1"/>
    <xf numFmtId="0" fontId="9" fillId="0" borderId="82" xfId="0" applyFont="1" applyBorder="1"/>
    <xf numFmtId="0" fontId="10" fillId="2" borderId="65" xfId="0" applyFont="1" applyFill="1" applyBorder="1" applyAlignment="1">
      <alignment horizontal="center" vertical="center" wrapText="1"/>
    </xf>
    <xf numFmtId="0" fontId="9" fillId="0" borderId="41" xfId="0" applyFont="1" applyBorder="1"/>
    <xf numFmtId="0" fontId="9" fillId="0" borderId="42" xfId="0" applyFont="1" applyBorder="1"/>
    <xf numFmtId="0" fontId="10" fillId="2" borderId="40" xfId="0" applyFont="1" applyFill="1" applyBorder="1" applyAlignment="1">
      <alignment horizontal="center" vertical="center" wrapText="1"/>
    </xf>
    <xf numFmtId="0" fontId="10" fillId="2" borderId="109" xfId="0" applyFont="1" applyFill="1" applyBorder="1" applyAlignment="1">
      <alignment horizontal="center" vertical="center" wrapText="1"/>
    </xf>
    <xf numFmtId="0" fontId="9" fillId="0" borderId="134" xfId="0" applyFont="1" applyBorder="1"/>
    <xf numFmtId="0" fontId="7" fillId="2" borderId="5" xfId="0" applyFont="1" applyFill="1" applyBorder="1" applyAlignment="1">
      <alignment horizontal="center" vertical="center" wrapText="1"/>
    </xf>
    <xf numFmtId="10" fontId="14" fillId="0" borderId="80" xfId="0" applyNumberFormat="1" applyFont="1" applyBorder="1" applyAlignment="1">
      <alignment horizontal="center" vertical="center" wrapText="1"/>
    </xf>
    <xf numFmtId="10" fontId="14" fillId="0" borderId="160" xfId="0" applyNumberFormat="1" applyFont="1" applyBorder="1" applyAlignment="1">
      <alignment horizontal="center" vertical="center" wrapText="1"/>
    </xf>
    <xf numFmtId="10" fontId="14" fillId="0" borderId="163" xfId="0" applyNumberFormat="1" applyFont="1" applyBorder="1" applyAlignment="1">
      <alignment horizontal="center" vertical="center" wrapText="1"/>
    </xf>
    <xf numFmtId="10" fontId="14" fillId="0" borderId="139" xfId="0" applyNumberFormat="1" applyFont="1" applyBorder="1" applyAlignment="1">
      <alignment horizontal="center" vertical="center" wrapText="1"/>
    </xf>
    <xf numFmtId="10" fontId="14" fillId="0" borderId="140" xfId="0" applyNumberFormat="1" applyFont="1" applyBorder="1" applyAlignment="1">
      <alignment horizontal="center" vertical="center" wrapText="1"/>
    </xf>
    <xf numFmtId="10" fontId="14" fillId="0" borderId="141" xfId="0" applyNumberFormat="1" applyFont="1" applyBorder="1" applyAlignment="1">
      <alignment horizontal="center" vertical="center" wrapText="1"/>
    </xf>
    <xf numFmtId="10" fontId="14" fillId="0" borderId="119" xfId="0" applyNumberFormat="1" applyFont="1" applyBorder="1" applyAlignment="1">
      <alignment horizontal="center" vertical="center" wrapText="1"/>
    </xf>
    <xf numFmtId="10" fontId="14" fillId="0" borderId="120" xfId="0" applyNumberFormat="1" applyFont="1" applyBorder="1" applyAlignment="1">
      <alignment horizontal="center" vertical="center" wrapText="1"/>
    </xf>
    <xf numFmtId="10" fontId="14" fillId="0" borderId="121" xfId="0" applyNumberFormat="1" applyFont="1" applyBorder="1" applyAlignment="1">
      <alignment horizontal="center" vertical="center" wrapText="1"/>
    </xf>
    <xf numFmtId="0" fontId="9" fillId="0" borderId="126" xfId="0" applyFont="1" applyBorder="1"/>
    <xf numFmtId="0" fontId="9" fillId="0" borderId="127" xfId="0" applyFont="1" applyBorder="1"/>
    <xf numFmtId="0" fontId="10" fillId="2" borderId="107" xfId="0" applyFont="1" applyFill="1" applyBorder="1" applyAlignment="1">
      <alignment horizontal="center" vertical="center" wrapText="1"/>
    </xf>
    <xf numFmtId="0" fontId="10" fillId="2" borderId="50" xfId="0" applyFont="1" applyFill="1" applyBorder="1" applyAlignment="1">
      <alignment horizontal="center" vertical="center" wrapText="1"/>
    </xf>
    <xf numFmtId="0" fontId="9" fillId="0" borderId="51" xfId="0" applyFont="1" applyBorder="1"/>
    <xf numFmtId="0" fontId="9" fillId="0" borderId="52" xfId="0" applyFont="1" applyBorder="1"/>
    <xf numFmtId="10" fontId="14" fillId="0" borderId="169" xfId="0" applyNumberFormat="1" applyFont="1" applyBorder="1" applyAlignment="1">
      <alignment horizontal="center" vertical="center" wrapText="1"/>
    </xf>
    <xf numFmtId="0" fontId="9" fillId="0" borderId="88" xfId="0" applyFont="1" applyBorder="1"/>
  </cellXfs>
  <cellStyles count="2">
    <cellStyle name="Normal" xfId="0" builtinId="0"/>
    <cellStyle name="Porcentaje" xfId="1" builtinId="5"/>
  </cellStyles>
  <dxfs count="107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77"/>
  <sheetViews>
    <sheetView tabSelected="1" zoomScale="80" zoomScaleNormal="80" workbookViewId="0"/>
  </sheetViews>
  <sheetFormatPr baseColWidth="10" defaultColWidth="14.42578125" defaultRowHeight="15" customHeight="1" outlineLevelCol="2" x14ac:dyDescent="0.25"/>
  <cols>
    <col min="1" max="1" width="14.140625" customWidth="1"/>
    <col min="2" max="2" width="40.7109375" style="128" customWidth="1"/>
    <col min="3" max="3" width="43" customWidth="1"/>
    <col min="4" max="4" width="20" customWidth="1"/>
    <col min="5" max="5" width="26.7109375" customWidth="1"/>
    <col min="6" max="6" width="25.28515625" customWidth="1" outlineLevel="1"/>
    <col min="7" max="7" width="30.7109375" customWidth="1" outlineLevel="1"/>
    <col min="8" max="8" width="14" customWidth="1"/>
    <col min="9" max="9" width="14.7109375" customWidth="1"/>
    <col min="10" max="10" width="18.42578125" customWidth="1"/>
    <col min="11" max="12" width="5.7109375" hidden="1" customWidth="1" outlineLevel="2"/>
    <col min="13" max="13" width="6.7109375" hidden="1" customWidth="1" outlineLevel="2"/>
    <col min="14" max="14" width="5.7109375" hidden="1" customWidth="1" outlineLevel="2"/>
    <col min="15" max="15" width="8.85546875" hidden="1" customWidth="1" outlineLevel="1"/>
    <col min="16" max="16" width="10.140625" hidden="1" customWidth="1" outlineLevel="1"/>
    <col min="17" max="17" width="90.85546875" hidden="1" customWidth="1" outlineLevel="1"/>
    <col min="18" max="18" width="34.5703125" hidden="1" customWidth="1" outlineLevel="1"/>
    <col min="19" max="19" width="34.5703125" style="137" hidden="1" customWidth="1" outlineLevel="1"/>
    <col min="20" max="20" width="17.140625" customWidth="1" collapsed="1"/>
    <col min="21" max="24" width="6.42578125" hidden="1" customWidth="1" outlineLevel="2"/>
    <col min="25" max="25" width="9.28515625" hidden="1" customWidth="1" outlineLevel="1"/>
    <col min="26" max="26" width="11.28515625" hidden="1" customWidth="1" outlineLevel="1"/>
    <col min="27" max="27" width="91.140625" hidden="1" customWidth="1" outlineLevel="1"/>
    <col min="28" max="28" width="40.7109375" style="137" hidden="1" customWidth="1" outlineLevel="1"/>
    <col min="29" max="29" width="40.140625" hidden="1" customWidth="1" outlineLevel="1"/>
    <col min="30" max="30" width="18.42578125" customWidth="1" collapsed="1"/>
    <col min="31" max="34" width="5.7109375" hidden="1" customWidth="1" outlineLevel="2"/>
    <col min="35" max="35" width="9.28515625" hidden="1" customWidth="1" outlineLevel="1"/>
    <col min="36" max="36" width="10.140625" hidden="1" customWidth="1" outlineLevel="1"/>
    <col min="37" max="37" width="65.85546875" hidden="1" customWidth="1" outlineLevel="1"/>
    <col min="38" max="38" width="47.28515625" style="137" hidden="1" customWidth="1" outlineLevel="1"/>
    <col min="39" max="39" width="47.28515625" hidden="1" customWidth="1" outlineLevel="1"/>
    <col min="40" max="40" width="11.5703125" customWidth="1" collapsed="1"/>
    <col min="41" max="41" width="11.5703125" customWidth="1"/>
    <col min="42" max="42" width="11.85546875" customWidth="1"/>
    <col min="43" max="43" width="20.42578125" customWidth="1"/>
    <col min="44" max="44" width="2.85546875" customWidth="1"/>
    <col min="45" max="45" width="68.140625" style="77" hidden="1" customWidth="1"/>
    <col min="46" max="46" width="36.28515625" style="77" hidden="1" customWidth="1"/>
    <col min="47" max="47" width="20.7109375" style="77" customWidth="1"/>
  </cols>
  <sheetData>
    <row r="1" spans="1:47" ht="44.25" customHeight="1" x14ac:dyDescent="0.25">
      <c r="A1" s="426" t="s">
        <v>433</v>
      </c>
      <c r="B1" s="425"/>
      <c r="C1" s="425"/>
      <c r="D1" s="425"/>
      <c r="E1" s="425"/>
      <c r="F1" s="425"/>
      <c r="G1" s="425"/>
      <c r="H1" s="425"/>
      <c r="I1" s="425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4"/>
      <c r="V1" s="4"/>
      <c r="W1" s="4"/>
      <c r="X1" s="4"/>
      <c r="Y1" s="2"/>
      <c r="Z1" s="2"/>
      <c r="AA1" s="5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6"/>
      <c r="AR1" s="2"/>
    </row>
    <row r="2" spans="1:47" s="137" customFormat="1" ht="15.75" customHeight="1" x14ac:dyDescent="0.25">
      <c r="A2" s="427" t="s">
        <v>434</v>
      </c>
      <c r="B2" s="425"/>
      <c r="C2" s="425"/>
      <c r="D2" s="425"/>
      <c r="E2" s="425"/>
      <c r="F2" s="425"/>
      <c r="G2" s="425"/>
      <c r="H2" s="425"/>
      <c r="I2" s="42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4"/>
      <c r="V2" s="4"/>
      <c r="W2" s="4"/>
      <c r="X2" s="4"/>
      <c r="Y2" s="2"/>
      <c r="Z2" s="2"/>
      <c r="AA2" s="5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6"/>
      <c r="AR2" s="2"/>
      <c r="AS2" s="77"/>
      <c r="AT2" s="77"/>
      <c r="AU2" s="77"/>
    </row>
    <row r="3" spans="1:47" ht="31.5" customHeight="1" thickBot="1" x14ac:dyDescent="0.3">
      <c r="A3" s="428" t="s">
        <v>29</v>
      </c>
      <c r="B3" s="428"/>
      <c r="C3" s="428"/>
      <c r="D3" s="428"/>
      <c r="E3" s="428"/>
      <c r="F3" s="428"/>
      <c r="G3" s="428"/>
      <c r="H3" s="428"/>
      <c r="I3" s="428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4"/>
      <c r="V3" s="4"/>
      <c r="W3" s="4"/>
      <c r="X3" s="4"/>
      <c r="Y3" s="2"/>
      <c r="Z3" s="2"/>
      <c r="AA3" s="5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6"/>
      <c r="AR3" s="2"/>
    </row>
    <row r="4" spans="1:47" ht="31.5" customHeight="1" thickBot="1" x14ac:dyDescent="0.3">
      <c r="A4" s="429" t="s">
        <v>261</v>
      </c>
      <c r="B4" s="429"/>
      <c r="C4" s="429"/>
      <c r="D4" s="429"/>
      <c r="E4" s="429"/>
      <c r="F4" s="429"/>
      <c r="G4" s="429"/>
      <c r="H4" s="429"/>
      <c r="I4" s="429"/>
      <c r="J4" s="2"/>
      <c r="K4" s="2"/>
      <c r="L4" s="2"/>
      <c r="M4" s="2"/>
      <c r="N4" s="2"/>
      <c r="O4" s="8"/>
      <c r="P4" s="8"/>
      <c r="Q4" s="2"/>
      <c r="R4" s="2"/>
      <c r="S4" s="2"/>
      <c r="T4" s="2"/>
      <c r="U4" s="4"/>
      <c r="V4" s="4"/>
      <c r="W4" s="4"/>
      <c r="X4" s="4"/>
      <c r="Y4" s="2"/>
      <c r="Z4" s="8"/>
      <c r="AA4" s="5"/>
      <c r="AB4" s="2"/>
      <c r="AC4" s="2"/>
      <c r="AD4" s="2"/>
      <c r="AE4" s="2"/>
      <c r="AF4" s="2"/>
      <c r="AG4" s="2"/>
      <c r="AH4" s="2"/>
      <c r="AI4" s="2"/>
      <c r="AJ4" s="8"/>
      <c r="AK4" s="2"/>
      <c r="AL4" s="2"/>
      <c r="AM4" s="2"/>
      <c r="AN4" s="2"/>
      <c r="AO4" s="2"/>
      <c r="AP4" s="2"/>
      <c r="AQ4" s="380">
        <f>(AQ8+AQ24+AQ32+AQ36)/4</f>
        <v>0</v>
      </c>
      <c r="AR4" s="2"/>
    </row>
    <row r="5" spans="1:47" s="139" customFormat="1" ht="30.75" customHeight="1" thickBot="1" x14ac:dyDescent="0.3">
      <c r="A5" s="430" t="s">
        <v>268</v>
      </c>
      <c r="B5" s="430"/>
      <c r="C5" s="430"/>
      <c r="D5" s="430"/>
      <c r="E5" s="430"/>
      <c r="F5" s="430"/>
      <c r="G5" s="430"/>
      <c r="H5" s="430"/>
      <c r="I5" s="430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13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14"/>
      <c r="AO5" s="14"/>
      <c r="AP5" s="14"/>
      <c r="AQ5" s="15"/>
      <c r="AR5" s="1"/>
      <c r="AS5" s="138"/>
      <c r="AT5" s="138"/>
      <c r="AU5" s="138"/>
    </row>
    <row r="6" spans="1:47" s="139" customFormat="1" ht="35.25" customHeight="1" thickBot="1" x14ac:dyDescent="0.3">
      <c r="A6" s="432" t="s">
        <v>266</v>
      </c>
      <c r="B6" s="431"/>
      <c r="C6" s="431"/>
      <c r="D6" s="431"/>
      <c r="E6" s="431"/>
      <c r="F6" s="431"/>
      <c r="G6" s="431"/>
      <c r="H6" s="431"/>
      <c r="I6" s="431"/>
      <c r="J6" s="487" t="s">
        <v>30</v>
      </c>
      <c r="K6" s="476"/>
      <c r="L6" s="476"/>
      <c r="M6" s="476"/>
      <c r="N6" s="476"/>
      <c r="O6" s="476"/>
      <c r="P6" s="476"/>
      <c r="Q6" s="477"/>
      <c r="R6" s="140" t="s">
        <v>14</v>
      </c>
      <c r="S6" s="140" t="s">
        <v>217</v>
      </c>
      <c r="T6" s="478" t="s">
        <v>31</v>
      </c>
      <c r="U6" s="479"/>
      <c r="V6" s="479"/>
      <c r="W6" s="479"/>
      <c r="X6" s="479"/>
      <c r="Y6" s="479"/>
      <c r="Z6" s="479"/>
      <c r="AA6" s="480"/>
      <c r="AB6" s="140" t="s">
        <v>14</v>
      </c>
      <c r="AC6" s="140" t="s">
        <v>217</v>
      </c>
      <c r="AD6" s="478" t="s">
        <v>32</v>
      </c>
      <c r="AE6" s="479"/>
      <c r="AF6" s="479"/>
      <c r="AG6" s="479"/>
      <c r="AH6" s="479"/>
      <c r="AI6" s="479"/>
      <c r="AJ6" s="479"/>
      <c r="AK6" s="480"/>
      <c r="AL6" s="140" t="s">
        <v>14</v>
      </c>
      <c r="AM6" s="140" t="s">
        <v>217</v>
      </c>
      <c r="AN6" s="487" t="s">
        <v>33</v>
      </c>
      <c r="AO6" s="476"/>
      <c r="AP6" s="476"/>
      <c r="AQ6" s="477"/>
      <c r="AR6" s="1"/>
      <c r="AS6" s="138"/>
      <c r="AT6" s="138"/>
      <c r="AU6" s="138"/>
    </row>
    <row r="7" spans="1:47" s="139" customFormat="1" ht="45.75" customHeight="1" thickBot="1" x14ac:dyDescent="0.3">
      <c r="A7" s="41" t="s">
        <v>0</v>
      </c>
      <c r="B7" s="87" t="s">
        <v>27</v>
      </c>
      <c r="C7" s="87" t="s">
        <v>2</v>
      </c>
      <c r="D7" s="87" t="s">
        <v>3</v>
      </c>
      <c r="E7" s="87" t="s">
        <v>4</v>
      </c>
      <c r="F7" s="92" t="s">
        <v>82</v>
      </c>
      <c r="G7" s="87" t="s">
        <v>5</v>
      </c>
      <c r="H7" s="141" t="s">
        <v>6</v>
      </c>
      <c r="I7" s="142" t="s">
        <v>7</v>
      </c>
      <c r="J7" s="17" t="s">
        <v>15</v>
      </c>
      <c r="K7" s="101" t="s">
        <v>8</v>
      </c>
      <c r="L7" s="101" t="s">
        <v>9</v>
      </c>
      <c r="M7" s="101" t="s">
        <v>10</v>
      </c>
      <c r="N7" s="101" t="s">
        <v>11</v>
      </c>
      <c r="O7" s="101" t="s">
        <v>12</v>
      </c>
      <c r="P7" s="19" t="s">
        <v>28</v>
      </c>
      <c r="Q7" s="20" t="s">
        <v>13</v>
      </c>
      <c r="R7" s="102"/>
      <c r="S7" s="160"/>
      <c r="T7" s="266" t="s">
        <v>15</v>
      </c>
      <c r="U7" s="267" t="s">
        <v>16</v>
      </c>
      <c r="V7" s="267" t="s">
        <v>17</v>
      </c>
      <c r="W7" s="267" t="s">
        <v>18</v>
      </c>
      <c r="X7" s="267" t="s">
        <v>19</v>
      </c>
      <c r="Y7" s="267" t="s">
        <v>12</v>
      </c>
      <c r="Z7" s="267" t="s">
        <v>28</v>
      </c>
      <c r="AA7" s="267" t="s">
        <v>13</v>
      </c>
      <c r="AB7" s="267"/>
      <c r="AC7" s="290"/>
      <c r="AD7" s="97" t="s">
        <v>15</v>
      </c>
      <c r="AE7" s="326" t="s">
        <v>20</v>
      </c>
      <c r="AF7" s="261" t="s">
        <v>21</v>
      </c>
      <c r="AG7" s="261" t="s">
        <v>22</v>
      </c>
      <c r="AH7" s="261" t="s">
        <v>23</v>
      </c>
      <c r="AI7" s="261" t="s">
        <v>12</v>
      </c>
      <c r="AJ7" s="261" t="s">
        <v>28</v>
      </c>
      <c r="AK7" s="261" t="s">
        <v>13</v>
      </c>
      <c r="AL7" s="261"/>
      <c r="AM7" s="262"/>
      <c r="AN7" s="17" t="s">
        <v>24</v>
      </c>
      <c r="AO7" s="101" t="s">
        <v>12</v>
      </c>
      <c r="AP7" s="20" t="s">
        <v>25</v>
      </c>
      <c r="AQ7" s="100" t="s">
        <v>26</v>
      </c>
      <c r="AR7" s="47"/>
      <c r="AS7" s="138"/>
      <c r="AT7" s="138"/>
      <c r="AU7" s="138"/>
    </row>
    <row r="8" spans="1:47" s="139" customFormat="1" ht="70.5" customHeight="1" x14ac:dyDescent="0.25">
      <c r="A8" s="166" t="s">
        <v>54</v>
      </c>
      <c r="B8" s="167" t="s">
        <v>218</v>
      </c>
      <c r="C8" s="168" t="s">
        <v>156</v>
      </c>
      <c r="D8" s="169" t="s">
        <v>40</v>
      </c>
      <c r="E8" s="169">
        <v>1</v>
      </c>
      <c r="F8" s="169" t="s">
        <v>157</v>
      </c>
      <c r="G8" s="170" t="s">
        <v>158</v>
      </c>
      <c r="H8" s="170">
        <v>45658</v>
      </c>
      <c r="I8" s="171">
        <v>45687</v>
      </c>
      <c r="J8" s="183">
        <v>1</v>
      </c>
      <c r="K8" s="169"/>
      <c r="L8" s="169"/>
      <c r="M8" s="169"/>
      <c r="N8" s="169"/>
      <c r="O8" s="169">
        <f t="shared" ref="O8:O20" si="0">+SUM(K8:N8)</f>
        <v>0</v>
      </c>
      <c r="P8" s="210">
        <f t="shared" ref="P8:P20" si="1">IFERROR(O8/J8,"")</f>
        <v>0</v>
      </c>
      <c r="Q8" s="167"/>
      <c r="R8" s="167"/>
      <c r="S8" s="258"/>
      <c r="T8" s="263"/>
      <c r="U8" s="154"/>
      <c r="V8" s="154"/>
      <c r="W8" s="154"/>
      <c r="X8" s="154"/>
      <c r="Y8" s="154">
        <f>+SUM(U8:X8)</f>
        <v>0</v>
      </c>
      <c r="Z8" s="264" t="str">
        <f t="shared" ref="Z8:Z20" si="2">IFERROR(Y8/T8,"")</f>
        <v/>
      </c>
      <c r="AA8" s="265"/>
      <c r="AB8" s="265"/>
      <c r="AC8" s="291"/>
      <c r="AD8" s="323"/>
      <c r="AE8" s="53"/>
      <c r="AF8" s="27"/>
      <c r="AG8" s="27"/>
      <c r="AH8" s="27"/>
      <c r="AI8" s="27">
        <f>+SUM(AE8:AH8)</f>
        <v>0</v>
      </c>
      <c r="AJ8" s="54" t="str">
        <f>IFERROR(AI8/AD8,"")</f>
        <v/>
      </c>
      <c r="AK8" s="55"/>
      <c r="AL8" s="31"/>
      <c r="AM8" s="244"/>
      <c r="AN8" s="196">
        <f t="shared" ref="AN8:AN20" si="3">+SUM(J8,T8,AD8)</f>
        <v>1</v>
      </c>
      <c r="AO8" s="344">
        <f t="shared" ref="AO8:AO20" si="4">+SUM(O8,Y8,AI8)</f>
        <v>0</v>
      </c>
      <c r="AP8" s="347">
        <f t="shared" ref="AP8:AP17" si="5">IFERROR(AO8/AN8,"")</f>
        <v>0</v>
      </c>
      <c r="AQ8" s="488">
        <f>+AVERAGE(AP8:AP20)</f>
        <v>0</v>
      </c>
      <c r="AR8" s="14"/>
      <c r="AS8" s="138"/>
      <c r="AT8" s="138"/>
      <c r="AU8" s="138"/>
    </row>
    <row r="9" spans="1:47" s="139" customFormat="1" ht="72" customHeight="1" x14ac:dyDescent="0.25">
      <c r="A9" s="172" t="s">
        <v>88</v>
      </c>
      <c r="B9" s="80" t="s">
        <v>260</v>
      </c>
      <c r="C9" s="81" t="s">
        <v>309</v>
      </c>
      <c r="D9" s="81" t="s">
        <v>40</v>
      </c>
      <c r="E9" s="81">
        <v>1</v>
      </c>
      <c r="F9" s="162" t="s">
        <v>159</v>
      </c>
      <c r="G9" s="162" t="s">
        <v>158</v>
      </c>
      <c r="H9" s="162">
        <v>45689</v>
      </c>
      <c r="I9" s="173">
        <v>46021</v>
      </c>
      <c r="J9" s="184"/>
      <c r="K9" s="27"/>
      <c r="L9" s="27"/>
      <c r="M9" s="27"/>
      <c r="N9" s="27"/>
      <c r="O9" s="27">
        <f t="shared" si="0"/>
        <v>0</v>
      </c>
      <c r="P9" s="54" t="str">
        <f t="shared" si="1"/>
        <v/>
      </c>
      <c r="Q9" s="31"/>
      <c r="R9" s="31"/>
      <c r="S9" s="259"/>
      <c r="T9" s="184">
        <v>1</v>
      </c>
      <c r="U9" s="27"/>
      <c r="V9" s="27"/>
      <c r="W9" s="27"/>
      <c r="X9" s="27"/>
      <c r="Y9" s="27">
        <f t="shared" ref="Y9:Y20" si="6">+SUM(U9:X9)</f>
        <v>0</v>
      </c>
      <c r="Z9" s="54">
        <f t="shared" si="2"/>
        <v>0</v>
      </c>
      <c r="AA9" s="31"/>
      <c r="AB9" s="31"/>
      <c r="AC9" s="259"/>
      <c r="AD9" s="323"/>
      <c r="AE9" s="53"/>
      <c r="AF9" s="27"/>
      <c r="AG9" s="27"/>
      <c r="AH9" s="27"/>
      <c r="AI9" s="27">
        <f>+SUM(AE9:AH9)</f>
        <v>0</v>
      </c>
      <c r="AJ9" s="54" t="str">
        <f>IFERROR(AI9/AD9,"")</f>
        <v/>
      </c>
      <c r="AK9" s="55"/>
      <c r="AL9" s="31"/>
      <c r="AM9" s="244"/>
      <c r="AN9" s="197">
        <f t="shared" si="3"/>
        <v>1</v>
      </c>
      <c r="AO9" s="345">
        <f t="shared" si="4"/>
        <v>0</v>
      </c>
      <c r="AP9" s="348">
        <f t="shared" si="5"/>
        <v>0</v>
      </c>
      <c r="AQ9" s="489"/>
      <c r="AR9" s="14"/>
      <c r="AS9" s="138"/>
      <c r="AT9" s="138"/>
      <c r="AU9" s="138"/>
    </row>
    <row r="10" spans="1:47" s="139" customFormat="1" ht="74.25" customHeight="1" x14ac:dyDescent="0.25">
      <c r="A10" s="172" t="s">
        <v>89</v>
      </c>
      <c r="B10" s="80" t="s">
        <v>259</v>
      </c>
      <c r="C10" s="81" t="s">
        <v>307</v>
      </c>
      <c r="D10" s="81" t="s">
        <v>40</v>
      </c>
      <c r="E10" s="81">
        <v>1</v>
      </c>
      <c r="F10" s="162" t="s">
        <v>159</v>
      </c>
      <c r="G10" s="162" t="s">
        <v>158</v>
      </c>
      <c r="H10" s="162">
        <v>45689</v>
      </c>
      <c r="I10" s="173">
        <v>46021</v>
      </c>
      <c r="J10" s="184"/>
      <c r="K10" s="27"/>
      <c r="L10" s="27"/>
      <c r="M10" s="27"/>
      <c r="N10" s="27"/>
      <c r="O10" s="27">
        <f t="shared" si="0"/>
        <v>0</v>
      </c>
      <c r="P10" s="54" t="str">
        <f t="shared" si="1"/>
        <v/>
      </c>
      <c r="Q10" s="31"/>
      <c r="R10" s="31"/>
      <c r="S10" s="259"/>
      <c r="T10" s="184"/>
      <c r="U10" s="27"/>
      <c r="V10" s="27"/>
      <c r="W10" s="27"/>
      <c r="X10" s="27"/>
      <c r="Y10" s="27">
        <f t="shared" si="6"/>
        <v>0</v>
      </c>
      <c r="Z10" s="54" t="str">
        <f t="shared" si="2"/>
        <v/>
      </c>
      <c r="AA10" s="31"/>
      <c r="AB10" s="31"/>
      <c r="AC10" s="259"/>
      <c r="AD10" s="323">
        <v>1</v>
      </c>
      <c r="AE10" s="53"/>
      <c r="AF10" s="27"/>
      <c r="AG10" s="27"/>
      <c r="AH10" s="27"/>
      <c r="AI10" s="27">
        <f t="shared" ref="AI10:AI20" si="7">+SUM(AE10:AH10)</f>
        <v>0</v>
      </c>
      <c r="AJ10" s="54">
        <f t="shared" ref="AJ10:AJ20" si="8">IFERROR(AI10/AD10,"")</f>
        <v>0</v>
      </c>
      <c r="AK10" s="55"/>
      <c r="AL10" s="31"/>
      <c r="AM10" s="244"/>
      <c r="AN10" s="197">
        <f t="shared" si="3"/>
        <v>1</v>
      </c>
      <c r="AO10" s="345">
        <f t="shared" si="4"/>
        <v>0</v>
      </c>
      <c r="AP10" s="348">
        <f t="shared" si="5"/>
        <v>0</v>
      </c>
      <c r="AQ10" s="489"/>
      <c r="AR10" s="14"/>
      <c r="AS10" s="138"/>
      <c r="AT10" s="138"/>
      <c r="AU10" s="138"/>
    </row>
    <row r="11" spans="1:47" s="139" customFormat="1" ht="68.25" customHeight="1" x14ac:dyDescent="0.25">
      <c r="A11" s="172" t="s">
        <v>90</v>
      </c>
      <c r="B11" s="31" t="s">
        <v>162</v>
      </c>
      <c r="C11" s="27" t="s">
        <v>163</v>
      </c>
      <c r="D11" s="27" t="s">
        <v>40</v>
      </c>
      <c r="E11" s="27">
        <v>1</v>
      </c>
      <c r="F11" s="155" t="s">
        <v>159</v>
      </c>
      <c r="G11" s="155" t="s">
        <v>158</v>
      </c>
      <c r="H11" s="155">
        <v>45689</v>
      </c>
      <c r="I11" s="174">
        <v>45777</v>
      </c>
      <c r="J11" s="184">
        <v>1</v>
      </c>
      <c r="K11" s="27"/>
      <c r="L11" s="27"/>
      <c r="M11" s="27"/>
      <c r="N11" s="27"/>
      <c r="O11" s="27">
        <f t="shared" si="0"/>
        <v>0</v>
      </c>
      <c r="P11" s="54">
        <f t="shared" si="1"/>
        <v>0</v>
      </c>
      <c r="Q11" s="31"/>
      <c r="R11" s="31"/>
      <c r="S11" s="259"/>
      <c r="T11" s="184"/>
      <c r="U11" s="27"/>
      <c r="V11" s="27"/>
      <c r="W11" s="27"/>
      <c r="X11" s="27"/>
      <c r="Y11" s="27">
        <f t="shared" si="6"/>
        <v>0</v>
      </c>
      <c r="Z11" s="54" t="str">
        <f t="shared" si="2"/>
        <v/>
      </c>
      <c r="AA11" s="31"/>
      <c r="AB11" s="31"/>
      <c r="AC11" s="259"/>
      <c r="AD11" s="323"/>
      <c r="AE11" s="53"/>
      <c r="AF11" s="27"/>
      <c r="AG11" s="27"/>
      <c r="AH11" s="27"/>
      <c r="AI11" s="27">
        <f t="shared" si="7"/>
        <v>0</v>
      </c>
      <c r="AJ11" s="54" t="str">
        <f t="shared" si="8"/>
        <v/>
      </c>
      <c r="AK11" s="55"/>
      <c r="AL11" s="31"/>
      <c r="AM11" s="244"/>
      <c r="AN11" s="197">
        <f t="shared" si="3"/>
        <v>1</v>
      </c>
      <c r="AO11" s="345">
        <f t="shared" si="4"/>
        <v>0</v>
      </c>
      <c r="AP11" s="348">
        <f t="shared" si="5"/>
        <v>0</v>
      </c>
      <c r="AQ11" s="489"/>
      <c r="AR11" s="14"/>
      <c r="AS11" s="138"/>
      <c r="AT11" s="138"/>
      <c r="AU11" s="138"/>
    </row>
    <row r="12" spans="1:47" s="139" customFormat="1" ht="83.25" customHeight="1" x14ac:dyDescent="0.25">
      <c r="A12" s="172" t="s">
        <v>91</v>
      </c>
      <c r="B12" s="31" t="s">
        <v>310</v>
      </c>
      <c r="C12" s="27" t="s">
        <v>308</v>
      </c>
      <c r="D12" s="27" t="s">
        <v>40</v>
      </c>
      <c r="E12" s="27">
        <v>3</v>
      </c>
      <c r="F12" s="155" t="s">
        <v>159</v>
      </c>
      <c r="G12" s="155" t="s">
        <v>158</v>
      </c>
      <c r="H12" s="155">
        <v>45689</v>
      </c>
      <c r="I12" s="174">
        <v>46021</v>
      </c>
      <c r="J12" s="184">
        <v>1</v>
      </c>
      <c r="K12" s="27"/>
      <c r="L12" s="27"/>
      <c r="M12" s="27"/>
      <c r="N12" s="27"/>
      <c r="O12" s="27">
        <f t="shared" si="0"/>
        <v>0</v>
      </c>
      <c r="P12" s="54">
        <f t="shared" si="1"/>
        <v>0</v>
      </c>
      <c r="Q12" s="31"/>
      <c r="R12" s="31"/>
      <c r="S12" s="259"/>
      <c r="T12" s="184">
        <v>1</v>
      </c>
      <c r="U12" s="27"/>
      <c r="V12" s="27"/>
      <c r="W12" s="27"/>
      <c r="X12" s="27"/>
      <c r="Y12" s="27">
        <f t="shared" si="6"/>
        <v>0</v>
      </c>
      <c r="Z12" s="54">
        <f t="shared" si="2"/>
        <v>0</v>
      </c>
      <c r="AA12" s="31"/>
      <c r="AB12" s="31"/>
      <c r="AC12" s="259"/>
      <c r="AD12" s="323">
        <v>1</v>
      </c>
      <c r="AE12" s="53"/>
      <c r="AF12" s="27"/>
      <c r="AG12" s="27"/>
      <c r="AH12" s="27"/>
      <c r="AI12" s="27">
        <f t="shared" si="7"/>
        <v>0</v>
      </c>
      <c r="AJ12" s="54">
        <f t="shared" si="8"/>
        <v>0</v>
      </c>
      <c r="AK12" s="55"/>
      <c r="AL12" s="31"/>
      <c r="AM12" s="244"/>
      <c r="AN12" s="197">
        <f t="shared" si="3"/>
        <v>3</v>
      </c>
      <c r="AO12" s="345">
        <f t="shared" si="4"/>
        <v>0</v>
      </c>
      <c r="AP12" s="348">
        <f>IFERROR(AO12/AN12,"")</f>
        <v>0</v>
      </c>
      <c r="AQ12" s="489"/>
      <c r="AR12" s="14"/>
      <c r="AS12" s="138"/>
      <c r="AT12" s="138"/>
      <c r="AU12" s="138"/>
    </row>
    <row r="13" spans="1:47" s="139" customFormat="1" ht="90" x14ac:dyDescent="0.25">
      <c r="A13" s="172" t="s">
        <v>92</v>
      </c>
      <c r="B13" s="31" t="s">
        <v>219</v>
      </c>
      <c r="C13" s="27" t="s">
        <v>164</v>
      </c>
      <c r="D13" s="27" t="s">
        <v>40</v>
      </c>
      <c r="E13" s="27">
        <v>3</v>
      </c>
      <c r="F13" s="155" t="s">
        <v>159</v>
      </c>
      <c r="G13" s="155" t="s">
        <v>158</v>
      </c>
      <c r="H13" s="155">
        <v>45672</v>
      </c>
      <c r="I13" s="174">
        <v>46021</v>
      </c>
      <c r="J13" s="184">
        <v>1</v>
      </c>
      <c r="K13" s="27"/>
      <c r="L13" s="27"/>
      <c r="M13" s="27"/>
      <c r="N13" s="27"/>
      <c r="O13" s="27">
        <f t="shared" si="0"/>
        <v>0</v>
      </c>
      <c r="P13" s="54">
        <f t="shared" si="1"/>
        <v>0</v>
      </c>
      <c r="Q13" s="31"/>
      <c r="R13" s="31"/>
      <c r="S13" s="259"/>
      <c r="T13" s="184">
        <v>1</v>
      </c>
      <c r="U13" s="27"/>
      <c r="V13" s="27"/>
      <c r="W13" s="27"/>
      <c r="X13" s="27"/>
      <c r="Y13" s="27">
        <f t="shared" si="6"/>
        <v>0</v>
      </c>
      <c r="Z13" s="54">
        <f t="shared" si="2"/>
        <v>0</v>
      </c>
      <c r="AA13" s="31"/>
      <c r="AB13" s="31"/>
      <c r="AC13" s="259"/>
      <c r="AD13" s="323">
        <v>1</v>
      </c>
      <c r="AE13" s="53"/>
      <c r="AF13" s="27"/>
      <c r="AG13" s="27"/>
      <c r="AH13" s="27"/>
      <c r="AI13" s="27">
        <f t="shared" si="7"/>
        <v>0</v>
      </c>
      <c r="AJ13" s="54">
        <f t="shared" si="8"/>
        <v>0</v>
      </c>
      <c r="AK13" s="55"/>
      <c r="AL13" s="31"/>
      <c r="AM13" s="244"/>
      <c r="AN13" s="197">
        <f t="shared" si="3"/>
        <v>3</v>
      </c>
      <c r="AO13" s="345">
        <f t="shared" si="4"/>
        <v>0</v>
      </c>
      <c r="AP13" s="348">
        <f t="shared" si="5"/>
        <v>0</v>
      </c>
      <c r="AQ13" s="489"/>
      <c r="AR13" s="14"/>
      <c r="AS13" s="138"/>
      <c r="AT13" s="138"/>
      <c r="AU13" s="138"/>
    </row>
    <row r="14" spans="1:47" s="139" customFormat="1" ht="93" customHeight="1" x14ac:dyDescent="0.25">
      <c r="A14" s="172" t="s">
        <v>93</v>
      </c>
      <c r="B14" s="31" t="s">
        <v>220</v>
      </c>
      <c r="C14" s="27" t="s">
        <v>165</v>
      </c>
      <c r="D14" s="27" t="s">
        <v>166</v>
      </c>
      <c r="E14" s="27">
        <v>3</v>
      </c>
      <c r="F14" s="155" t="s">
        <v>167</v>
      </c>
      <c r="G14" s="155" t="s">
        <v>168</v>
      </c>
      <c r="H14" s="155">
        <v>45672</v>
      </c>
      <c r="I14" s="174">
        <v>46021</v>
      </c>
      <c r="J14" s="184">
        <v>1</v>
      </c>
      <c r="K14" s="27"/>
      <c r="L14" s="27"/>
      <c r="M14" s="27"/>
      <c r="N14" s="27"/>
      <c r="O14" s="27">
        <f t="shared" si="0"/>
        <v>0</v>
      </c>
      <c r="P14" s="54">
        <f t="shared" si="1"/>
        <v>0</v>
      </c>
      <c r="Q14" s="31"/>
      <c r="R14" s="31"/>
      <c r="S14" s="259"/>
      <c r="T14" s="184">
        <v>1</v>
      </c>
      <c r="U14" s="27"/>
      <c r="V14" s="27"/>
      <c r="W14" s="27"/>
      <c r="X14" s="27"/>
      <c r="Y14" s="27">
        <f t="shared" si="6"/>
        <v>0</v>
      </c>
      <c r="Z14" s="54">
        <f t="shared" si="2"/>
        <v>0</v>
      </c>
      <c r="AA14" s="31"/>
      <c r="AB14" s="31"/>
      <c r="AC14" s="259"/>
      <c r="AD14" s="323">
        <v>1</v>
      </c>
      <c r="AE14" s="53"/>
      <c r="AF14" s="27"/>
      <c r="AG14" s="27"/>
      <c r="AH14" s="27"/>
      <c r="AI14" s="27">
        <f t="shared" si="7"/>
        <v>0</v>
      </c>
      <c r="AJ14" s="54">
        <f t="shared" si="8"/>
        <v>0</v>
      </c>
      <c r="AK14" s="55"/>
      <c r="AL14" s="31"/>
      <c r="AM14" s="244"/>
      <c r="AN14" s="197">
        <f t="shared" si="3"/>
        <v>3</v>
      </c>
      <c r="AO14" s="345">
        <f t="shared" si="4"/>
        <v>0</v>
      </c>
      <c r="AP14" s="348">
        <f t="shared" si="5"/>
        <v>0</v>
      </c>
      <c r="AQ14" s="489"/>
      <c r="AR14" s="14"/>
      <c r="AS14" s="138"/>
      <c r="AT14" s="138"/>
      <c r="AU14" s="138"/>
    </row>
    <row r="15" spans="1:47" s="139" customFormat="1" ht="66.75" customHeight="1" x14ac:dyDescent="0.25">
      <c r="A15" s="172" t="s">
        <v>94</v>
      </c>
      <c r="B15" s="31" t="s">
        <v>169</v>
      </c>
      <c r="C15" s="27" t="s">
        <v>170</v>
      </c>
      <c r="D15" s="27" t="s">
        <v>40</v>
      </c>
      <c r="E15" s="27">
        <v>1</v>
      </c>
      <c r="F15" s="155" t="s">
        <v>159</v>
      </c>
      <c r="G15" s="155" t="s">
        <v>158</v>
      </c>
      <c r="H15" s="155">
        <v>45672</v>
      </c>
      <c r="I15" s="174">
        <v>46021</v>
      </c>
      <c r="J15" s="184"/>
      <c r="K15" s="27"/>
      <c r="L15" s="27"/>
      <c r="M15" s="27"/>
      <c r="N15" s="27"/>
      <c r="O15" s="27">
        <f t="shared" si="0"/>
        <v>0</v>
      </c>
      <c r="P15" s="54" t="str">
        <f t="shared" si="1"/>
        <v/>
      </c>
      <c r="Q15" s="31"/>
      <c r="R15" s="31"/>
      <c r="S15" s="259"/>
      <c r="T15" s="184"/>
      <c r="U15" s="27"/>
      <c r="V15" s="27"/>
      <c r="W15" s="27"/>
      <c r="X15" s="27"/>
      <c r="Y15" s="27">
        <f t="shared" si="6"/>
        <v>0</v>
      </c>
      <c r="Z15" s="54" t="str">
        <f t="shared" si="2"/>
        <v/>
      </c>
      <c r="AA15" s="31"/>
      <c r="AB15" s="31"/>
      <c r="AC15" s="259"/>
      <c r="AD15" s="323">
        <v>1</v>
      </c>
      <c r="AE15" s="53"/>
      <c r="AF15" s="27"/>
      <c r="AG15" s="27"/>
      <c r="AH15" s="27"/>
      <c r="AI15" s="27">
        <f t="shared" si="7"/>
        <v>0</v>
      </c>
      <c r="AJ15" s="54">
        <f t="shared" si="8"/>
        <v>0</v>
      </c>
      <c r="AK15" s="55"/>
      <c r="AL15" s="31"/>
      <c r="AM15" s="244"/>
      <c r="AN15" s="197">
        <f t="shared" si="3"/>
        <v>1</v>
      </c>
      <c r="AO15" s="345">
        <f t="shared" si="4"/>
        <v>0</v>
      </c>
      <c r="AP15" s="348">
        <f t="shared" si="5"/>
        <v>0</v>
      </c>
      <c r="AQ15" s="489"/>
      <c r="AR15" s="14"/>
      <c r="AS15" s="138"/>
      <c r="AT15" s="138"/>
      <c r="AU15" s="138"/>
    </row>
    <row r="16" spans="1:47" s="139" customFormat="1" ht="108" customHeight="1" x14ac:dyDescent="0.25">
      <c r="A16" s="172" t="s">
        <v>95</v>
      </c>
      <c r="B16" s="31" t="s">
        <v>171</v>
      </c>
      <c r="C16" s="27" t="s">
        <v>172</v>
      </c>
      <c r="D16" s="27" t="s">
        <v>173</v>
      </c>
      <c r="E16" s="27">
        <v>3</v>
      </c>
      <c r="F16" s="155" t="s">
        <v>174</v>
      </c>
      <c r="G16" s="27" t="s">
        <v>175</v>
      </c>
      <c r="H16" s="155">
        <v>45672</v>
      </c>
      <c r="I16" s="174">
        <v>46021</v>
      </c>
      <c r="J16" s="184">
        <v>1</v>
      </c>
      <c r="K16" s="27"/>
      <c r="L16" s="27"/>
      <c r="M16" s="27"/>
      <c r="N16" s="27"/>
      <c r="O16" s="27">
        <f t="shared" si="0"/>
        <v>0</v>
      </c>
      <c r="P16" s="54">
        <f t="shared" si="1"/>
        <v>0</v>
      </c>
      <c r="Q16" s="31"/>
      <c r="R16" s="31"/>
      <c r="S16" s="259"/>
      <c r="T16" s="184">
        <v>1</v>
      </c>
      <c r="U16" s="27"/>
      <c r="V16" s="27"/>
      <c r="W16" s="27"/>
      <c r="X16" s="27"/>
      <c r="Y16" s="27">
        <f t="shared" si="6"/>
        <v>0</v>
      </c>
      <c r="Z16" s="54">
        <f t="shared" si="2"/>
        <v>0</v>
      </c>
      <c r="AA16" s="31"/>
      <c r="AB16" s="31"/>
      <c r="AC16" s="259"/>
      <c r="AD16" s="323">
        <v>1</v>
      </c>
      <c r="AE16" s="53"/>
      <c r="AF16" s="27"/>
      <c r="AG16" s="27"/>
      <c r="AH16" s="27"/>
      <c r="AI16" s="27">
        <f t="shared" si="7"/>
        <v>0</v>
      </c>
      <c r="AJ16" s="54">
        <f t="shared" si="8"/>
        <v>0</v>
      </c>
      <c r="AK16" s="55"/>
      <c r="AL16" s="31"/>
      <c r="AM16" s="244"/>
      <c r="AN16" s="197">
        <f t="shared" si="3"/>
        <v>3</v>
      </c>
      <c r="AO16" s="345">
        <f t="shared" si="4"/>
        <v>0</v>
      </c>
      <c r="AP16" s="348">
        <f t="shared" si="5"/>
        <v>0</v>
      </c>
      <c r="AQ16" s="489"/>
      <c r="AR16" s="14"/>
      <c r="AS16" s="138"/>
      <c r="AT16" s="138"/>
      <c r="AU16" s="138"/>
    </row>
    <row r="17" spans="1:47" s="139" customFormat="1" ht="66.75" customHeight="1" x14ac:dyDescent="0.25">
      <c r="A17" s="172" t="s">
        <v>269</v>
      </c>
      <c r="B17" s="31" t="s">
        <v>311</v>
      </c>
      <c r="C17" s="27" t="s">
        <v>170</v>
      </c>
      <c r="D17" s="27" t="s">
        <v>173</v>
      </c>
      <c r="E17" s="27">
        <v>1</v>
      </c>
      <c r="F17" s="155" t="s">
        <v>174</v>
      </c>
      <c r="G17" s="27" t="s">
        <v>158</v>
      </c>
      <c r="H17" s="155">
        <v>45901</v>
      </c>
      <c r="I17" s="174">
        <v>46021</v>
      </c>
      <c r="J17" s="184"/>
      <c r="K17" s="27"/>
      <c r="L17" s="27"/>
      <c r="M17" s="27"/>
      <c r="N17" s="27"/>
      <c r="O17" s="27">
        <f t="shared" si="0"/>
        <v>0</v>
      </c>
      <c r="P17" s="54" t="str">
        <f t="shared" si="1"/>
        <v/>
      </c>
      <c r="Q17" s="31"/>
      <c r="R17" s="31"/>
      <c r="S17" s="259"/>
      <c r="T17" s="184"/>
      <c r="U17" s="27"/>
      <c r="V17" s="27"/>
      <c r="W17" s="27"/>
      <c r="X17" s="27"/>
      <c r="Y17" s="27">
        <f t="shared" si="6"/>
        <v>0</v>
      </c>
      <c r="Z17" s="54" t="str">
        <f t="shared" si="2"/>
        <v/>
      </c>
      <c r="AA17" s="31"/>
      <c r="AB17" s="31"/>
      <c r="AC17" s="259"/>
      <c r="AD17" s="323">
        <v>1</v>
      </c>
      <c r="AE17" s="53"/>
      <c r="AF17" s="27"/>
      <c r="AG17" s="27"/>
      <c r="AH17" s="27"/>
      <c r="AI17" s="27">
        <f t="shared" si="7"/>
        <v>0</v>
      </c>
      <c r="AJ17" s="54">
        <f t="shared" si="8"/>
        <v>0</v>
      </c>
      <c r="AK17" s="31"/>
      <c r="AL17" s="80"/>
      <c r="AM17" s="251"/>
      <c r="AN17" s="197">
        <f t="shared" si="3"/>
        <v>1</v>
      </c>
      <c r="AO17" s="345">
        <f t="shared" si="4"/>
        <v>0</v>
      </c>
      <c r="AP17" s="348">
        <f t="shared" si="5"/>
        <v>0</v>
      </c>
      <c r="AQ17" s="489"/>
      <c r="AR17" s="14"/>
      <c r="AS17" s="138"/>
      <c r="AT17" s="138"/>
      <c r="AU17" s="138"/>
    </row>
    <row r="18" spans="1:47" s="139" customFormat="1" ht="87.75" customHeight="1" x14ac:dyDescent="0.25">
      <c r="A18" s="172" t="s">
        <v>270</v>
      </c>
      <c r="B18" s="31" t="s">
        <v>183</v>
      </c>
      <c r="C18" s="164" t="s">
        <v>184</v>
      </c>
      <c r="D18" s="27" t="s">
        <v>36</v>
      </c>
      <c r="E18" s="164">
        <v>1</v>
      </c>
      <c r="F18" s="27" t="s">
        <v>176</v>
      </c>
      <c r="G18" s="155" t="s">
        <v>177</v>
      </c>
      <c r="H18" s="165">
        <v>45658</v>
      </c>
      <c r="I18" s="175">
        <v>46021</v>
      </c>
      <c r="J18" s="184">
        <v>1</v>
      </c>
      <c r="K18" s="27"/>
      <c r="L18" s="27"/>
      <c r="M18" s="27"/>
      <c r="N18" s="27"/>
      <c r="O18" s="27">
        <f t="shared" si="0"/>
        <v>0</v>
      </c>
      <c r="P18" s="54">
        <f t="shared" si="1"/>
        <v>0</v>
      </c>
      <c r="Q18" s="31"/>
      <c r="R18" s="31"/>
      <c r="S18" s="259"/>
      <c r="T18" s="184">
        <v>1</v>
      </c>
      <c r="U18" s="27"/>
      <c r="V18" s="27"/>
      <c r="W18" s="27"/>
      <c r="X18" s="27"/>
      <c r="Y18" s="27">
        <f t="shared" si="6"/>
        <v>0</v>
      </c>
      <c r="Z18" s="54">
        <f t="shared" si="2"/>
        <v>0</v>
      </c>
      <c r="AA18" s="31"/>
      <c r="AB18" s="31"/>
      <c r="AC18" s="259"/>
      <c r="AD18" s="323">
        <v>1</v>
      </c>
      <c r="AE18" s="53"/>
      <c r="AF18" s="27"/>
      <c r="AG18" s="27"/>
      <c r="AH18" s="27"/>
      <c r="AI18" s="27">
        <f t="shared" si="7"/>
        <v>0</v>
      </c>
      <c r="AJ18" s="54">
        <f t="shared" si="8"/>
        <v>0</v>
      </c>
      <c r="AK18" s="55"/>
      <c r="AL18" s="31"/>
      <c r="AM18" s="244"/>
      <c r="AN18" s="197">
        <f t="shared" si="3"/>
        <v>3</v>
      </c>
      <c r="AO18" s="345">
        <f t="shared" si="4"/>
        <v>0</v>
      </c>
      <c r="AP18" s="348">
        <f>IFERROR(AO18/AN18,"")</f>
        <v>0</v>
      </c>
      <c r="AQ18" s="489"/>
      <c r="AR18" s="1"/>
      <c r="AS18" s="138"/>
      <c r="AT18" s="138"/>
      <c r="AU18" s="138"/>
    </row>
    <row r="19" spans="1:47" s="139" customFormat="1" ht="104.25" customHeight="1" x14ac:dyDescent="0.25">
      <c r="A19" s="172" t="s">
        <v>271</v>
      </c>
      <c r="B19" s="31" t="s">
        <v>185</v>
      </c>
      <c r="C19" s="164" t="s">
        <v>186</v>
      </c>
      <c r="D19" s="27" t="s">
        <v>36</v>
      </c>
      <c r="E19" s="27">
        <v>1</v>
      </c>
      <c r="F19" s="27" t="s">
        <v>181</v>
      </c>
      <c r="G19" s="155" t="s">
        <v>177</v>
      </c>
      <c r="H19" s="155">
        <v>45672</v>
      </c>
      <c r="I19" s="174">
        <v>46021</v>
      </c>
      <c r="J19" s="184"/>
      <c r="K19" s="27"/>
      <c r="L19" s="27"/>
      <c r="M19" s="27"/>
      <c r="N19" s="27"/>
      <c r="O19" s="27">
        <f t="shared" si="0"/>
        <v>0</v>
      </c>
      <c r="P19" s="54" t="str">
        <f t="shared" si="1"/>
        <v/>
      </c>
      <c r="Q19" s="31"/>
      <c r="R19" s="31"/>
      <c r="S19" s="259"/>
      <c r="T19" s="184">
        <v>1</v>
      </c>
      <c r="U19" s="27"/>
      <c r="V19" s="27"/>
      <c r="W19" s="27"/>
      <c r="X19" s="27"/>
      <c r="Y19" s="27">
        <f t="shared" si="6"/>
        <v>0</v>
      </c>
      <c r="Z19" s="54">
        <f t="shared" si="2"/>
        <v>0</v>
      </c>
      <c r="AA19" s="31"/>
      <c r="AB19" s="31"/>
      <c r="AC19" s="259"/>
      <c r="AD19" s="323"/>
      <c r="AE19" s="53"/>
      <c r="AF19" s="27"/>
      <c r="AG19" s="27"/>
      <c r="AH19" s="27"/>
      <c r="AI19" s="27">
        <f t="shared" si="7"/>
        <v>0</v>
      </c>
      <c r="AJ19" s="54" t="str">
        <f t="shared" si="8"/>
        <v/>
      </c>
      <c r="AK19" s="55"/>
      <c r="AL19" s="31"/>
      <c r="AM19" s="244"/>
      <c r="AN19" s="197">
        <f t="shared" si="3"/>
        <v>1</v>
      </c>
      <c r="AO19" s="345">
        <f t="shared" si="4"/>
        <v>0</v>
      </c>
      <c r="AP19" s="348">
        <f>IFERROR(AO19/AN19,"")</f>
        <v>0</v>
      </c>
      <c r="AQ19" s="489"/>
      <c r="AR19" s="1"/>
      <c r="AS19" s="138"/>
      <c r="AT19" s="138"/>
      <c r="AU19" s="138"/>
    </row>
    <row r="20" spans="1:47" s="139" customFormat="1" ht="92.25" customHeight="1" thickBot="1" x14ac:dyDescent="0.3">
      <c r="A20" s="176" t="s">
        <v>272</v>
      </c>
      <c r="B20" s="177" t="s">
        <v>187</v>
      </c>
      <c r="C20" s="178" t="s">
        <v>312</v>
      </c>
      <c r="D20" s="179" t="s">
        <v>36</v>
      </c>
      <c r="E20" s="179">
        <v>1</v>
      </c>
      <c r="F20" s="179" t="s">
        <v>313</v>
      </c>
      <c r="G20" s="180" t="s">
        <v>314</v>
      </c>
      <c r="H20" s="180">
        <v>45689</v>
      </c>
      <c r="I20" s="181">
        <v>46021</v>
      </c>
      <c r="J20" s="185"/>
      <c r="K20" s="179"/>
      <c r="L20" s="179"/>
      <c r="M20" s="179"/>
      <c r="N20" s="179"/>
      <c r="O20" s="179">
        <f t="shared" si="0"/>
        <v>0</v>
      </c>
      <c r="P20" s="213" t="str">
        <f t="shared" si="1"/>
        <v/>
      </c>
      <c r="Q20" s="177"/>
      <c r="R20" s="177"/>
      <c r="S20" s="260"/>
      <c r="T20" s="185">
        <v>1</v>
      </c>
      <c r="U20" s="179"/>
      <c r="V20" s="179"/>
      <c r="W20" s="179"/>
      <c r="X20" s="179"/>
      <c r="Y20" s="179">
        <f t="shared" si="6"/>
        <v>0</v>
      </c>
      <c r="Z20" s="213">
        <f t="shared" si="2"/>
        <v>0</v>
      </c>
      <c r="AA20" s="177"/>
      <c r="AB20" s="177"/>
      <c r="AC20" s="260"/>
      <c r="AD20" s="328"/>
      <c r="AE20" s="327"/>
      <c r="AF20" s="179"/>
      <c r="AG20" s="179"/>
      <c r="AH20" s="179"/>
      <c r="AI20" s="179">
        <f t="shared" si="7"/>
        <v>0</v>
      </c>
      <c r="AJ20" s="213" t="str">
        <f t="shared" si="8"/>
        <v/>
      </c>
      <c r="AK20" s="292"/>
      <c r="AL20" s="177"/>
      <c r="AM20" s="245"/>
      <c r="AN20" s="198">
        <f t="shared" si="3"/>
        <v>1</v>
      </c>
      <c r="AO20" s="346">
        <f t="shared" si="4"/>
        <v>0</v>
      </c>
      <c r="AP20" s="349">
        <f>IFERROR(AO20/AN20,"")</f>
        <v>0</v>
      </c>
      <c r="AQ20" s="490"/>
      <c r="AR20" s="1"/>
      <c r="AS20" s="138"/>
      <c r="AT20" s="138"/>
      <c r="AU20" s="138"/>
    </row>
    <row r="21" spans="1:47" s="137" customFormat="1" ht="30.75" customHeight="1" thickBot="1" x14ac:dyDescent="0.3">
      <c r="A21" s="433" t="s">
        <v>273</v>
      </c>
      <c r="B21" s="433"/>
      <c r="C21" s="433"/>
      <c r="D21" s="433"/>
      <c r="E21" s="433"/>
      <c r="F21" s="433"/>
      <c r="G21" s="433"/>
      <c r="H21" s="433"/>
      <c r="I21" s="433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13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14"/>
      <c r="AO21" s="14"/>
      <c r="AP21" s="14"/>
      <c r="AQ21" s="15"/>
      <c r="AR21" s="1"/>
      <c r="AS21" s="77"/>
      <c r="AT21" s="77"/>
      <c r="AU21" s="77"/>
    </row>
    <row r="22" spans="1:47" s="137" customFormat="1" ht="35.25" customHeight="1" thickBot="1" x14ac:dyDescent="0.3">
      <c r="A22" s="435" t="s">
        <v>373</v>
      </c>
      <c r="B22" s="400"/>
      <c r="C22" s="400"/>
      <c r="D22" s="400"/>
      <c r="E22" s="400"/>
      <c r="F22" s="400"/>
      <c r="G22" s="400"/>
      <c r="H22" s="400"/>
      <c r="I22" s="400"/>
      <c r="J22" s="487" t="s">
        <v>30</v>
      </c>
      <c r="K22" s="476"/>
      <c r="L22" s="476"/>
      <c r="M22" s="476"/>
      <c r="N22" s="476"/>
      <c r="O22" s="476"/>
      <c r="P22" s="476"/>
      <c r="Q22" s="477"/>
      <c r="R22" s="64" t="s">
        <v>14</v>
      </c>
      <c r="S22" s="159" t="s">
        <v>217</v>
      </c>
      <c r="T22" s="478" t="s">
        <v>31</v>
      </c>
      <c r="U22" s="479"/>
      <c r="V22" s="479"/>
      <c r="W22" s="479"/>
      <c r="X22" s="479"/>
      <c r="Y22" s="479"/>
      <c r="Z22" s="479"/>
      <c r="AA22" s="480"/>
      <c r="AB22" s="140" t="s">
        <v>14</v>
      </c>
      <c r="AC22" s="140" t="s">
        <v>217</v>
      </c>
      <c r="AD22" s="478" t="s">
        <v>32</v>
      </c>
      <c r="AE22" s="479"/>
      <c r="AF22" s="479"/>
      <c r="AG22" s="479"/>
      <c r="AH22" s="479"/>
      <c r="AI22" s="479"/>
      <c r="AJ22" s="479"/>
      <c r="AK22" s="480"/>
      <c r="AL22" s="140" t="s">
        <v>14</v>
      </c>
      <c r="AM22" s="140" t="s">
        <v>217</v>
      </c>
      <c r="AN22" s="487" t="s">
        <v>33</v>
      </c>
      <c r="AO22" s="476"/>
      <c r="AP22" s="476"/>
      <c r="AQ22" s="477"/>
      <c r="AR22" s="1"/>
      <c r="AS22" s="77"/>
      <c r="AT22" s="77"/>
      <c r="AU22" s="77"/>
    </row>
    <row r="23" spans="1:47" s="137" customFormat="1" ht="55.5" customHeight="1" thickBot="1" x14ac:dyDescent="0.3">
      <c r="A23" s="114" t="s">
        <v>0</v>
      </c>
      <c r="B23" s="127" t="s">
        <v>27</v>
      </c>
      <c r="C23" s="111" t="s">
        <v>2</v>
      </c>
      <c r="D23" s="111" t="s">
        <v>3</v>
      </c>
      <c r="E23" s="111" t="s">
        <v>4</v>
      </c>
      <c r="F23" s="117" t="s">
        <v>82</v>
      </c>
      <c r="G23" s="111" t="s">
        <v>5</v>
      </c>
      <c r="H23" s="118" t="s">
        <v>6</v>
      </c>
      <c r="I23" s="119" t="s">
        <v>7</v>
      </c>
      <c r="J23" s="17" t="s">
        <v>15</v>
      </c>
      <c r="K23" s="101" t="s">
        <v>8</v>
      </c>
      <c r="L23" s="101" t="s">
        <v>9</v>
      </c>
      <c r="M23" s="101" t="s">
        <v>10</v>
      </c>
      <c r="N23" s="101" t="s">
        <v>11</v>
      </c>
      <c r="O23" s="101" t="s">
        <v>12</v>
      </c>
      <c r="P23" s="19" t="s">
        <v>28</v>
      </c>
      <c r="Q23" s="20" t="s">
        <v>13</v>
      </c>
      <c r="R23" s="102"/>
      <c r="S23" s="160"/>
      <c r="T23" s="266" t="s">
        <v>15</v>
      </c>
      <c r="U23" s="267" t="s">
        <v>16</v>
      </c>
      <c r="V23" s="267" t="s">
        <v>17</v>
      </c>
      <c r="W23" s="267" t="s">
        <v>18</v>
      </c>
      <c r="X23" s="267" t="s">
        <v>19</v>
      </c>
      <c r="Y23" s="267" t="s">
        <v>12</v>
      </c>
      <c r="Z23" s="267" t="s">
        <v>28</v>
      </c>
      <c r="AA23" s="267" t="s">
        <v>13</v>
      </c>
      <c r="AB23" s="267"/>
      <c r="AC23" s="268"/>
      <c r="AD23" s="325" t="s">
        <v>15</v>
      </c>
      <c r="AE23" s="329" t="s">
        <v>20</v>
      </c>
      <c r="AF23" s="270" t="s">
        <v>21</v>
      </c>
      <c r="AG23" s="270" t="s">
        <v>22</v>
      </c>
      <c r="AH23" s="270" t="s">
        <v>23</v>
      </c>
      <c r="AI23" s="270" t="s">
        <v>12</v>
      </c>
      <c r="AJ23" s="271" t="s">
        <v>28</v>
      </c>
      <c r="AK23" s="272" t="s">
        <v>13</v>
      </c>
      <c r="AL23" s="273"/>
      <c r="AM23" s="274"/>
      <c r="AN23" s="17" t="s">
        <v>24</v>
      </c>
      <c r="AO23" s="101" t="s">
        <v>12</v>
      </c>
      <c r="AP23" s="20" t="s">
        <v>25</v>
      </c>
      <c r="AQ23" s="100" t="s">
        <v>26</v>
      </c>
      <c r="AR23" s="47"/>
      <c r="AS23" s="77"/>
      <c r="AT23" s="77"/>
      <c r="AU23" s="77"/>
    </row>
    <row r="24" spans="1:47" s="137" customFormat="1" ht="112.5" customHeight="1" x14ac:dyDescent="0.25">
      <c r="A24" s="191" t="s">
        <v>55</v>
      </c>
      <c r="B24" s="23" t="s">
        <v>316</v>
      </c>
      <c r="C24" s="24" t="s">
        <v>195</v>
      </c>
      <c r="D24" s="24" t="s">
        <v>196</v>
      </c>
      <c r="E24" s="24">
        <v>3</v>
      </c>
      <c r="F24" s="192" t="s">
        <v>197</v>
      </c>
      <c r="G24" s="192" t="s">
        <v>37</v>
      </c>
      <c r="H24" s="192">
        <v>45672</v>
      </c>
      <c r="I24" s="193">
        <v>46021</v>
      </c>
      <c r="J24" s="183">
        <v>1</v>
      </c>
      <c r="K24" s="169"/>
      <c r="L24" s="169"/>
      <c r="M24" s="169"/>
      <c r="N24" s="169"/>
      <c r="O24" s="169">
        <f>+SUM(K24:N24)</f>
        <v>0</v>
      </c>
      <c r="P24" s="210">
        <f>IFERROR(O24/J24,"")</f>
        <v>0</v>
      </c>
      <c r="Q24" s="167"/>
      <c r="R24" s="167"/>
      <c r="S24" s="258"/>
      <c r="T24" s="263">
        <v>1</v>
      </c>
      <c r="U24" s="154"/>
      <c r="V24" s="154"/>
      <c r="W24" s="154"/>
      <c r="X24" s="154"/>
      <c r="Y24" s="154">
        <f>+SUM(U24:X24)</f>
        <v>0</v>
      </c>
      <c r="Z24" s="264">
        <f>IFERROR(Y24/T24,"")</f>
        <v>0</v>
      </c>
      <c r="AA24" s="265"/>
      <c r="AB24" s="265"/>
      <c r="AC24" s="291"/>
      <c r="AD24" s="322">
        <v>1</v>
      </c>
      <c r="AE24" s="318"/>
      <c r="AF24" s="169"/>
      <c r="AG24" s="169"/>
      <c r="AH24" s="169"/>
      <c r="AI24" s="169">
        <f>+SUM(AE24:AH24)</f>
        <v>0</v>
      </c>
      <c r="AJ24" s="210">
        <f>IFERROR(AI24/AD24,"")</f>
        <v>0</v>
      </c>
      <c r="AK24" s="293"/>
      <c r="AL24" s="167"/>
      <c r="AM24" s="243"/>
      <c r="AN24" s="196">
        <f>+SUM(J24,T24,AD24)</f>
        <v>3</v>
      </c>
      <c r="AO24" s="344">
        <f>+SUM(O24,Y24,AI24)</f>
        <v>0</v>
      </c>
      <c r="AP24" s="347">
        <f>IFERROR(AO24/AN24,"")</f>
        <v>0</v>
      </c>
      <c r="AQ24" s="491">
        <f>+AVERAGE(AP24:AP28)</f>
        <v>0</v>
      </c>
      <c r="AR24" s="14"/>
      <c r="AS24" s="77"/>
      <c r="AT24" s="77"/>
      <c r="AU24" s="77"/>
    </row>
    <row r="25" spans="1:47" s="137" customFormat="1" ht="104.25" customHeight="1" x14ac:dyDescent="0.25">
      <c r="A25" s="194" t="s">
        <v>56</v>
      </c>
      <c r="B25" s="29" t="s">
        <v>262</v>
      </c>
      <c r="C25" s="30" t="s">
        <v>263</v>
      </c>
      <c r="D25" s="30" t="s">
        <v>200</v>
      </c>
      <c r="E25" s="30">
        <v>3</v>
      </c>
      <c r="F25" s="143" t="s">
        <v>201</v>
      </c>
      <c r="G25" s="143" t="s">
        <v>37</v>
      </c>
      <c r="H25" s="143">
        <v>45672</v>
      </c>
      <c r="I25" s="144">
        <v>46021</v>
      </c>
      <c r="J25" s="184">
        <v>1</v>
      </c>
      <c r="K25" s="27"/>
      <c r="L25" s="27"/>
      <c r="M25" s="27"/>
      <c r="N25" s="27"/>
      <c r="O25" s="27">
        <f>+SUM(K25:N25)</f>
        <v>0</v>
      </c>
      <c r="P25" s="54">
        <f>IFERROR(O25/J25,"")</f>
        <v>0</v>
      </c>
      <c r="Q25" s="31"/>
      <c r="R25" s="31"/>
      <c r="S25" s="259"/>
      <c r="T25" s="184">
        <v>1</v>
      </c>
      <c r="U25" s="27"/>
      <c r="V25" s="27"/>
      <c r="W25" s="27"/>
      <c r="X25" s="27"/>
      <c r="Y25" s="27">
        <f>+SUM(U25:X25)</f>
        <v>0</v>
      </c>
      <c r="Z25" s="54">
        <f>IFERROR(Y25/T25,"")</f>
        <v>0</v>
      </c>
      <c r="AA25" s="31"/>
      <c r="AB25" s="31"/>
      <c r="AC25" s="259"/>
      <c r="AD25" s="323">
        <v>1</v>
      </c>
      <c r="AE25" s="53"/>
      <c r="AF25" s="27"/>
      <c r="AG25" s="27"/>
      <c r="AH25" s="27"/>
      <c r="AI25" s="27">
        <f>+SUM(AE25:AH25)</f>
        <v>0</v>
      </c>
      <c r="AJ25" s="54">
        <f>IFERROR(AI25/AD25,"")</f>
        <v>0</v>
      </c>
      <c r="AK25" s="55"/>
      <c r="AL25" s="31"/>
      <c r="AM25" s="244"/>
      <c r="AN25" s="197">
        <f>+SUM(J25,T25,AD25)</f>
        <v>3</v>
      </c>
      <c r="AO25" s="345">
        <f>+SUM(O25,Y25,AI25)</f>
        <v>0</v>
      </c>
      <c r="AP25" s="348">
        <f>IFERROR(AO25/AN25,"")</f>
        <v>0</v>
      </c>
      <c r="AQ25" s="492"/>
      <c r="AR25" s="14"/>
      <c r="AS25" s="77"/>
      <c r="AT25" s="77"/>
      <c r="AU25" s="77"/>
    </row>
    <row r="26" spans="1:47" s="137" customFormat="1" ht="111" customHeight="1" x14ac:dyDescent="0.25">
      <c r="A26" s="194" t="s">
        <v>57</v>
      </c>
      <c r="B26" s="29" t="s">
        <v>318</v>
      </c>
      <c r="C26" s="30" t="s">
        <v>319</v>
      </c>
      <c r="D26" s="30" t="s">
        <v>36</v>
      </c>
      <c r="E26" s="30">
        <v>4</v>
      </c>
      <c r="F26" s="143" t="s">
        <v>37</v>
      </c>
      <c r="G26" s="143" t="s">
        <v>37</v>
      </c>
      <c r="H26" s="143">
        <v>45672</v>
      </c>
      <c r="I26" s="144">
        <v>46021</v>
      </c>
      <c r="J26" s="184">
        <v>1</v>
      </c>
      <c r="K26" s="27"/>
      <c r="L26" s="27"/>
      <c r="M26" s="27"/>
      <c r="N26" s="27"/>
      <c r="O26" s="27"/>
      <c r="P26" s="54"/>
      <c r="Q26" s="31"/>
      <c r="R26" s="31"/>
      <c r="S26" s="259"/>
      <c r="T26" s="184">
        <v>1</v>
      </c>
      <c r="U26" s="27"/>
      <c r="V26" s="27"/>
      <c r="W26" s="27"/>
      <c r="X26" s="27"/>
      <c r="Y26" s="27"/>
      <c r="Z26" s="54"/>
      <c r="AA26" s="31"/>
      <c r="AB26" s="31"/>
      <c r="AC26" s="259"/>
      <c r="AD26" s="323">
        <v>2</v>
      </c>
      <c r="AE26" s="53"/>
      <c r="AF26" s="27"/>
      <c r="AG26" s="27"/>
      <c r="AH26" s="27"/>
      <c r="AI26" s="27"/>
      <c r="AJ26" s="54"/>
      <c r="AK26" s="55"/>
      <c r="AL26" s="31"/>
      <c r="AM26" s="244"/>
      <c r="AN26" s="197">
        <f>+SUM(J26,T26,AD26)</f>
        <v>4</v>
      </c>
      <c r="AO26" s="345">
        <f>+SUM(O26,Y26,AI26)</f>
        <v>0</v>
      </c>
      <c r="AP26" s="348">
        <f>IFERROR(AO26/AN26,"")</f>
        <v>0</v>
      </c>
      <c r="AQ26" s="492"/>
      <c r="AR26" s="14"/>
      <c r="AS26" s="77"/>
      <c r="AT26" s="77"/>
      <c r="AU26" s="77"/>
    </row>
    <row r="27" spans="1:47" s="137" customFormat="1" ht="107.25" customHeight="1" x14ac:dyDescent="0.25">
      <c r="A27" s="194" t="s">
        <v>274</v>
      </c>
      <c r="B27" s="29" t="s">
        <v>198</v>
      </c>
      <c r="C27" s="30" t="s">
        <v>199</v>
      </c>
      <c r="D27" s="30" t="s">
        <v>200</v>
      </c>
      <c r="E27" s="30">
        <v>2</v>
      </c>
      <c r="F27" s="143" t="s">
        <v>201</v>
      </c>
      <c r="G27" s="143" t="s">
        <v>202</v>
      </c>
      <c r="H27" s="143">
        <v>45672</v>
      </c>
      <c r="I27" s="144">
        <v>46021</v>
      </c>
      <c r="J27" s="184">
        <v>1</v>
      </c>
      <c r="K27" s="27"/>
      <c r="L27" s="27"/>
      <c r="M27" s="27"/>
      <c r="N27" s="27"/>
      <c r="O27" s="27">
        <f>+SUM(K27:N27)</f>
        <v>0</v>
      </c>
      <c r="P27" s="54">
        <f>IFERROR(O27/J27,"")</f>
        <v>0</v>
      </c>
      <c r="Q27" s="31"/>
      <c r="R27" s="31"/>
      <c r="S27" s="259"/>
      <c r="T27" s="184"/>
      <c r="U27" s="27"/>
      <c r="V27" s="27"/>
      <c r="W27" s="27"/>
      <c r="X27" s="27"/>
      <c r="Y27" s="27">
        <f>+SUM(U27:X27)</f>
        <v>0</v>
      </c>
      <c r="Z27" s="54" t="str">
        <f>IFERROR(Y27/T27,"")</f>
        <v/>
      </c>
      <c r="AA27" s="31"/>
      <c r="AB27" s="31"/>
      <c r="AC27" s="259"/>
      <c r="AD27" s="323">
        <v>1</v>
      </c>
      <c r="AE27" s="53"/>
      <c r="AF27" s="27"/>
      <c r="AG27" s="27"/>
      <c r="AH27" s="27"/>
      <c r="AI27" s="27">
        <f>+SUM(AE27:AH27)</f>
        <v>0</v>
      </c>
      <c r="AJ27" s="54">
        <f>IFERROR(AI27/AD27,"")</f>
        <v>0</v>
      </c>
      <c r="AK27" s="55"/>
      <c r="AL27" s="31"/>
      <c r="AM27" s="244"/>
      <c r="AN27" s="197">
        <f>+SUM(J27,T27,AD27)</f>
        <v>2</v>
      </c>
      <c r="AO27" s="345">
        <f>+SUM(O27,Y27,AI27)</f>
        <v>0</v>
      </c>
      <c r="AP27" s="348">
        <f>IFERROR(AO27/AN27,"")</f>
        <v>0</v>
      </c>
      <c r="AQ27" s="492"/>
      <c r="AR27" s="14"/>
      <c r="AS27" s="77"/>
      <c r="AT27" s="77"/>
      <c r="AU27" s="77"/>
    </row>
    <row r="28" spans="1:47" s="137" customFormat="1" ht="122.25" customHeight="1" thickBot="1" x14ac:dyDescent="0.3">
      <c r="A28" s="195" t="s">
        <v>317</v>
      </c>
      <c r="B28" s="34" t="s">
        <v>203</v>
      </c>
      <c r="C28" s="35" t="s">
        <v>204</v>
      </c>
      <c r="D28" s="35" t="s">
        <v>36</v>
      </c>
      <c r="E28" s="35">
        <v>1</v>
      </c>
      <c r="F28" s="145" t="s">
        <v>205</v>
      </c>
      <c r="G28" s="145" t="s">
        <v>206</v>
      </c>
      <c r="H28" s="145">
        <v>45672</v>
      </c>
      <c r="I28" s="146">
        <v>46021</v>
      </c>
      <c r="J28" s="185">
        <v>1</v>
      </c>
      <c r="K28" s="179"/>
      <c r="L28" s="179"/>
      <c r="M28" s="179"/>
      <c r="N28" s="179"/>
      <c r="O28" s="179">
        <f>+SUM(K28:N28)</f>
        <v>0</v>
      </c>
      <c r="P28" s="213">
        <f>IFERROR(O28/J28,"")</f>
        <v>0</v>
      </c>
      <c r="Q28" s="177"/>
      <c r="R28" s="177"/>
      <c r="S28" s="260"/>
      <c r="T28" s="185"/>
      <c r="U28" s="179"/>
      <c r="V28" s="179"/>
      <c r="W28" s="179"/>
      <c r="X28" s="179"/>
      <c r="Y28" s="179">
        <f>+SUM(U28:X28)</f>
        <v>0</v>
      </c>
      <c r="Z28" s="213" t="str">
        <f>IFERROR(Y28/T28,"")</f>
        <v/>
      </c>
      <c r="AA28" s="177"/>
      <c r="AB28" s="177"/>
      <c r="AC28" s="260"/>
      <c r="AD28" s="328"/>
      <c r="AE28" s="327"/>
      <c r="AF28" s="179"/>
      <c r="AG28" s="179"/>
      <c r="AH28" s="179"/>
      <c r="AI28" s="179">
        <f>+SUM(AE28:AH28)</f>
        <v>0</v>
      </c>
      <c r="AJ28" s="213" t="str">
        <f>IFERROR(AI28/AD28,"")</f>
        <v/>
      </c>
      <c r="AK28" s="292"/>
      <c r="AL28" s="177"/>
      <c r="AM28" s="245"/>
      <c r="AN28" s="198">
        <f>+SUM(J28,T28,AD28)</f>
        <v>1</v>
      </c>
      <c r="AO28" s="346">
        <f>+SUM(O28,Y28,AI28)</f>
        <v>0</v>
      </c>
      <c r="AP28" s="349">
        <f>IFERROR(AO28/AN28,"")</f>
        <v>0</v>
      </c>
      <c r="AQ28" s="493"/>
      <c r="AR28" s="14"/>
      <c r="AS28" s="77"/>
      <c r="AT28" s="77"/>
      <c r="AU28" s="77"/>
    </row>
    <row r="29" spans="1:47" s="128" customFormat="1" ht="30.75" customHeight="1" thickBot="1" x14ac:dyDescent="0.3">
      <c r="A29" s="433" t="s">
        <v>275</v>
      </c>
      <c r="B29" s="433"/>
      <c r="C29" s="433"/>
      <c r="D29" s="433"/>
      <c r="E29" s="433"/>
      <c r="F29" s="433"/>
      <c r="G29" s="433"/>
      <c r="H29" s="433"/>
      <c r="I29" s="43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423"/>
      <c r="AR29" s="10"/>
      <c r="AS29" s="424"/>
      <c r="AT29" s="424"/>
      <c r="AU29" s="424"/>
    </row>
    <row r="30" spans="1:47" s="137" customFormat="1" ht="35.25" customHeight="1" thickBot="1" x14ac:dyDescent="0.3">
      <c r="A30" s="435" t="s">
        <v>372</v>
      </c>
      <c r="B30" s="400"/>
      <c r="C30" s="400"/>
      <c r="D30" s="400"/>
      <c r="E30" s="400"/>
      <c r="F30" s="400"/>
      <c r="G30" s="400"/>
      <c r="H30" s="400"/>
      <c r="I30" s="400"/>
      <c r="J30" s="478" t="s">
        <v>30</v>
      </c>
      <c r="K30" s="479"/>
      <c r="L30" s="479"/>
      <c r="M30" s="479"/>
      <c r="N30" s="479"/>
      <c r="O30" s="479"/>
      <c r="P30" s="479"/>
      <c r="Q30" s="480"/>
      <c r="R30" s="140" t="s">
        <v>14</v>
      </c>
      <c r="S30" s="159" t="s">
        <v>217</v>
      </c>
      <c r="T30" s="478" t="s">
        <v>31</v>
      </c>
      <c r="U30" s="479"/>
      <c r="V30" s="479"/>
      <c r="W30" s="479"/>
      <c r="X30" s="479"/>
      <c r="Y30" s="479"/>
      <c r="Z30" s="479"/>
      <c r="AA30" s="480"/>
      <c r="AB30" s="140" t="s">
        <v>14</v>
      </c>
      <c r="AC30" s="140" t="s">
        <v>217</v>
      </c>
      <c r="AD30" s="478" t="s">
        <v>32</v>
      </c>
      <c r="AE30" s="479"/>
      <c r="AF30" s="479"/>
      <c r="AG30" s="479"/>
      <c r="AH30" s="479"/>
      <c r="AI30" s="479"/>
      <c r="AJ30" s="479"/>
      <c r="AK30" s="480"/>
      <c r="AL30" s="140" t="s">
        <v>14</v>
      </c>
      <c r="AM30" s="140" t="s">
        <v>217</v>
      </c>
      <c r="AN30" s="487" t="s">
        <v>33</v>
      </c>
      <c r="AO30" s="476"/>
      <c r="AP30" s="476"/>
      <c r="AQ30" s="477"/>
      <c r="AR30" s="1"/>
      <c r="AS30" s="77"/>
      <c r="AT30" s="77"/>
      <c r="AU30" s="77"/>
    </row>
    <row r="31" spans="1:47" s="137" customFormat="1" ht="55.5" customHeight="1" thickBot="1" x14ac:dyDescent="0.3">
      <c r="A31" s="114" t="s">
        <v>0</v>
      </c>
      <c r="B31" s="127" t="s">
        <v>27</v>
      </c>
      <c r="C31" s="111" t="s">
        <v>2</v>
      </c>
      <c r="D31" s="111" t="s">
        <v>3</v>
      </c>
      <c r="E31" s="111" t="s">
        <v>4</v>
      </c>
      <c r="F31" s="117" t="s">
        <v>82</v>
      </c>
      <c r="G31" s="111" t="s">
        <v>5</v>
      </c>
      <c r="H31" s="118" t="s">
        <v>6</v>
      </c>
      <c r="I31" s="119" t="s">
        <v>7</v>
      </c>
      <c r="J31" s="52" t="s">
        <v>15</v>
      </c>
      <c r="K31" s="87" t="s">
        <v>8</v>
      </c>
      <c r="L31" s="87" t="s">
        <v>9</v>
      </c>
      <c r="M31" s="87" t="s">
        <v>10</v>
      </c>
      <c r="N31" s="87" t="s">
        <v>11</v>
      </c>
      <c r="O31" s="87" t="s">
        <v>12</v>
      </c>
      <c r="P31" s="59" t="s">
        <v>28</v>
      </c>
      <c r="Q31" s="60" t="s">
        <v>13</v>
      </c>
      <c r="R31" s="39"/>
      <c r="S31" s="40"/>
      <c r="T31" s="52" t="s">
        <v>15</v>
      </c>
      <c r="U31" s="87" t="s">
        <v>16</v>
      </c>
      <c r="V31" s="87" t="s">
        <v>17</v>
      </c>
      <c r="W31" s="87" t="s">
        <v>18</v>
      </c>
      <c r="X31" s="87" t="s">
        <v>19</v>
      </c>
      <c r="Y31" s="87" t="s">
        <v>12</v>
      </c>
      <c r="Z31" s="59" t="s">
        <v>28</v>
      </c>
      <c r="AA31" s="60" t="s">
        <v>13</v>
      </c>
      <c r="AB31" s="39"/>
      <c r="AC31" s="40"/>
      <c r="AD31" s="52" t="s">
        <v>15</v>
      </c>
      <c r="AE31" s="87" t="s">
        <v>20</v>
      </c>
      <c r="AF31" s="87" t="s">
        <v>21</v>
      </c>
      <c r="AG31" s="87" t="s">
        <v>22</v>
      </c>
      <c r="AH31" s="87" t="s">
        <v>23</v>
      </c>
      <c r="AI31" s="87" t="s">
        <v>12</v>
      </c>
      <c r="AJ31" s="59" t="s">
        <v>28</v>
      </c>
      <c r="AK31" s="60" t="s">
        <v>13</v>
      </c>
      <c r="AL31" s="39"/>
      <c r="AM31" s="40"/>
      <c r="AN31" s="17" t="s">
        <v>24</v>
      </c>
      <c r="AO31" s="101" t="s">
        <v>12</v>
      </c>
      <c r="AP31" s="20" t="s">
        <v>25</v>
      </c>
      <c r="AQ31" s="100" t="s">
        <v>26</v>
      </c>
      <c r="AR31" s="47"/>
      <c r="AS31" s="77"/>
      <c r="AT31" s="77"/>
      <c r="AU31" s="77"/>
    </row>
    <row r="32" spans="1:47" s="137" customFormat="1" ht="141" customHeight="1" thickBot="1" x14ac:dyDescent="0.3">
      <c r="A32" s="209" t="s">
        <v>58</v>
      </c>
      <c r="B32" s="205" t="s">
        <v>160</v>
      </c>
      <c r="C32" s="206" t="s">
        <v>161</v>
      </c>
      <c r="D32" s="206" t="s">
        <v>40</v>
      </c>
      <c r="E32" s="206">
        <v>1</v>
      </c>
      <c r="F32" s="207" t="s">
        <v>428</v>
      </c>
      <c r="G32" s="207" t="s">
        <v>158</v>
      </c>
      <c r="H32" s="207">
        <v>45689</v>
      </c>
      <c r="I32" s="208">
        <v>46021</v>
      </c>
      <c r="J32" s="201"/>
      <c r="K32" s="202"/>
      <c r="L32" s="202"/>
      <c r="M32" s="202"/>
      <c r="N32" s="202"/>
      <c r="O32" s="202">
        <f>+SUM(K32:N32)</f>
        <v>0</v>
      </c>
      <c r="P32" s="203" t="str">
        <f>IFERROR(O32/J32,"")</f>
        <v/>
      </c>
      <c r="Q32" s="204"/>
      <c r="R32" s="204"/>
      <c r="S32" s="246"/>
      <c r="T32" s="201"/>
      <c r="U32" s="202"/>
      <c r="V32" s="202"/>
      <c r="W32" s="202"/>
      <c r="X32" s="202"/>
      <c r="Y32" s="202">
        <f>+SUM(U32:X32)</f>
        <v>0</v>
      </c>
      <c r="Z32" s="203" t="str">
        <f>IFERROR(Y32/T32,"")</f>
        <v/>
      </c>
      <c r="AA32" s="204"/>
      <c r="AB32" s="204"/>
      <c r="AC32" s="294"/>
      <c r="AD32" s="295">
        <v>1</v>
      </c>
      <c r="AE32" s="206"/>
      <c r="AF32" s="206"/>
      <c r="AG32" s="206"/>
      <c r="AH32" s="206"/>
      <c r="AI32" s="206">
        <f>+SUM(AE32:AH32)</f>
        <v>0</v>
      </c>
      <c r="AJ32" s="296">
        <f>IFERROR(AI32/AD32,"")</f>
        <v>0</v>
      </c>
      <c r="AK32" s="297"/>
      <c r="AL32" s="205"/>
      <c r="AM32" s="150"/>
      <c r="AN32" s="200">
        <f>+SUM(J32,T32,AD32)</f>
        <v>1</v>
      </c>
      <c r="AO32" s="350">
        <f>+SUM(O32,Y32,AI32)</f>
        <v>0</v>
      </c>
      <c r="AP32" s="351">
        <f>IFERROR(AO32/AN32,"")</f>
        <v>0</v>
      </c>
      <c r="AQ32" s="199">
        <f>+AVERAGE(AP32)</f>
        <v>0</v>
      </c>
      <c r="AR32" s="14"/>
      <c r="AS32" s="77"/>
      <c r="AT32" s="77"/>
      <c r="AU32" s="77"/>
    </row>
    <row r="33" spans="1:47" s="139" customFormat="1" ht="30.75" customHeight="1" thickBot="1" x14ac:dyDescent="0.3">
      <c r="A33" s="433" t="s">
        <v>276</v>
      </c>
      <c r="B33" s="433"/>
      <c r="C33" s="433"/>
      <c r="D33" s="433"/>
      <c r="E33" s="433"/>
      <c r="F33" s="433"/>
      <c r="G33" s="433"/>
      <c r="H33" s="433"/>
      <c r="I33" s="433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13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14"/>
      <c r="AO33" s="14"/>
      <c r="AP33" s="14"/>
      <c r="AQ33" s="15"/>
      <c r="AR33" s="1"/>
      <c r="AS33" s="138"/>
      <c r="AT33" s="138"/>
      <c r="AU33" s="138"/>
    </row>
    <row r="34" spans="1:47" s="139" customFormat="1" ht="35.25" customHeight="1" thickBot="1" x14ac:dyDescent="0.3">
      <c r="A34" s="435" t="s">
        <v>372</v>
      </c>
      <c r="B34" s="400"/>
      <c r="C34" s="400"/>
      <c r="D34" s="400"/>
      <c r="E34" s="400"/>
      <c r="F34" s="400"/>
      <c r="G34" s="400"/>
      <c r="H34" s="400"/>
      <c r="I34" s="400"/>
      <c r="J34" s="487" t="s">
        <v>30</v>
      </c>
      <c r="K34" s="476"/>
      <c r="L34" s="476"/>
      <c r="M34" s="476"/>
      <c r="N34" s="476"/>
      <c r="O34" s="476"/>
      <c r="P34" s="476"/>
      <c r="Q34" s="477"/>
      <c r="R34" s="140" t="s">
        <v>14</v>
      </c>
      <c r="S34" s="159" t="s">
        <v>217</v>
      </c>
      <c r="T34" s="478" t="s">
        <v>31</v>
      </c>
      <c r="U34" s="479"/>
      <c r="V34" s="479"/>
      <c r="W34" s="479"/>
      <c r="X34" s="479"/>
      <c r="Y34" s="479"/>
      <c r="Z34" s="479"/>
      <c r="AA34" s="480"/>
      <c r="AB34" s="140" t="s">
        <v>14</v>
      </c>
      <c r="AC34" s="140" t="s">
        <v>217</v>
      </c>
      <c r="AD34" s="478" t="s">
        <v>32</v>
      </c>
      <c r="AE34" s="479"/>
      <c r="AF34" s="479"/>
      <c r="AG34" s="479"/>
      <c r="AH34" s="479"/>
      <c r="AI34" s="479"/>
      <c r="AJ34" s="479"/>
      <c r="AK34" s="480"/>
      <c r="AL34" s="140" t="s">
        <v>14</v>
      </c>
      <c r="AM34" s="140" t="s">
        <v>217</v>
      </c>
      <c r="AN34" s="487" t="s">
        <v>33</v>
      </c>
      <c r="AO34" s="476"/>
      <c r="AP34" s="476"/>
      <c r="AQ34" s="477"/>
      <c r="AR34" s="1"/>
      <c r="AS34" s="138"/>
      <c r="AT34" s="138"/>
      <c r="AU34" s="138"/>
    </row>
    <row r="35" spans="1:47" s="139" customFormat="1" ht="55.5" customHeight="1" thickBot="1" x14ac:dyDescent="0.3">
      <c r="A35" s="114" t="s">
        <v>0</v>
      </c>
      <c r="B35" s="111" t="s">
        <v>27</v>
      </c>
      <c r="C35" s="111" t="s">
        <v>2</v>
      </c>
      <c r="D35" s="111" t="s">
        <v>3</v>
      </c>
      <c r="E35" s="111" t="s">
        <v>4</v>
      </c>
      <c r="F35" s="151" t="s">
        <v>82</v>
      </c>
      <c r="G35" s="111" t="s">
        <v>5</v>
      </c>
      <c r="H35" s="152" t="s">
        <v>6</v>
      </c>
      <c r="I35" s="153" t="s">
        <v>7</v>
      </c>
      <c r="J35" s="17" t="s">
        <v>15</v>
      </c>
      <c r="K35" s="101" t="s">
        <v>8</v>
      </c>
      <c r="L35" s="101" t="s">
        <v>9</v>
      </c>
      <c r="M35" s="101" t="s">
        <v>10</v>
      </c>
      <c r="N35" s="101" t="s">
        <v>11</v>
      </c>
      <c r="O35" s="101" t="s">
        <v>12</v>
      </c>
      <c r="P35" s="19" t="s">
        <v>28</v>
      </c>
      <c r="Q35" s="20" t="s">
        <v>13</v>
      </c>
      <c r="R35" s="102"/>
      <c r="S35" s="160"/>
      <c r="T35" s="269" t="s">
        <v>15</v>
      </c>
      <c r="U35" s="270" t="s">
        <v>16</v>
      </c>
      <c r="V35" s="270" t="s">
        <v>17</v>
      </c>
      <c r="W35" s="270" t="s">
        <v>18</v>
      </c>
      <c r="X35" s="270" t="s">
        <v>19</v>
      </c>
      <c r="Y35" s="270" t="s">
        <v>12</v>
      </c>
      <c r="Z35" s="271" t="s">
        <v>28</v>
      </c>
      <c r="AA35" s="272" t="s">
        <v>13</v>
      </c>
      <c r="AB35" s="273"/>
      <c r="AC35" s="274"/>
      <c r="AD35" s="321" t="s">
        <v>15</v>
      </c>
      <c r="AE35" s="330" t="s">
        <v>20</v>
      </c>
      <c r="AF35" s="87" t="s">
        <v>21</v>
      </c>
      <c r="AG35" s="87" t="s">
        <v>22</v>
      </c>
      <c r="AH35" s="87" t="s">
        <v>23</v>
      </c>
      <c r="AI35" s="87" t="s">
        <v>12</v>
      </c>
      <c r="AJ35" s="59" t="s">
        <v>28</v>
      </c>
      <c r="AK35" s="60" t="s">
        <v>13</v>
      </c>
      <c r="AL35" s="39"/>
      <c r="AM35" s="40"/>
      <c r="AN35" s="17" t="s">
        <v>24</v>
      </c>
      <c r="AO35" s="101" t="s">
        <v>12</v>
      </c>
      <c r="AP35" s="20" t="s">
        <v>25</v>
      </c>
      <c r="AQ35" s="100" t="s">
        <v>26</v>
      </c>
      <c r="AR35" s="47"/>
      <c r="AS35" s="138"/>
      <c r="AT35" s="138"/>
      <c r="AU35" s="138"/>
    </row>
    <row r="36" spans="1:47" s="139" customFormat="1" ht="141" customHeight="1" x14ac:dyDescent="0.25">
      <c r="A36" s="183" t="s">
        <v>59</v>
      </c>
      <c r="B36" s="167" t="s">
        <v>264</v>
      </c>
      <c r="C36" s="169" t="s">
        <v>188</v>
      </c>
      <c r="D36" s="169" t="s">
        <v>40</v>
      </c>
      <c r="E36" s="169">
        <v>1</v>
      </c>
      <c r="F36" s="170" t="s">
        <v>157</v>
      </c>
      <c r="G36" s="170" t="s">
        <v>189</v>
      </c>
      <c r="H36" s="170">
        <v>45689</v>
      </c>
      <c r="I36" s="171">
        <v>45841</v>
      </c>
      <c r="J36" s="183">
        <v>1</v>
      </c>
      <c r="K36" s="169"/>
      <c r="L36" s="169"/>
      <c r="M36" s="169"/>
      <c r="N36" s="169"/>
      <c r="O36" s="169">
        <f>+SUM(K36:N36)</f>
        <v>0</v>
      </c>
      <c r="P36" s="210">
        <f>IFERROR(O36/J36,"")</f>
        <v>0</v>
      </c>
      <c r="Q36" s="167"/>
      <c r="R36" s="167"/>
      <c r="S36" s="258"/>
      <c r="T36" s="183"/>
      <c r="U36" s="169"/>
      <c r="V36" s="169"/>
      <c r="W36" s="169"/>
      <c r="X36" s="169"/>
      <c r="Y36" s="169">
        <f>+SUM(U36:X36)</f>
        <v>0</v>
      </c>
      <c r="Z36" s="210" t="str">
        <f>IFERROR(Y36/T36,"")</f>
        <v/>
      </c>
      <c r="AA36" s="167"/>
      <c r="AB36" s="167"/>
      <c r="AC36" s="258"/>
      <c r="AD36" s="322"/>
      <c r="AE36" s="318"/>
      <c r="AF36" s="169"/>
      <c r="AG36" s="169"/>
      <c r="AH36" s="169"/>
      <c r="AI36" s="169">
        <f>+SUM(AE36:AH36)</f>
        <v>0</v>
      </c>
      <c r="AJ36" s="210" t="str">
        <f>IFERROR(AI36/AD36,"")</f>
        <v/>
      </c>
      <c r="AK36" s="293"/>
      <c r="AL36" s="167"/>
      <c r="AM36" s="243"/>
      <c r="AN36" s="196">
        <f>+SUM(J36,T36,AD36)</f>
        <v>1</v>
      </c>
      <c r="AO36" s="344">
        <f>+SUM(O36,Y36,AI36)</f>
        <v>0</v>
      </c>
      <c r="AP36" s="347">
        <f>IFERROR(AO36/AN36,"")</f>
        <v>0</v>
      </c>
      <c r="AQ36" s="472">
        <f>+AVERAGE(AP36:AP39)</f>
        <v>0</v>
      </c>
      <c r="AR36" s="14"/>
      <c r="AS36" s="138"/>
      <c r="AT36" s="138"/>
      <c r="AU36" s="138"/>
    </row>
    <row r="37" spans="1:47" s="139" customFormat="1" ht="120.75" customHeight="1" x14ac:dyDescent="0.25">
      <c r="A37" s="184" t="s">
        <v>60</v>
      </c>
      <c r="B37" s="182" t="s">
        <v>265</v>
      </c>
      <c r="C37" s="156" t="s">
        <v>190</v>
      </c>
      <c r="D37" s="27" t="s">
        <v>40</v>
      </c>
      <c r="E37" s="27">
        <v>1</v>
      </c>
      <c r="F37" s="155" t="s">
        <v>157</v>
      </c>
      <c r="G37" s="155" t="s">
        <v>189</v>
      </c>
      <c r="H37" s="163">
        <v>45690</v>
      </c>
      <c r="I37" s="174">
        <v>45868</v>
      </c>
      <c r="J37" s="184">
        <v>1</v>
      </c>
      <c r="K37" s="27"/>
      <c r="L37" s="27"/>
      <c r="M37" s="27"/>
      <c r="N37" s="27"/>
      <c r="O37" s="27">
        <f>+SUM(K37:N37)</f>
        <v>0</v>
      </c>
      <c r="P37" s="54">
        <f>IFERROR(O37/J37,"")</f>
        <v>0</v>
      </c>
      <c r="Q37" s="31"/>
      <c r="R37" s="31"/>
      <c r="S37" s="259"/>
      <c r="T37" s="184"/>
      <c r="U37" s="27"/>
      <c r="V37" s="27"/>
      <c r="W37" s="27"/>
      <c r="X37" s="27"/>
      <c r="Y37" s="27">
        <f>+SUM(U37:X37)</f>
        <v>0</v>
      </c>
      <c r="Z37" s="54" t="str">
        <f>IFERROR(Y37/T37,"")</f>
        <v/>
      </c>
      <c r="AA37" s="31"/>
      <c r="AB37" s="31"/>
      <c r="AC37" s="259"/>
      <c r="AD37" s="323"/>
      <c r="AE37" s="53"/>
      <c r="AF37" s="27"/>
      <c r="AG37" s="27"/>
      <c r="AH37" s="27"/>
      <c r="AI37" s="27">
        <f>+SUM(AE37:AH37)</f>
        <v>0</v>
      </c>
      <c r="AJ37" s="54" t="str">
        <f>IFERROR(AI37/AD37,"")</f>
        <v/>
      </c>
      <c r="AK37" s="299"/>
      <c r="AL37" s="31"/>
      <c r="AM37" s="244"/>
      <c r="AN37" s="197">
        <f>+SUM(J37,T37,AD37)</f>
        <v>1</v>
      </c>
      <c r="AO37" s="345">
        <f>+SUM(O37,Y37,AI37)</f>
        <v>0</v>
      </c>
      <c r="AP37" s="348">
        <f>IFERROR(AO37/AN37,"")</f>
        <v>0</v>
      </c>
      <c r="AQ37" s="473"/>
      <c r="AR37" s="14"/>
      <c r="AS37" s="138"/>
      <c r="AT37" s="138"/>
      <c r="AU37" s="138"/>
    </row>
    <row r="38" spans="1:47" s="139" customFormat="1" ht="102.75" customHeight="1" x14ac:dyDescent="0.25">
      <c r="A38" s="184" t="s">
        <v>221</v>
      </c>
      <c r="B38" s="31" t="s">
        <v>320</v>
      </c>
      <c r="C38" s="27" t="s">
        <v>193</v>
      </c>
      <c r="D38" s="27" t="s">
        <v>194</v>
      </c>
      <c r="E38" s="27">
        <v>2</v>
      </c>
      <c r="F38" s="155" t="s">
        <v>157</v>
      </c>
      <c r="G38" s="155" t="s">
        <v>189</v>
      </c>
      <c r="H38" s="163">
        <v>45689</v>
      </c>
      <c r="I38" s="174">
        <v>46021</v>
      </c>
      <c r="J38" s="184"/>
      <c r="K38" s="27"/>
      <c r="L38" s="27"/>
      <c r="M38" s="27"/>
      <c r="N38" s="27"/>
      <c r="O38" s="27">
        <f>+SUM(K38:N38)</f>
        <v>0</v>
      </c>
      <c r="P38" s="54" t="str">
        <f>IFERROR(O38/J38,"")</f>
        <v/>
      </c>
      <c r="Q38" s="31"/>
      <c r="R38" s="31"/>
      <c r="S38" s="259"/>
      <c r="T38" s="184">
        <v>1</v>
      </c>
      <c r="U38" s="27"/>
      <c r="V38" s="27"/>
      <c r="W38" s="27"/>
      <c r="X38" s="27"/>
      <c r="Y38" s="27">
        <f>+SUM(U38:X38)</f>
        <v>0</v>
      </c>
      <c r="Z38" s="54">
        <f>IFERROR(Y38/T38,"")</f>
        <v>0</v>
      </c>
      <c r="AA38" s="31"/>
      <c r="AB38" s="31"/>
      <c r="AC38" s="259"/>
      <c r="AD38" s="323">
        <v>1</v>
      </c>
      <c r="AE38" s="53"/>
      <c r="AF38" s="27"/>
      <c r="AG38" s="27"/>
      <c r="AH38" s="27"/>
      <c r="AI38" s="27">
        <f>+SUM(AE38:AH38)</f>
        <v>0</v>
      </c>
      <c r="AJ38" s="54">
        <f>IFERROR(AI38/AD38,"")</f>
        <v>0</v>
      </c>
      <c r="AK38" s="55"/>
      <c r="AL38" s="31"/>
      <c r="AM38" s="244"/>
      <c r="AN38" s="197">
        <f>+SUM(J38,T38,AD38)</f>
        <v>2</v>
      </c>
      <c r="AO38" s="345">
        <f>+SUM(O38,Y38,AI38)</f>
        <v>0</v>
      </c>
      <c r="AP38" s="348">
        <f>IFERROR(AO38/AN38,"")</f>
        <v>0</v>
      </c>
      <c r="AQ38" s="473"/>
      <c r="AR38" s="14"/>
      <c r="AS38" s="138"/>
      <c r="AT38" s="138"/>
      <c r="AU38" s="138"/>
    </row>
    <row r="39" spans="1:47" s="139" customFormat="1" ht="108" customHeight="1" thickBot="1" x14ac:dyDescent="0.3">
      <c r="A39" s="185" t="s">
        <v>222</v>
      </c>
      <c r="B39" s="186" t="s">
        <v>429</v>
      </c>
      <c r="C39" s="187" t="s">
        <v>237</v>
      </c>
      <c r="D39" s="187" t="s">
        <v>191</v>
      </c>
      <c r="E39" s="187">
        <v>1</v>
      </c>
      <c r="F39" s="188" t="s">
        <v>192</v>
      </c>
      <c r="G39" s="188" t="s">
        <v>189</v>
      </c>
      <c r="H39" s="189">
        <v>45689</v>
      </c>
      <c r="I39" s="190">
        <v>46021</v>
      </c>
      <c r="J39" s="185"/>
      <c r="K39" s="179"/>
      <c r="L39" s="179"/>
      <c r="M39" s="179"/>
      <c r="N39" s="179"/>
      <c r="O39" s="179">
        <f>+SUM(K39:N39)</f>
        <v>0</v>
      </c>
      <c r="P39" s="213" t="str">
        <f>IFERROR(O39/J39,"")</f>
        <v/>
      </c>
      <c r="Q39" s="177"/>
      <c r="R39" s="177"/>
      <c r="S39" s="260"/>
      <c r="T39" s="185"/>
      <c r="U39" s="179"/>
      <c r="V39" s="179"/>
      <c r="W39" s="179"/>
      <c r="X39" s="179"/>
      <c r="Y39" s="179">
        <f>+SUM(U39:X39)</f>
        <v>0</v>
      </c>
      <c r="Z39" s="213" t="str">
        <f>IFERROR(Y39/T39,"")</f>
        <v/>
      </c>
      <c r="AA39" s="177"/>
      <c r="AB39" s="177"/>
      <c r="AC39" s="260"/>
      <c r="AD39" s="328">
        <v>1</v>
      </c>
      <c r="AE39" s="327"/>
      <c r="AF39" s="179"/>
      <c r="AG39" s="179"/>
      <c r="AH39" s="179"/>
      <c r="AI39" s="179">
        <f>+SUM(AE39:AH39)</f>
        <v>0</v>
      </c>
      <c r="AJ39" s="213">
        <f>IFERROR(AI39/AD39,"")</f>
        <v>0</v>
      </c>
      <c r="AK39" s="292"/>
      <c r="AL39" s="177"/>
      <c r="AM39" s="245"/>
      <c r="AN39" s="198">
        <f>+SUM(J39,T39,AD39)</f>
        <v>1</v>
      </c>
      <c r="AO39" s="346">
        <f>+SUM(O39,Y39,AI39)</f>
        <v>0</v>
      </c>
      <c r="AP39" s="349">
        <f>IFERROR(AO39/AN39,"")</f>
        <v>0</v>
      </c>
      <c r="AQ39" s="474"/>
      <c r="AR39" s="14"/>
      <c r="AS39" s="138"/>
      <c r="AT39" s="138"/>
      <c r="AU39" s="138"/>
    </row>
    <row r="40" spans="1:47" s="137" customFormat="1" ht="39.75" customHeight="1" thickBot="1" x14ac:dyDescent="0.3">
      <c r="A40" s="436" t="s">
        <v>267</v>
      </c>
      <c r="B40" s="436"/>
      <c r="C40" s="436"/>
      <c r="D40" s="436"/>
      <c r="E40" s="436"/>
      <c r="F40" s="436"/>
      <c r="G40" s="436"/>
      <c r="H40" s="436"/>
      <c r="I40" s="436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4"/>
      <c r="V40" s="4"/>
      <c r="W40" s="4"/>
      <c r="X40" s="4"/>
      <c r="Y40" s="1"/>
      <c r="Z40" s="1"/>
      <c r="AA40" s="10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381">
        <f>+(AQ44+AQ52/2)</f>
        <v>0</v>
      </c>
      <c r="AR40" s="1"/>
      <c r="AS40" s="77"/>
      <c r="AT40" s="77"/>
      <c r="AU40" s="77"/>
    </row>
    <row r="41" spans="1:47" ht="40.5" customHeight="1" thickBot="1" x14ac:dyDescent="0.3">
      <c r="A41" s="433" t="s">
        <v>277</v>
      </c>
      <c r="B41" s="434"/>
      <c r="C41" s="434"/>
      <c r="D41" s="434"/>
      <c r="E41" s="434"/>
      <c r="F41" s="434"/>
      <c r="G41" s="434"/>
      <c r="H41" s="434"/>
      <c r="I41" s="434"/>
      <c r="J41" s="12"/>
      <c r="K41" s="12"/>
      <c r="L41" s="12"/>
      <c r="M41" s="12"/>
      <c r="N41" s="12"/>
      <c r="O41" s="12"/>
      <c r="P41" s="12"/>
      <c r="Q41" s="12"/>
      <c r="R41" s="12"/>
      <c r="S41" s="47"/>
      <c r="T41" s="12"/>
      <c r="U41" s="12"/>
      <c r="V41" s="12"/>
      <c r="W41" s="12"/>
      <c r="X41" s="12"/>
      <c r="Y41" s="12"/>
      <c r="Z41" s="12"/>
      <c r="AA41" s="13"/>
      <c r="AB41" s="47"/>
      <c r="AC41" s="12"/>
      <c r="AD41" s="12"/>
      <c r="AE41" s="12"/>
      <c r="AF41" s="12"/>
      <c r="AG41" s="12"/>
      <c r="AH41" s="12"/>
      <c r="AI41" s="12"/>
      <c r="AJ41" s="12"/>
      <c r="AK41" s="12"/>
      <c r="AL41" s="47"/>
      <c r="AM41" s="12"/>
      <c r="AN41" s="14"/>
      <c r="AO41" s="14"/>
      <c r="AP41" s="14"/>
      <c r="AQ41" s="15"/>
      <c r="AR41" s="1"/>
    </row>
    <row r="42" spans="1:47" ht="30.75" customHeight="1" thickBot="1" x14ac:dyDescent="0.3">
      <c r="A42" s="437" t="s">
        <v>108</v>
      </c>
      <c r="B42" s="438"/>
      <c r="C42" s="438"/>
      <c r="D42" s="438"/>
      <c r="E42" s="438"/>
      <c r="F42" s="438"/>
      <c r="G42" s="438"/>
      <c r="H42" s="438"/>
      <c r="I42" s="438"/>
      <c r="J42" s="484" t="s">
        <v>30</v>
      </c>
      <c r="K42" s="482"/>
      <c r="L42" s="482"/>
      <c r="M42" s="482"/>
      <c r="N42" s="482"/>
      <c r="O42" s="482"/>
      <c r="P42" s="482"/>
      <c r="Q42" s="483"/>
      <c r="R42" s="39" t="s">
        <v>14</v>
      </c>
      <c r="S42" s="159" t="s">
        <v>217</v>
      </c>
      <c r="T42" s="465" t="s">
        <v>31</v>
      </c>
      <c r="U42" s="463"/>
      <c r="V42" s="463"/>
      <c r="W42" s="463"/>
      <c r="X42" s="463"/>
      <c r="Y42" s="463"/>
      <c r="Z42" s="463"/>
      <c r="AA42" s="464"/>
      <c r="AB42" s="39" t="s">
        <v>14</v>
      </c>
      <c r="AC42" s="159" t="s">
        <v>217</v>
      </c>
      <c r="AD42" s="500" t="s">
        <v>32</v>
      </c>
      <c r="AE42" s="501"/>
      <c r="AF42" s="501"/>
      <c r="AG42" s="501"/>
      <c r="AH42" s="501"/>
      <c r="AI42" s="501"/>
      <c r="AJ42" s="501"/>
      <c r="AK42" s="502"/>
      <c r="AL42" s="331" t="s">
        <v>14</v>
      </c>
      <c r="AM42" s="140" t="s">
        <v>217</v>
      </c>
      <c r="AN42" s="475" t="s">
        <v>33</v>
      </c>
      <c r="AO42" s="476"/>
      <c r="AP42" s="476"/>
      <c r="AQ42" s="477"/>
      <c r="AR42" s="1"/>
    </row>
    <row r="43" spans="1:47" ht="41.25" customHeight="1" thickBot="1" x14ac:dyDescent="0.3">
      <c r="A43" s="92" t="s">
        <v>0</v>
      </c>
      <c r="B43" s="123" t="s">
        <v>1</v>
      </c>
      <c r="C43" s="92" t="s">
        <v>2</v>
      </c>
      <c r="D43" s="92" t="s">
        <v>3</v>
      </c>
      <c r="E43" s="92" t="s">
        <v>4</v>
      </c>
      <c r="F43" s="88" t="s">
        <v>82</v>
      </c>
      <c r="G43" s="92" t="s">
        <v>5</v>
      </c>
      <c r="H43" s="93" t="s">
        <v>6</v>
      </c>
      <c r="I43" s="94" t="s">
        <v>7</v>
      </c>
      <c r="J43" s="45" t="s">
        <v>15</v>
      </c>
      <c r="K43" s="101" t="s">
        <v>8</v>
      </c>
      <c r="L43" s="101" t="s">
        <v>9</v>
      </c>
      <c r="M43" s="101" t="s">
        <v>10</v>
      </c>
      <c r="N43" s="101" t="s">
        <v>11</v>
      </c>
      <c r="O43" s="101" t="s">
        <v>12</v>
      </c>
      <c r="P43" s="19"/>
      <c r="Q43" s="20" t="s">
        <v>13</v>
      </c>
      <c r="R43" s="102"/>
      <c r="S43" s="160"/>
      <c r="T43" s="269" t="s">
        <v>15</v>
      </c>
      <c r="U43" s="275" t="s">
        <v>16</v>
      </c>
      <c r="V43" s="275" t="s">
        <v>17</v>
      </c>
      <c r="W43" s="275" t="s">
        <v>18</v>
      </c>
      <c r="X43" s="275" t="s">
        <v>19</v>
      </c>
      <c r="Y43" s="270" t="s">
        <v>12</v>
      </c>
      <c r="Z43" s="271"/>
      <c r="AA43" s="276" t="s">
        <v>13</v>
      </c>
      <c r="AB43" s="273"/>
      <c r="AC43" s="298"/>
      <c r="AD43" s="321" t="s">
        <v>15</v>
      </c>
      <c r="AE43" s="330" t="s">
        <v>20</v>
      </c>
      <c r="AF43" s="87" t="s">
        <v>21</v>
      </c>
      <c r="AG43" s="87" t="s">
        <v>22</v>
      </c>
      <c r="AH43" s="87" t="s">
        <v>23</v>
      </c>
      <c r="AI43" s="87" t="s">
        <v>12</v>
      </c>
      <c r="AJ43" s="59"/>
      <c r="AK43" s="335" t="s">
        <v>13</v>
      </c>
      <c r="AL43" s="331"/>
      <c r="AM43" s="40"/>
      <c r="AN43" s="17" t="s">
        <v>24</v>
      </c>
      <c r="AO43" s="101" t="s">
        <v>12</v>
      </c>
      <c r="AP43" s="20" t="s">
        <v>25</v>
      </c>
      <c r="AQ43" s="100" t="s">
        <v>26</v>
      </c>
      <c r="AR43" s="1"/>
      <c r="AS43"/>
      <c r="AT43"/>
      <c r="AU43"/>
    </row>
    <row r="44" spans="1:47" ht="94.5" customHeight="1" x14ac:dyDescent="0.25">
      <c r="A44" s="183" t="s">
        <v>86</v>
      </c>
      <c r="B44" s="167" t="s">
        <v>52</v>
      </c>
      <c r="C44" s="169" t="s">
        <v>53</v>
      </c>
      <c r="D44" s="169" t="s">
        <v>34</v>
      </c>
      <c r="E44" s="215">
        <v>1</v>
      </c>
      <c r="F44" s="216" t="s">
        <v>83</v>
      </c>
      <c r="G44" s="216" t="s">
        <v>84</v>
      </c>
      <c r="H44" s="217">
        <v>45748</v>
      </c>
      <c r="I44" s="218">
        <v>46021</v>
      </c>
      <c r="J44" s="183"/>
      <c r="K44" s="169"/>
      <c r="L44" s="169"/>
      <c r="M44" s="169"/>
      <c r="N44" s="169"/>
      <c r="O44" s="169">
        <f>+SUM(K44:N44)</f>
        <v>0</v>
      </c>
      <c r="P44" s="210" t="str">
        <f>IFERROR(O44/J44,"")</f>
        <v/>
      </c>
      <c r="Q44" s="167"/>
      <c r="R44" s="167"/>
      <c r="S44" s="243"/>
      <c r="T44" s="57"/>
      <c r="U44" s="24"/>
      <c r="V44" s="24"/>
      <c r="W44" s="24"/>
      <c r="X44" s="24"/>
      <c r="Y44" s="24">
        <f>+SUM(U44:X44)</f>
        <v>0</v>
      </c>
      <c r="Z44" s="22" t="str">
        <f>IFERROR(Y44/T44,"")</f>
        <v/>
      </c>
      <c r="AA44" s="23"/>
      <c r="AB44" s="63"/>
      <c r="AC44" s="300"/>
      <c r="AD44" s="322">
        <v>1</v>
      </c>
      <c r="AE44" s="318"/>
      <c r="AF44" s="169"/>
      <c r="AG44" s="169"/>
      <c r="AH44" s="169"/>
      <c r="AI44" s="169">
        <f>+SUM(AE44:AH44)</f>
        <v>0</v>
      </c>
      <c r="AJ44" s="210">
        <f>IFERROR(AI44/AD44,"")</f>
        <v>0</v>
      </c>
      <c r="AK44" s="336"/>
      <c r="AL44" s="332"/>
      <c r="AM44" s="243"/>
      <c r="AN44" s="352">
        <f>+SUM(J44,T44,AD44)</f>
        <v>1</v>
      </c>
      <c r="AO44" s="355">
        <f>+SUM(O44,Y44,AI44)</f>
        <v>0</v>
      </c>
      <c r="AP44" s="358">
        <f>IFERROR(AO44/AN44,"")</f>
        <v>0</v>
      </c>
      <c r="AQ44" s="472">
        <f>+AVERAGE(AP44:AP48)</f>
        <v>0</v>
      </c>
      <c r="AR44" s="1"/>
      <c r="AS44"/>
      <c r="AT44"/>
      <c r="AU44"/>
    </row>
    <row r="45" spans="1:47" ht="92.25" customHeight="1" x14ac:dyDescent="0.25">
      <c r="A45" s="184" t="s">
        <v>87</v>
      </c>
      <c r="B45" s="31" t="s">
        <v>207</v>
      </c>
      <c r="C45" s="27" t="s">
        <v>208</v>
      </c>
      <c r="D45" s="27" t="s">
        <v>209</v>
      </c>
      <c r="E45" s="27">
        <v>2</v>
      </c>
      <c r="F45" s="155" t="s">
        <v>210</v>
      </c>
      <c r="G45" s="27" t="s">
        <v>211</v>
      </c>
      <c r="H45" s="48">
        <v>45748</v>
      </c>
      <c r="I45" s="369">
        <v>46021</v>
      </c>
      <c r="J45" s="184"/>
      <c r="K45" s="27"/>
      <c r="L45" s="27"/>
      <c r="M45" s="27"/>
      <c r="N45" s="27"/>
      <c r="O45" s="27">
        <f>+SUM(K45:N45)</f>
        <v>0</v>
      </c>
      <c r="P45" s="54" t="str">
        <f>IFERROR(O45/J45,"")</f>
        <v/>
      </c>
      <c r="Q45" s="31"/>
      <c r="R45" s="31"/>
      <c r="S45" s="244"/>
      <c r="T45" s="28">
        <v>1</v>
      </c>
      <c r="U45" s="30"/>
      <c r="V45" s="30"/>
      <c r="W45" s="30"/>
      <c r="X45" s="30"/>
      <c r="Y45" s="32">
        <f>+SUM(U45:X45)</f>
        <v>0</v>
      </c>
      <c r="Z45" s="33">
        <f>IFERROR(Y45/T45,"")</f>
        <v>0</v>
      </c>
      <c r="AA45" s="58"/>
      <c r="AB45" s="31"/>
      <c r="AC45" s="259"/>
      <c r="AD45" s="323">
        <v>1</v>
      </c>
      <c r="AE45" s="53"/>
      <c r="AF45" s="27"/>
      <c r="AG45" s="27"/>
      <c r="AH45" s="27"/>
      <c r="AI45" s="27">
        <f>+SUM(AE45:AH45)</f>
        <v>0</v>
      </c>
      <c r="AJ45" s="54">
        <f>IFERROR(AI45/AD45,"")</f>
        <v>0</v>
      </c>
      <c r="AK45" s="337"/>
      <c r="AL45" s="333"/>
      <c r="AM45" s="244"/>
      <c r="AN45" s="353">
        <f>+SUM(J45,T45,AD45)</f>
        <v>2</v>
      </c>
      <c r="AO45" s="356">
        <f>+SUM(O45,Y45,AI45)</f>
        <v>0</v>
      </c>
      <c r="AP45" s="359">
        <f>IFERROR(AO45/AN45,"")</f>
        <v>0</v>
      </c>
      <c r="AQ45" s="497"/>
      <c r="AR45" s="1"/>
      <c r="AS45"/>
      <c r="AT45"/>
      <c r="AU45"/>
    </row>
    <row r="46" spans="1:47" ht="92.25" customHeight="1" x14ac:dyDescent="0.25">
      <c r="A46" s="184" t="s">
        <v>279</v>
      </c>
      <c r="B46" s="98" t="s">
        <v>155</v>
      </c>
      <c r="C46" s="220" t="s">
        <v>154</v>
      </c>
      <c r="D46" s="220" t="s">
        <v>36</v>
      </c>
      <c r="E46" s="220">
        <v>3</v>
      </c>
      <c r="F46" s="221" t="s">
        <v>37</v>
      </c>
      <c r="G46" s="222" t="s">
        <v>42</v>
      </c>
      <c r="H46" s="223">
        <v>45748</v>
      </c>
      <c r="I46" s="224">
        <v>45930</v>
      </c>
      <c r="J46" s="184"/>
      <c r="K46" s="27"/>
      <c r="L46" s="27"/>
      <c r="M46" s="27"/>
      <c r="N46" s="27"/>
      <c r="O46" s="27">
        <f>+SUM(K46:N46)</f>
        <v>0</v>
      </c>
      <c r="P46" s="54" t="str">
        <f>IFERROR(O46/J46,"")</f>
        <v/>
      </c>
      <c r="Q46" s="31"/>
      <c r="R46" s="31"/>
      <c r="S46" s="244"/>
      <c r="T46" s="116">
        <v>3</v>
      </c>
      <c r="U46" s="38"/>
      <c r="V46" s="38"/>
      <c r="W46" s="38"/>
      <c r="X46" s="38"/>
      <c r="Y46" s="32">
        <f>+SUM(U46:X46)</f>
        <v>0</v>
      </c>
      <c r="Z46" s="33">
        <f>IFERROR(Y46/T46,"")</f>
        <v>0</v>
      </c>
      <c r="AA46" s="58"/>
      <c r="AB46" s="135"/>
      <c r="AC46" s="301"/>
      <c r="AD46" s="323"/>
      <c r="AE46" s="53"/>
      <c r="AF46" s="27"/>
      <c r="AG46" s="27"/>
      <c r="AH46" s="27"/>
      <c r="AI46" s="27">
        <f>+SUM(AE46:AH46)</f>
        <v>0</v>
      </c>
      <c r="AJ46" s="54" t="str">
        <f>IFERROR(AI46/AD46,"")</f>
        <v/>
      </c>
      <c r="AK46" s="337"/>
      <c r="AL46" s="333"/>
      <c r="AM46" s="244"/>
      <c r="AN46" s="353">
        <f>+SUM(J46,T46,AD46)</f>
        <v>3</v>
      </c>
      <c r="AO46" s="356">
        <f>+SUM(O46,Y46,AI46)</f>
        <v>0</v>
      </c>
      <c r="AP46" s="359">
        <f>IFERROR(AO46/AN46,"")</f>
        <v>0</v>
      </c>
      <c r="AQ46" s="497"/>
      <c r="AR46" s="1"/>
      <c r="AS46"/>
      <c r="AT46"/>
      <c r="AU46"/>
    </row>
    <row r="47" spans="1:47" ht="82.5" customHeight="1" x14ac:dyDescent="0.25">
      <c r="A47" s="184" t="s">
        <v>280</v>
      </c>
      <c r="B47" s="31" t="s">
        <v>212</v>
      </c>
      <c r="C47" s="27" t="s">
        <v>213</v>
      </c>
      <c r="D47" s="27" t="s">
        <v>40</v>
      </c>
      <c r="E47" s="27">
        <v>3</v>
      </c>
      <c r="F47" s="155" t="s">
        <v>214</v>
      </c>
      <c r="G47" s="155" t="s">
        <v>215</v>
      </c>
      <c r="H47" s="155">
        <v>45689</v>
      </c>
      <c r="I47" s="174">
        <v>46022</v>
      </c>
      <c r="J47" s="184">
        <v>1</v>
      </c>
      <c r="K47" s="27"/>
      <c r="L47" s="27"/>
      <c r="M47" s="27"/>
      <c r="N47" s="27"/>
      <c r="O47" s="27">
        <f>+SUM(K47:N47)</f>
        <v>0</v>
      </c>
      <c r="P47" s="54">
        <f>IFERROR(O47/J47,"")</f>
        <v>0</v>
      </c>
      <c r="Q47" s="31"/>
      <c r="R47" s="31"/>
      <c r="S47" s="244"/>
      <c r="T47" s="116">
        <v>1</v>
      </c>
      <c r="U47" s="38"/>
      <c r="V47" s="38"/>
      <c r="W47" s="38"/>
      <c r="X47" s="38"/>
      <c r="Y47" s="32">
        <f>+SUM(U47:X47)</f>
        <v>0</v>
      </c>
      <c r="Z47" s="33">
        <f>IFERROR(Y47/T47,"")</f>
        <v>0</v>
      </c>
      <c r="AA47" s="31"/>
      <c r="AB47" s="29"/>
      <c r="AC47" s="288"/>
      <c r="AD47" s="323">
        <v>1</v>
      </c>
      <c r="AE47" s="53"/>
      <c r="AF47" s="27"/>
      <c r="AG47" s="27"/>
      <c r="AH47" s="27"/>
      <c r="AI47" s="27">
        <f>+SUM(AE47:AH47)</f>
        <v>0</v>
      </c>
      <c r="AJ47" s="54">
        <f>IFERROR(AI47/AD47,"")</f>
        <v>0</v>
      </c>
      <c r="AK47" s="337"/>
      <c r="AL47" s="333"/>
      <c r="AM47" s="244"/>
      <c r="AN47" s="353">
        <f>+SUM(J47,T47,AD47)</f>
        <v>3</v>
      </c>
      <c r="AO47" s="356">
        <f>+SUM(O47,Y47,AI47)</f>
        <v>0</v>
      </c>
      <c r="AP47" s="359">
        <f>IFERROR(AO47/AN47,"")</f>
        <v>0</v>
      </c>
      <c r="AQ47" s="497"/>
      <c r="AR47" s="1"/>
      <c r="AS47"/>
      <c r="AT47"/>
      <c r="AU47"/>
    </row>
    <row r="48" spans="1:47" ht="42.75" customHeight="1" thickBot="1" x14ac:dyDescent="0.3">
      <c r="A48" s="185"/>
      <c r="B48" s="177"/>
      <c r="C48" s="178"/>
      <c r="D48" s="179"/>
      <c r="E48" s="179"/>
      <c r="F48" s="180"/>
      <c r="G48" s="180"/>
      <c r="H48" s="180"/>
      <c r="I48" s="181"/>
      <c r="J48" s="185"/>
      <c r="K48" s="179"/>
      <c r="L48" s="179"/>
      <c r="M48" s="179"/>
      <c r="N48" s="179"/>
      <c r="O48" s="179">
        <f>+SUM(K48:N48)</f>
        <v>0</v>
      </c>
      <c r="P48" s="213" t="str">
        <f>IFERROR(O48/J48,"")</f>
        <v/>
      </c>
      <c r="Q48" s="177"/>
      <c r="R48" s="177"/>
      <c r="S48" s="245"/>
      <c r="T48" s="49"/>
      <c r="U48" s="35"/>
      <c r="V48" s="35"/>
      <c r="W48" s="35"/>
      <c r="X48" s="35"/>
      <c r="Y48" s="254">
        <f>+SUM(U48:X48)</f>
        <v>0</v>
      </c>
      <c r="Z48" s="255" t="str">
        <f>IFERROR(Y48/T48,"")</f>
        <v/>
      </c>
      <c r="AA48" s="177"/>
      <c r="AB48" s="34"/>
      <c r="AC48" s="289"/>
      <c r="AD48" s="328"/>
      <c r="AE48" s="327"/>
      <c r="AF48" s="179"/>
      <c r="AG48" s="179"/>
      <c r="AH48" s="179"/>
      <c r="AI48" s="179">
        <f>+SUM(AE48:AH48)</f>
        <v>0</v>
      </c>
      <c r="AJ48" s="213" t="str">
        <f>IFERROR(AI48/AD48,"")</f>
        <v/>
      </c>
      <c r="AK48" s="338"/>
      <c r="AL48" s="334"/>
      <c r="AM48" s="245"/>
      <c r="AN48" s="354">
        <f>+SUM(J48,T48,AD48)</f>
        <v>0</v>
      </c>
      <c r="AO48" s="357">
        <f>+SUM(O48,Y48,AI48)</f>
        <v>0</v>
      </c>
      <c r="AP48" s="360" t="str">
        <f>IFERROR(AO48/AN48,"")</f>
        <v/>
      </c>
      <c r="AQ48" s="498"/>
      <c r="AR48" s="1"/>
      <c r="AS48"/>
      <c r="AT48"/>
      <c r="AU48"/>
    </row>
    <row r="49" spans="1:47" s="137" customFormat="1" ht="40.5" customHeight="1" thickBot="1" x14ac:dyDescent="0.3">
      <c r="A49" s="439" t="s">
        <v>278</v>
      </c>
      <c r="B49" s="440"/>
      <c r="C49" s="440"/>
      <c r="D49" s="440"/>
      <c r="E49" s="440"/>
      <c r="F49" s="440"/>
      <c r="G49" s="440"/>
      <c r="H49" s="440"/>
      <c r="I49" s="441"/>
      <c r="J49" s="442"/>
      <c r="K49" s="442"/>
      <c r="L49" s="442"/>
      <c r="M49" s="442"/>
      <c r="N49" s="442"/>
      <c r="O49" s="442"/>
      <c r="P49" s="442"/>
      <c r="Q49" s="442"/>
      <c r="R49" s="442"/>
      <c r="S49" s="442"/>
      <c r="T49" s="442"/>
      <c r="U49" s="442"/>
      <c r="V49" s="442"/>
      <c r="W49" s="442"/>
      <c r="X49" s="442"/>
      <c r="Y49" s="442"/>
      <c r="Z49" s="442"/>
      <c r="AA49" s="443"/>
      <c r="AB49" s="442"/>
      <c r="AC49" s="442"/>
      <c r="AD49" s="442"/>
      <c r="AE49" s="442"/>
      <c r="AF49" s="442"/>
      <c r="AG49" s="442"/>
      <c r="AH49" s="442"/>
      <c r="AI49" s="442"/>
      <c r="AJ49" s="442"/>
      <c r="AK49" s="442"/>
      <c r="AL49" s="442"/>
      <c r="AM49" s="442"/>
      <c r="AN49" s="444"/>
      <c r="AO49" s="444"/>
      <c r="AP49" s="444"/>
      <c r="AQ49" s="445"/>
      <c r="AR49" s="446"/>
    </row>
    <row r="50" spans="1:47" ht="32.25" customHeight="1" thickBot="1" x14ac:dyDescent="0.3">
      <c r="A50" s="438" t="s">
        <v>367</v>
      </c>
      <c r="B50" s="447"/>
      <c r="C50" s="447"/>
      <c r="D50" s="447"/>
      <c r="E50" s="447"/>
      <c r="F50" s="447"/>
      <c r="G50" s="447"/>
      <c r="H50" s="447"/>
      <c r="I50" s="448"/>
      <c r="J50" s="484" t="s">
        <v>30</v>
      </c>
      <c r="K50" s="482"/>
      <c r="L50" s="482"/>
      <c r="M50" s="482"/>
      <c r="N50" s="482"/>
      <c r="O50" s="482"/>
      <c r="P50" s="482"/>
      <c r="Q50" s="483"/>
      <c r="R50" s="39" t="s">
        <v>14</v>
      </c>
      <c r="S50" s="159" t="s">
        <v>217</v>
      </c>
      <c r="T50" s="465" t="s">
        <v>31</v>
      </c>
      <c r="U50" s="463"/>
      <c r="V50" s="463"/>
      <c r="W50" s="463"/>
      <c r="X50" s="463"/>
      <c r="Y50" s="463"/>
      <c r="Z50" s="463"/>
      <c r="AA50" s="464"/>
      <c r="AB50" s="39" t="s">
        <v>14</v>
      </c>
      <c r="AC50" s="140" t="s">
        <v>217</v>
      </c>
      <c r="AD50" s="465" t="s">
        <v>32</v>
      </c>
      <c r="AE50" s="463"/>
      <c r="AF50" s="463"/>
      <c r="AG50" s="463"/>
      <c r="AH50" s="463"/>
      <c r="AI50" s="463"/>
      <c r="AJ50" s="463"/>
      <c r="AK50" s="464"/>
      <c r="AL50" s="40" t="s">
        <v>14</v>
      </c>
      <c r="AM50" s="140" t="s">
        <v>217</v>
      </c>
      <c r="AN50" s="475" t="s">
        <v>33</v>
      </c>
      <c r="AO50" s="476"/>
      <c r="AP50" s="476"/>
      <c r="AQ50" s="477"/>
      <c r="AR50" s="1"/>
    </row>
    <row r="51" spans="1:47" ht="49.5" customHeight="1" thickBot="1" x14ac:dyDescent="0.3">
      <c r="A51" s="41" t="s">
        <v>0</v>
      </c>
      <c r="B51" s="124" t="s">
        <v>1</v>
      </c>
      <c r="C51" s="87" t="s">
        <v>2</v>
      </c>
      <c r="D51" s="87" t="s">
        <v>3</v>
      </c>
      <c r="E51" s="87" t="s">
        <v>4</v>
      </c>
      <c r="F51" s="88" t="s">
        <v>82</v>
      </c>
      <c r="G51" s="87" t="s">
        <v>5</v>
      </c>
      <c r="H51" s="89" t="s">
        <v>6</v>
      </c>
      <c r="I51" s="96" t="s">
        <v>7</v>
      </c>
      <c r="J51" s="45" t="s">
        <v>15</v>
      </c>
      <c r="K51" s="18" t="s">
        <v>8</v>
      </c>
      <c r="L51" s="18" t="s">
        <v>9</v>
      </c>
      <c r="M51" s="18" t="s">
        <v>10</v>
      </c>
      <c r="N51" s="18" t="s">
        <v>11</v>
      </c>
      <c r="O51" s="18" t="s">
        <v>12</v>
      </c>
      <c r="P51" s="19" t="s">
        <v>28</v>
      </c>
      <c r="Q51" s="20" t="s">
        <v>13</v>
      </c>
      <c r="R51" s="21"/>
      <c r="S51" s="160"/>
      <c r="T51" s="269" t="s">
        <v>15</v>
      </c>
      <c r="U51" s="275" t="s">
        <v>16</v>
      </c>
      <c r="V51" s="275" t="s">
        <v>17</v>
      </c>
      <c r="W51" s="275" t="s">
        <v>18</v>
      </c>
      <c r="X51" s="275" t="s">
        <v>19</v>
      </c>
      <c r="Y51" s="270" t="s">
        <v>12</v>
      </c>
      <c r="Z51" s="271" t="s">
        <v>28</v>
      </c>
      <c r="AA51" s="276" t="s">
        <v>13</v>
      </c>
      <c r="AB51" s="273"/>
      <c r="AC51" s="274"/>
      <c r="AD51" s="321" t="s">
        <v>15</v>
      </c>
      <c r="AE51" s="330" t="s">
        <v>20</v>
      </c>
      <c r="AF51" s="87" t="s">
        <v>21</v>
      </c>
      <c r="AG51" s="87" t="s">
        <v>22</v>
      </c>
      <c r="AH51" s="87" t="s">
        <v>23</v>
      </c>
      <c r="AI51" s="87" t="s">
        <v>12</v>
      </c>
      <c r="AJ51" s="59" t="s">
        <v>28</v>
      </c>
      <c r="AK51" s="60" t="s">
        <v>13</v>
      </c>
      <c r="AL51" s="40"/>
      <c r="AM51" s="40"/>
      <c r="AN51" s="17" t="s">
        <v>24</v>
      </c>
      <c r="AO51" s="101" t="s">
        <v>12</v>
      </c>
      <c r="AP51" s="20" t="s">
        <v>25</v>
      </c>
      <c r="AQ51" s="100" t="s">
        <v>26</v>
      </c>
      <c r="AR51" s="4"/>
    </row>
    <row r="52" spans="1:47" s="137" customFormat="1" ht="108.75" customHeight="1" x14ac:dyDescent="0.25">
      <c r="A52" s="183" t="s">
        <v>96</v>
      </c>
      <c r="B52" s="167" t="s">
        <v>110</v>
      </c>
      <c r="C52" s="169" t="s">
        <v>137</v>
      </c>
      <c r="D52" s="169" t="s">
        <v>36</v>
      </c>
      <c r="E52" s="169">
        <v>3</v>
      </c>
      <c r="F52" s="231" t="s">
        <v>37</v>
      </c>
      <c r="G52" s="376" t="s">
        <v>37</v>
      </c>
      <c r="H52" s="377">
        <v>45659</v>
      </c>
      <c r="I52" s="378">
        <v>46021</v>
      </c>
      <c r="J52" s="183">
        <v>1</v>
      </c>
      <c r="K52" s="169"/>
      <c r="L52" s="169"/>
      <c r="M52" s="169"/>
      <c r="N52" s="169"/>
      <c r="O52" s="169">
        <f t="shared" ref="O52:O70" si="9">+SUM(K52:N52)</f>
        <v>0</v>
      </c>
      <c r="P52" s="210">
        <f t="shared" ref="P52:P70" si="10">IFERROR(O52/J52,"")</f>
        <v>0</v>
      </c>
      <c r="Q52" s="167"/>
      <c r="R52" s="167"/>
      <c r="S52" s="258"/>
      <c r="T52" s="183">
        <v>1</v>
      </c>
      <c r="U52" s="169"/>
      <c r="V52" s="169"/>
      <c r="W52" s="169"/>
      <c r="X52" s="169"/>
      <c r="Y52" s="169">
        <f t="shared" ref="Y52:Y58" si="11">+SUM(U52:X52)</f>
        <v>0</v>
      </c>
      <c r="Z52" s="210">
        <f t="shared" ref="Z52:Z58" si="12">IFERROR(Y52/T52,"")</f>
        <v>0</v>
      </c>
      <c r="AA52" s="167"/>
      <c r="AB52" s="167"/>
      <c r="AC52" s="258"/>
      <c r="AD52" s="322">
        <v>1</v>
      </c>
      <c r="AE52" s="318"/>
      <c r="AF52" s="169"/>
      <c r="AG52" s="169"/>
      <c r="AH52" s="169"/>
      <c r="AI52" s="169">
        <f>+SUM(AE52:AH52)</f>
        <v>0</v>
      </c>
      <c r="AJ52" s="210">
        <f>IFERROR(AI52/AD52,"")</f>
        <v>0</v>
      </c>
      <c r="AK52" s="293"/>
      <c r="AL52" s="167"/>
      <c r="AM52" s="243"/>
      <c r="AN52" s="196">
        <f t="shared" ref="AN52:AN70" si="13">+SUM(J52,T52,AD52)</f>
        <v>3</v>
      </c>
      <c r="AO52" s="344">
        <f t="shared" ref="AO52:AO70" si="14">+SUM(O52,Y52,AI52)</f>
        <v>0</v>
      </c>
      <c r="AP52" s="365">
        <f t="shared" ref="AP52:AP70" si="15">IFERROR(AO52/AN52,"")</f>
        <v>0</v>
      </c>
      <c r="AQ52" s="494">
        <f>+AVERAGE(AP52:AP70)</f>
        <v>0</v>
      </c>
      <c r="AR52" s="1"/>
      <c r="AS52" s="77"/>
      <c r="AT52" s="77"/>
      <c r="AU52" s="77"/>
    </row>
    <row r="53" spans="1:47" s="122" customFormat="1" ht="123.75" customHeight="1" x14ac:dyDescent="0.25">
      <c r="A53" s="184" t="s">
        <v>97</v>
      </c>
      <c r="B53" s="248" t="s">
        <v>111</v>
      </c>
      <c r="C53" s="371" t="s">
        <v>112</v>
      </c>
      <c r="D53" s="247" t="s">
        <v>36</v>
      </c>
      <c r="E53" s="247">
        <v>3</v>
      </c>
      <c r="F53" s="221" t="s">
        <v>37</v>
      </c>
      <c r="G53" s="247" t="s">
        <v>40</v>
      </c>
      <c r="H53" s="370">
        <v>45748</v>
      </c>
      <c r="I53" s="379">
        <v>46021</v>
      </c>
      <c r="J53" s="249">
        <v>1</v>
      </c>
      <c r="K53" s="247"/>
      <c r="L53" s="247"/>
      <c r="M53" s="247"/>
      <c r="N53" s="247"/>
      <c r="O53" s="27">
        <f t="shared" si="9"/>
        <v>0</v>
      </c>
      <c r="P53" s="54">
        <f t="shared" si="10"/>
        <v>0</v>
      </c>
      <c r="Q53" s="248"/>
      <c r="R53" s="248"/>
      <c r="S53" s="278"/>
      <c r="T53" s="249">
        <v>1</v>
      </c>
      <c r="U53" s="247"/>
      <c r="V53" s="247"/>
      <c r="W53" s="247"/>
      <c r="X53" s="247"/>
      <c r="Y53" s="27">
        <f t="shared" si="11"/>
        <v>0</v>
      </c>
      <c r="Z53" s="54">
        <f t="shared" si="12"/>
        <v>0</v>
      </c>
      <c r="AA53" s="248"/>
      <c r="AB53" s="248"/>
      <c r="AC53" s="278"/>
      <c r="AD53" s="341">
        <v>1</v>
      </c>
      <c r="AE53" s="339"/>
      <c r="AF53" s="247"/>
      <c r="AG53" s="247"/>
      <c r="AH53" s="247"/>
      <c r="AI53" s="247">
        <f>+SUM(AE53:AH53)</f>
        <v>0</v>
      </c>
      <c r="AJ53" s="302">
        <f>IFERROR(AI53/AD53,"")</f>
        <v>0</v>
      </c>
      <c r="AK53" s="303"/>
      <c r="AL53" s="248"/>
      <c r="AM53" s="250"/>
      <c r="AN53" s="361">
        <f t="shared" si="13"/>
        <v>3</v>
      </c>
      <c r="AO53" s="363">
        <f t="shared" si="14"/>
        <v>0</v>
      </c>
      <c r="AP53" s="366">
        <f t="shared" si="15"/>
        <v>0</v>
      </c>
      <c r="AQ53" s="495"/>
      <c r="AR53" s="120"/>
      <c r="AS53" s="121"/>
      <c r="AT53" s="121"/>
      <c r="AU53" s="121"/>
    </row>
    <row r="54" spans="1:47" s="137" customFormat="1" ht="111.75" customHeight="1" x14ac:dyDescent="0.25">
      <c r="A54" s="184" t="s">
        <v>98</v>
      </c>
      <c r="B54" s="372" t="s">
        <v>138</v>
      </c>
      <c r="C54" s="27" t="s">
        <v>113</v>
      </c>
      <c r="D54" s="27" t="s">
        <v>41</v>
      </c>
      <c r="E54" s="27">
        <v>2</v>
      </c>
      <c r="F54" s="221" t="s">
        <v>37</v>
      </c>
      <c r="G54" s="219" t="s">
        <v>42</v>
      </c>
      <c r="H54" s="370">
        <v>45659</v>
      </c>
      <c r="I54" s="175">
        <v>46021</v>
      </c>
      <c r="J54" s="184"/>
      <c r="K54" s="27"/>
      <c r="L54" s="27"/>
      <c r="M54" s="27"/>
      <c r="N54" s="27"/>
      <c r="O54" s="27">
        <f t="shared" si="9"/>
        <v>0</v>
      </c>
      <c r="P54" s="54" t="str">
        <f t="shared" si="10"/>
        <v/>
      </c>
      <c r="Q54" s="31"/>
      <c r="R54" s="31"/>
      <c r="S54" s="259"/>
      <c r="T54" s="184">
        <v>1</v>
      </c>
      <c r="U54" s="27"/>
      <c r="V54" s="27"/>
      <c r="W54" s="27"/>
      <c r="X54" s="27"/>
      <c r="Y54" s="27">
        <f t="shared" si="11"/>
        <v>0</v>
      </c>
      <c r="Z54" s="54">
        <f t="shared" si="12"/>
        <v>0</v>
      </c>
      <c r="AA54" s="31"/>
      <c r="AB54" s="31"/>
      <c r="AC54" s="259"/>
      <c r="AD54" s="323">
        <v>1</v>
      </c>
      <c r="AE54" s="53"/>
      <c r="AF54" s="27"/>
      <c r="AG54" s="27"/>
      <c r="AH54" s="27"/>
      <c r="AI54" s="247">
        <f t="shared" ref="AI54:AI70" si="16">+SUM(AE54:AH54)</f>
        <v>0</v>
      </c>
      <c r="AJ54" s="302">
        <f t="shared" ref="AJ54:AJ70" si="17">IFERROR(AI54/AD54,"")</f>
        <v>0</v>
      </c>
      <c r="AK54" s="55"/>
      <c r="AL54" s="31"/>
      <c r="AM54" s="244"/>
      <c r="AN54" s="197">
        <f t="shared" si="13"/>
        <v>2</v>
      </c>
      <c r="AO54" s="345">
        <f t="shared" si="14"/>
        <v>0</v>
      </c>
      <c r="AP54" s="367">
        <f t="shared" si="15"/>
        <v>0</v>
      </c>
      <c r="AQ54" s="495"/>
      <c r="AR54" s="1"/>
      <c r="AS54" s="77"/>
      <c r="AT54" s="77"/>
      <c r="AU54" s="77"/>
    </row>
    <row r="55" spans="1:47" s="122" customFormat="1" ht="96.75" customHeight="1" x14ac:dyDescent="0.25">
      <c r="A55" s="184" t="s">
        <v>281</v>
      </c>
      <c r="B55" s="248" t="s">
        <v>139</v>
      </c>
      <c r="C55" s="247" t="s">
        <v>43</v>
      </c>
      <c r="D55" s="247" t="s">
        <v>36</v>
      </c>
      <c r="E55" s="247">
        <v>1</v>
      </c>
      <c r="F55" s="221" t="s">
        <v>37</v>
      </c>
      <c r="G55" s="247" t="s">
        <v>37</v>
      </c>
      <c r="H55" s="223">
        <v>45717</v>
      </c>
      <c r="I55" s="224">
        <v>46021</v>
      </c>
      <c r="J55" s="249"/>
      <c r="K55" s="247"/>
      <c r="L55" s="247"/>
      <c r="M55" s="247"/>
      <c r="N55" s="247"/>
      <c r="O55" s="27">
        <f t="shared" si="9"/>
        <v>0</v>
      </c>
      <c r="P55" s="54" t="str">
        <f t="shared" si="10"/>
        <v/>
      </c>
      <c r="Q55" s="248"/>
      <c r="R55" s="248"/>
      <c r="S55" s="278"/>
      <c r="T55" s="249"/>
      <c r="U55" s="247"/>
      <c r="V55" s="247"/>
      <c r="W55" s="247"/>
      <c r="X55" s="247"/>
      <c r="Y55" s="27">
        <f t="shared" si="11"/>
        <v>0</v>
      </c>
      <c r="Z55" s="54" t="str">
        <f t="shared" si="12"/>
        <v/>
      </c>
      <c r="AA55" s="248"/>
      <c r="AB55" s="248"/>
      <c r="AC55" s="278"/>
      <c r="AD55" s="341">
        <v>1</v>
      </c>
      <c r="AE55" s="339"/>
      <c r="AF55" s="247"/>
      <c r="AG55" s="247"/>
      <c r="AH55" s="247"/>
      <c r="AI55" s="247">
        <f t="shared" si="16"/>
        <v>0</v>
      </c>
      <c r="AJ55" s="302">
        <f t="shared" si="17"/>
        <v>0</v>
      </c>
      <c r="AK55" s="303"/>
      <c r="AL55" s="248"/>
      <c r="AM55" s="250"/>
      <c r="AN55" s="361">
        <f t="shared" si="13"/>
        <v>1</v>
      </c>
      <c r="AO55" s="363">
        <f t="shared" si="14"/>
        <v>0</v>
      </c>
      <c r="AP55" s="367">
        <f t="shared" si="15"/>
        <v>0</v>
      </c>
      <c r="AQ55" s="495"/>
      <c r="AR55" s="120"/>
      <c r="AS55" s="121" t="s">
        <v>79</v>
      </c>
      <c r="AT55" s="121"/>
      <c r="AU55" s="121"/>
    </row>
    <row r="56" spans="1:47" s="137" customFormat="1" ht="115.5" customHeight="1" x14ac:dyDescent="0.25">
      <c r="A56" s="184" t="s">
        <v>282</v>
      </c>
      <c r="B56" s="248" t="s">
        <v>141</v>
      </c>
      <c r="C56" s="247" t="s">
        <v>140</v>
      </c>
      <c r="D56" s="247" t="s">
        <v>36</v>
      </c>
      <c r="E56" s="247">
        <v>3</v>
      </c>
      <c r="F56" s="221" t="s">
        <v>37</v>
      </c>
      <c r="G56" s="247" t="s">
        <v>142</v>
      </c>
      <c r="H56" s="223">
        <v>45689</v>
      </c>
      <c r="I56" s="224">
        <v>46021</v>
      </c>
      <c r="J56" s="184">
        <v>1</v>
      </c>
      <c r="K56" s="27"/>
      <c r="L56" s="27"/>
      <c r="M56" s="27"/>
      <c r="N56" s="27"/>
      <c r="O56" s="27">
        <f t="shared" si="9"/>
        <v>0</v>
      </c>
      <c r="P56" s="54">
        <f t="shared" si="10"/>
        <v>0</v>
      </c>
      <c r="Q56" s="31"/>
      <c r="R56" s="31"/>
      <c r="S56" s="259"/>
      <c r="T56" s="184">
        <v>1</v>
      </c>
      <c r="U56" s="27"/>
      <c r="V56" s="27"/>
      <c r="W56" s="27"/>
      <c r="X56" s="27"/>
      <c r="Y56" s="27">
        <f t="shared" si="11"/>
        <v>0</v>
      </c>
      <c r="Z56" s="54">
        <f t="shared" si="12"/>
        <v>0</v>
      </c>
      <c r="AA56" s="31"/>
      <c r="AB56" s="31"/>
      <c r="AC56" s="259"/>
      <c r="AD56" s="323">
        <v>1</v>
      </c>
      <c r="AE56" s="53"/>
      <c r="AF56" s="27"/>
      <c r="AG56" s="27"/>
      <c r="AH56" s="27"/>
      <c r="AI56" s="247">
        <f t="shared" si="16"/>
        <v>0</v>
      </c>
      <c r="AJ56" s="302">
        <f t="shared" si="17"/>
        <v>0</v>
      </c>
      <c r="AK56" s="55"/>
      <c r="AL56" s="31"/>
      <c r="AM56" s="244"/>
      <c r="AN56" s="197">
        <f t="shared" si="13"/>
        <v>3</v>
      </c>
      <c r="AO56" s="345">
        <f t="shared" si="14"/>
        <v>0</v>
      </c>
      <c r="AP56" s="367">
        <f t="shared" si="15"/>
        <v>0</v>
      </c>
      <c r="AQ56" s="495"/>
      <c r="AR56" s="1"/>
      <c r="AS56" s="77"/>
      <c r="AT56" s="77"/>
      <c r="AU56" s="77"/>
    </row>
    <row r="57" spans="1:47" s="122" customFormat="1" ht="115.5" customHeight="1" x14ac:dyDescent="0.25">
      <c r="A57" s="184" t="s">
        <v>283</v>
      </c>
      <c r="B57" s="248" t="s">
        <v>114</v>
      </c>
      <c r="C57" s="247" t="s">
        <v>115</v>
      </c>
      <c r="D57" s="247" t="s">
        <v>36</v>
      </c>
      <c r="E57" s="247">
        <v>1</v>
      </c>
      <c r="F57" s="221" t="s">
        <v>37</v>
      </c>
      <c r="G57" s="222" t="s">
        <v>44</v>
      </c>
      <c r="H57" s="223">
        <v>45839</v>
      </c>
      <c r="I57" s="224">
        <v>45930</v>
      </c>
      <c r="J57" s="249"/>
      <c r="K57" s="247"/>
      <c r="L57" s="247"/>
      <c r="M57" s="247"/>
      <c r="N57" s="247"/>
      <c r="O57" s="27">
        <f t="shared" si="9"/>
        <v>0</v>
      </c>
      <c r="P57" s="54" t="str">
        <f t="shared" si="10"/>
        <v/>
      </c>
      <c r="Q57" s="248"/>
      <c r="R57" s="248"/>
      <c r="S57" s="278"/>
      <c r="T57" s="249">
        <v>1</v>
      </c>
      <c r="U57" s="247"/>
      <c r="V57" s="247"/>
      <c r="W57" s="247"/>
      <c r="X57" s="247"/>
      <c r="Y57" s="27">
        <f t="shared" si="11"/>
        <v>0</v>
      </c>
      <c r="Z57" s="54">
        <f t="shared" si="12"/>
        <v>0</v>
      </c>
      <c r="AA57" s="248"/>
      <c r="AB57" s="248"/>
      <c r="AC57" s="278"/>
      <c r="AD57" s="341"/>
      <c r="AE57" s="339"/>
      <c r="AF57" s="247"/>
      <c r="AG57" s="247"/>
      <c r="AH57" s="247"/>
      <c r="AI57" s="247">
        <f t="shared" si="16"/>
        <v>0</v>
      </c>
      <c r="AJ57" s="302" t="str">
        <f t="shared" si="17"/>
        <v/>
      </c>
      <c r="AK57" s="303"/>
      <c r="AL57" s="248"/>
      <c r="AM57" s="250"/>
      <c r="AN57" s="361">
        <f t="shared" si="13"/>
        <v>1</v>
      </c>
      <c r="AO57" s="363">
        <f t="shared" si="14"/>
        <v>0</v>
      </c>
      <c r="AP57" s="367">
        <f t="shared" si="15"/>
        <v>0</v>
      </c>
      <c r="AQ57" s="495"/>
      <c r="AR57" s="120"/>
      <c r="AS57" s="121"/>
      <c r="AT57" s="121"/>
      <c r="AU57" s="121"/>
    </row>
    <row r="58" spans="1:47" s="122" customFormat="1" ht="115.5" customHeight="1" x14ac:dyDescent="0.25">
      <c r="A58" s="184" t="s">
        <v>284</v>
      </c>
      <c r="B58" s="373" t="s">
        <v>116</v>
      </c>
      <c r="C58" s="248" t="s">
        <v>117</v>
      </c>
      <c r="D58" s="248" t="s">
        <v>36</v>
      </c>
      <c r="E58" s="247">
        <v>3</v>
      </c>
      <c r="F58" s="221" t="s">
        <v>37</v>
      </c>
      <c r="G58" s="248" t="s">
        <v>118</v>
      </c>
      <c r="H58" s="223">
        <v>45717</v>
      </c>
      <c r="I58" s="224">
        <v>45991</v>
      </c>
      <c r="J58" s="249">
        <v>1</v>
      </c>
      <c r="K58" s="247"/>
      <c r="L58" s="247"/>
      <c r="M58" s="247"/>
      <c r="N58" s="247"/>
      <c r="O58" s="27">
        <f t="shared" si="9"/>
        <v>0</v>
      </c>
      <c r="P58" s="54">
        <f t="shared" si="10"/>
        <v>0</v>
      </c>
      <c r="Q58" s="248"/>
      <c r="R58" s="248"/>
      <c r="S58" s="278"/>
      <c r="T58" s="249">
        <v>1</v>
      </c>
      <c r="U58" s="247"/>
      <c r="V58" s="247"/>
      <c r="W58" s="247"/>
      <c r="X58" s="247"/>
      <c r="Y58" s="27">
        <f t="shared" si="11"/>
        <v>0</v>
      </c>
      <c r="Z58" s="54">
        <f t="shared" si="12"/>
        <v>0</v>
      </c>
      <c r="AA58" s="248"/>
      <c r="AB58" s="248"/>
      <c r="AC58" s="278"/>
      <c r="AD58" s="341">
        <v>1</v>
      </c>
      <c r="AE58" s="339"/>
      <c r="AF58" s="247"/>
      <c r="AG58" s="247"/>
      <c r="AH58" s="247"/>
      <c r="AI58" s="247">
        <f t="shared" si="16"/>
        <v>0</v>
      </c>
      <c r="AJ58" s="302">
        <f t="shared" si="17"/>
        <v>0</v>
      </c>
      <c r="AK58" s="303"/>
      <c r="AL58" s="248"/>
      <c r="AM58" s="250"/>
      <c r="AN58" s="361">
        <f t="shared" si="13"/>
        <v>3</v>
      </c>
      <c r="AO58" s="363">
        <f t="shared" si="14"/>
        <v>0</v>
      </c>
      <c r="AP58" s="367">
        <f t="shared" si="15"/>
        <v>0</v>
      </c>
      <c r="AQ58" s="495"/>
      <c r="AR58" s="120"/>
      <c r="AS58" s="121"/>
      <c r="AT58" s="121"/>
      <c r="AU58" s="121"/>
    </row>
    <row r="59" spans="1:47" s="137" customFormat="1" ht="80.25" customHeight="1" x14ac:dyDescent="0.25">
      <c r="A59" s="184" t="s">
        <v>285</v>
      </c>
      <c r="B59" s="31" t="s">
        <v>45</v>
      </c>
      <c r="C59" s="27" t="s">
        <v>122</v>
      </c>
      <c r="D59" s="247" t="s">
        <v>36</v>
      </c>
      <c r="E59" s="247">
        <v>1</v>
      </c>
      <c r="F59" s="221" t="s">
        <v>37</v>
      </c>
      <c r="G59" s="222" t="s">
        <v>37</v>
      </c>
      <c r="H59" s="48">
        <v>45931</v>
      </c>
      <c r="I59" s="369">
        <v>45991</v>
      </c>
      <c r="J59" s="184"/>
      <c r="K59" s="27"/>
      <c r="L59" s="27"/>
      <c r="M59" s="27"/>
      <c r="N59" s="27"/>
      <c r="O59" s="27">
        <f t="shared" si="9"/>
        <v>0</v>
      </c>
      <c r="P59" s="54" t="str">
        <f t="shared" si="10"/>
        <v/>
      </c>
      <c r="Q59" s="31"/>
      <c r="R59" s="31"/>
      <c r="S59" s="259"/>
      <c r="T59" s="184"/>
      <c r="U59" s="27"/>
      <c r="V59" s="27"/>
      <c r="W59" s="27"/>
      <c r="X59" s="27"/>
      <c r="Y59" s="27">
        <f t="shared" ref="Y59:Y70" si="18">+SUM(U59:X59)</f>
        <v>0</v>
      </c>
      <c r="Z59" s="54" t="str">
        <f t="shared" ref="Z59:Z70" si="19">IFERROR(Y59/T59,"")</f>
        <v/>
      </c>
      <c r="AA59" s="31"/>
      <c r="AB59" s="31"/>
      <c r="AC59" s="259"/>
      <c r="AD59" s="323">
        <v>1</v>
      </c>
      <c r="AE59" s="53"/>
      <c r="AF59" s="27"/>
      <c r="AG59" s="27"/>
      <c r="AH59" s="27"/>
      <c r="AI59" s="247">
        <f t="shared" si="16"/>
        <v>0</v>
      </c>
      <c r="AJ59" s="302">
        <f t="shared" si="17"/>
        <v>0</v>
      </c>
      <c r="AK59" s="55"/>
      <c r="AL59" s="31"/>
      <c r="AM59" s="244"/>
      <c r="AN59" s="197">
        <f t="shared" si="13"/>
        <v>1</v>
      </c>
      <c r="AO59" s="345">
        <f t="shared" si="14"/>
        <v>0</v>
      </c>
      <c r="AP59" s="367">
        <f t="shared" si="15"/>
        <v>0</v>
      </c>
      <c r="AQ59" s="495"/>
      <c r="AR59" s="1"/>
      <c r="AS59" s="77"/>
      <c r="AT59" s="77"/>
      <c r="AU59" s="77"/>
    </row>
    <row r="60" spans="1:47" s="137" customFormat="1" ht="80.25" customHeight="1" x14ac:dyDescent="0.25">
      <c r="A60" s="184" t="s">
        <v>286</v>
      </c>
      <c r="B60" s="373" t="s">
        <v>120</v>
      </c>
      <c r="C60" s="247" t="s">
        <v>121</v>
      </c>
      <c r="D60" s="247" t="s">
        <v>36</v>
      </c>
      <c r="E60" s="247">
        <v>2</v>
      </c>
      <c r="F60" s="221" t="s">
        <v>37</v>
      </c>
      <c r="G60" s="222" t="s">
        <v>37</v>
      </c>
      <c r="H60" s="223">
        <v>45778</v>
      </c>
      <c r="I60" s="224">
        <v>46021</v>
      </c>
      <c r="J60" s="184">
        <v>1</v>
      </c>
      <c r="K60" s="27"/>
      <c r="L60" s="27"/>
      <c r="M60" s="27"/>
      <c r="N60" s="27"/>
      <c r="O60" s="27">
        <f t="shared" si="9"/>
        <v>0</v>
      </c>
      <c r="P60" s="54">
        <f t="shared" si="10"/>
        <v>0</v>
      </c>
      <c r="Q60" s="31"/>
      <c r="R60" s="31"/>
      <c r="S60" s="259"/>
      <c r="T60" s="184"/>
      <c r="U60" s="27"/>
      <c r="V60" s="27"/>
      <c r="W60" s="27"/>
      <c r="X60" s="27"/>
      <c r="Y60" s="27">
        <f t="shared" si="18"/>
        <v>0</v>
      </c>
      <c r="Z60" s="54" t="str">
        <f t="shared" si="19"/>
        <v/>
      </c>
      <c r="AA60" s="31"/>
      <c r="AB60" s="31"/>
      <c r="AC60" s="259"/>
      <c r="AD60" s="323">
        <v>1</v>
      </c>
      <c r="AE60" s="53"/>
      <c r="AF60" s="27"/>
      <c r="AG60" s="27"/>
      <c r="AH60" s="27"/>
      <c r="AI60" s="247">
        <f t="shared" si="16"/>
        <v>0</v>
      </c>
      <c r="AJ60" s="302">
        <f t="shared" si="17"/>
        <v>0</v>
      </c>
      <c r="AK60" s="55"/>
      <c r="AL60" s="31"/>
      <c r="AM60" s="244"/>
      <c r="AN60" s="197">
        <f t="shared" si="13"/>
        <v>2</v>
      </c>
      <c r="AO60" s="345">
        <f t="shared" si="14"/>
        <v>0</v>
      </c>
      <c r="AP60" s="367">
        <f t="shared" si="15"/>
        <v>0</v>
      </c>
      <c r="AQ60" s="495"/>
      <c r="AR60" s="1"/>
      <c r="AS60" s="77"/>
      <c r="AT60" s="77"/>
      <c r="AU60" s="77"/>
    </row>
    <row r="61" spans="1:47" s="86" customFormat="1" ht="119.25" customHeight="1" x14ac:dyDescent="0.25">
      <c r="A61" s="184" t="s">
        <v>287</v>
      </c>
      <c r="B61" s="132" t="s">
        <v>123</v>
      </c>
      <c r="C61" s="83" t="s">
        <v>124</v>
      </c>
      <c r="D61" s="247" t="s">
        <v>36</v>
      </c>
      <c r="E61" s="27">
        <v>5</v>
      </c>
      <c r="F61" s="221" t="s">
        <v>37</v>
      </c>
      <c r="G61" s="27" t="s">
        <v>37</v>
      </c>
      <c r="H61" s="223">
        <v>45689</v>
      </c>
      <c r="I61" s="224">
        <v>46021</v>
      </c>
      <c r="J61" s="235">
        <v>1</v>
      </c>
      <c r="K61" s="81"/>
      <c r="L61" s="81"/>
      <c r="M61" s="81"/>
      <c r="N61" s="81"/>
      <c r="O61" s="27">
        <f t="shared" si="9"/>
        <v>0</v>
      </c>
      <c r="P61" s="54">
        <f t="shared" si="10"/>
        <v>0</v>
      </c>
      <c r="Q61" s="80"/>
      <c r="R61" s="80"/>
      <c r="S61" s="279"/>
      <c r="T61" s="235">
        <v>2</v>
      </c>
      <c r="U61" s="81"/>
      <c r="V61" s="81"/>
      <c r="W61" s="81"/>
      <c r="X61" s="81"/>
      <c r="Y61" s="27">
        <f t="shared" si="18"/>
        <v>0</v>
      </c>
      <c r="Z61" s="54">
        <f t="shared" si="19"/>
        <v>0</v>
      </c>
      <c r="AA61" s="80"/>
      <c r="AB61" s="80"/>
      <c r="AC61" s="279"/>
      <c r="AD61" s="342">
        <v>2</v>
      </c>
      <c r="AE61" s="340"/>
      <c r="AF61" s="81"/>
      <c r="AG61" s="81"/>
      <c r="AH61" s="81"/>
      <c r="AI61" s="247">
        <f t="shared" si="16"/>
        <v>0</v>
      </c>
      <c r="AJ61" s="302">
        <f t="shared" si="17"/>
        <v>0</v>
      </c>
      <c r="AK61" s="299"/>
      <c r="AL61" s="80"/>
      <c r="AM61" s="251"/>
      <c r="AN61" s="362">
        <f t="shared" si="13"/>
        <v>5</v>
      </c>
      <c r="AO61" s="364">
        <f t="shared" si="14"/>
        <v>0</v>
      </c>
      <c r="AP61" s="367">
        <f t="shared" si="15"/>
        <v>0</v>
      </c>
      <c r="AQ61" s="495"/>
      <c r="AR61" s="84"/>
      <c r="AS61" s="85"/>
      <c r="AT61" s="85"/>
      <c r="AU61" s="85"/>
    </row>
    <row r="62" spans="1:47" s="137" customFormat="1" ht="107.25" customHeight="1" x14ac:dyDescent="0.25">
      <c r="A62" s="184" t="s">
        <v>288</v>
      </c>
      <c r="B62" s="31" t="s">
        <v>125</v>
      </c>
      <c r="C62" s="27" t="s">
        <v>126</v>
      </c>
      <c r="D62" s="247" t="s">
        <v>36</v>
      </c>
      <c r="E62" s="27">
        <v>2</v>
      </c>
      <c r="F62" s="221" t="s">
        <v>37</v>
      </c>
      <c r="G62" s="27" t="s">
        <v>37</v>
      </c>
      <c r="H62" s="223">
        <v>45664</v>
      </c>
      <c r="I62" s="224">
        <v>45777</v>
      </c>
      <c r="J62" s="184">
        <v>2</v>
      </c>
      <c r="K62" s="27"/>
      <c r="L62" s="27"/>
      <c r="M62" s="27"/>
      <c r="N62" s="27"/>
      <c r="O62" s="27">
        <f t="shared" si="9"/>
        <v>0</v>
      </c>
      <c r="P62" s="54">
        <f t="shared" si="10"/>
        <v>0</v>
      </c>
      <c r="Q62" s="31"/>
      <c r="R62" s="31"/>
      <c r="S62" s="259"/>
      <c r="T62" s="184"/>
      <c r="U62" s="27"/>
      <c r="V62" s="27"/>
      <c r="W62" s="27"/>
      <c r="X62" s="27"/>
      <c r="Y62" s="27">
        <f t="shared" si="18"/>
        <v>0</v>
      </c>
      <c r="Z62" s="54" t="str">
        <f t="shared" si="19"/>
        <v/>
      </c>
      <c r="AA62" s="31"/>
      <c r="AB62" s="31"/>
      <c r="AC62" s="259"/>
      <c r="AD62" s="323"/>
      <c r="AE62" s="53"/>
      <c r="AF62" s="27"/>
      <c r="AG62" s="27"/>
      <c r="AH62" s="27"/>
      <c r="AI62" s="247">
        <f t="shared" si="16"/>
        <v>0</v>
      </c>
      <c r="AJ62" s="302" t="str">
        <f t="shared" si="17"/>
        <v/>
      </c>
      <c r="AK62" s="31"/>
      <c r="AL62" s="31"/>
      <c r="AM62" s="244"/>
      <c r="AN62" s="197">
        <f t="shared" si="13"/>
        <v>2</v>
      </c>
      <c r="AO62" s="345">
        <f t="shared" si="14"/>
        <v>0</v>
      </c>
      <c r="AP62" s="367">
        <f t="shared" si="15"/>
        <v>0</v>
      </c>
      <c r="AQ62" s="495"/>
      <c r="AR62" s="1"/>
      <c r="AS62" s="77"/>
      <c r="AT62" s="77"/>
      <c r="AU62" s="77"/>
    </row>
    <row r="63" spans="1:47" s="137" customFormat="1" ht="78.75" customHeight="1" x14ac:dyDescent="0.25">
      <c r="A63" s="184" t="s">
        <v>289</v>
      </c>
      <c r="B63" s="31" t="s">
        <v>127</v>
      </c>
      <c r="C63" s="27" t="s">
        <v>128</v>
      </c>
      <c r="D63" s="247" t="s">
        <v>36</v>
      </c>
      <c r="E63" s="247">
        <v>2</v>
      </c>
      <c r="F63" s="221" t="s">
        <v>37</v>
      </c>
      <c r="G63" s="222" t="s">
        <v>37</v>
      </c>
      <c r="H63" s="223">
        <v>45689</v>
      </c>
      <c r="I63" s="224">
        <v>45777</v>
      </c>
      <c r="J63" s="184">
        <v>2</v>
      </c>
      <c r="K63" s="164"/>
      <c r="L63" s="164"/>
      <c r="M63" s="164"/>
      <c r="N63" s="164"/>
      <c r="O63" s="27">
        <f t="shared" si="9"/>
        <v>0</v>
      </c>
      <c r="P63" s="54">
        <f t="shared" si="10"/>
        <v>0</v>
      </c>
      <c r="Q63" s="31"/>
      <c r="R63" s="31"/>
      <c r="S63" s="259"/>
      <c r="T63" s="184"/>
      <c r="U63" s="164"/>
      <c r="V63" s="164"/>
      <c r="W63" s="164"/>
      <c r="X63" s="164"/>
      <c r="Y63" s="27">
        <f t="shared" si="18"/>
        <v>0</v>
      </c>
      <c r="Z63" s="54" t="str">
        <f t="shared" si="19"/>
        <v/>
      </c>
      <c r="AA63" s="31"/>
      <c r="AB63" s="31"/>
      <c r="AC63" s="259"/>
      <c r="AD63" s="323"/>
      <c r="AE63" s="53"/>
      <c r="AF63" s="27"/>
      <c r="AG63" s="27"/>
      <c r="AH63" s="27"/>
      <c r="AI63" s="247">
        <f t="shared" si="16"/>
        <v>0</v>
      </c>
      <c r="AJ63" s="302" t="str">
        <f t="shared" si="17"/>
        <v/>
      </c>
      <c r="AK63" s="31"/>
      <c r="AL63" s="31"/>
      <c r="AM63" s="244"/>
      <c r="AN63" s="197">
        <f t="shared" si="13"/>
        <v>2</v>
      </c>
      <c r="AO63" s="345">
        <f t="shared" si="14"/>
        <v>0</v>
      </c>
      <c r="AP63" s="367">
        <f t="shared" si="15"/>
        <v>0</v>
      </c>
      <c r="AQ63" s="495"/>
      <c r="AR63" s="1"/>
      <c r="AS63" s="77"/>
      <c r="AT63" s="77"/>
      <c r="AU63" s="77"/>
    </row>
    <row r="64" spans="1:47" s="137" customFormat="1" ht="81.75" customHeight="1" x14ac:dyDescent="0.25">
      <c r="A64" s="184" t="s">
        <v>290</v>
      </c>
      <c r="B64" s="374" t="s">
        <v>129</v>
      </c>
      <c r="C64" s="219" t="s">
        <v>151</v>
      </c>
      <c r="D64" s="27" t="s">
        <v>36</v>
      </c>
      <c r="E64" s="27">
        <v>2</v>
      </c>
      <c r="F64" s="221" t="s">
        <v>37</v>
      </c>
      <c r="G64" s="222" t="s">
        <v>37</v>
      </c>
      <c r="H64" s="223">
        <v>45689</v>
      </c>
      <c r="I64" s="224">
        <v>45869</v>
      </c>
      <c r="J64" s="184"/>
      <c r="K64" s="164"/>
      <c r="L64" s="164"/>
      <c r="M64" s="164"/>
      <c r="N64" s="164"/>
      <c r="O64" s="27">
        <f t="shared" si="9"/>
        <v>0</v>
      </c>
      <c r="P64" s="54" t="str">
        <f t="shared" si="10"/>
        <v/>
      </c>
      <c r="Q64" s="31"/>
      <c r="R64" s="31"/>
      <c r="S64" s="259"/>
      <c r="T64" s="184">
        <v>2</v>
      </c>
      <c r="U64" s="164"/>
      <c r="V64" s="164"/>
      <c r="W64" s="164"/>
      <c r="X64" s="164"/>
      <c r="Y64" s="27">
        <f t="shared" si="18"/>
        <v>0</v>
      </c>
      <c r="Z64" s="54">
        <f t="shared" si="19"/>
        <v>0</v>
      </c>
      <c r="AA64" s="31"/>
      <c r="AB64" s="31"/>
      <c r="AC64" s="259"/>
      <c r="AD64" s="323"/>
      <c r="AE64" s="53"/>
      <c r="AF64" s="27"/>
      <c r="AG64" s="27"/>
      <c r="AH64" s="27"/>
      <c r="AI64" s="247">
        <f t="shared" si="16"/>
        <v>0</v>
      </c>
      <c r="AJ64" s="302" t="str">
        <f t="shared" si="17"/>
        <v/>
      </c>
      <c r="AK64" s="31"/>
      <c r="AL64" s="31"/>
      <c r="AM64" s="244"/>
      <c r="AN64" s="197">
        <f t="shared" si="13"/>
        <v>2</v>
      </c>
      <c r="AO64" s="345">
        <f t="shared" si="14"/>
        <v>0</v>
      </c>
      <c r="AP64" s="367">
        <f t="shared" si="15"/>
        <v>0</v>
      </c>
      <c r="AQ64" s="495"/>
      <c r="AR64" s="1"/>
      <c r="AS64" s="77"/>
      <c r="AT64" s="77"/>
      <c r="AU64" s="77"/>
    </row>
    <row r="65" spans="1:47" s="137" customFormat="1" ht="138" customHeight="1" x14ac:dyDescent="0.25">
      <c r="A65" s="184" t="s">
        <v>291</v>
      </c>
      <c r="B65" s="248" t="s">
        <v>130</v>
      </c>
      <c r="C65" s="247" t="s">
        <v>131</v>
      </c>
      <c r="D65" s="371" t="s">
        <v>36</v>
      </c>
      <c r="E65" s="247">
        <v>2</v>
      </c>
      <c r="F65" s="221" t="s">
        <v>37</v>
      </c>
      <c r="G65" s="222" t="s">
        <v>37</v>
      </c>
      <c r="H65" s="223">
        <v>45689</v>
      </c>
      <c r="I65" s="224">
        <v>45777</v>
      </c>
      <c r="J65" s="184">
        <v>2</v>
      </c>
      <c r="K65" s="27"/>
      <c r="L65" s="27"/>
      <c r="M65" s="27"/>
      <c r="N65" s="27"/>
      <c r="O65" s="27">
        <f t="shared" si="9"/>
        <v>0</v>
      </c>
      <c r="P65" s="54">
        <f t="shared" si="10"/>
        <v>0</v>
      </c>
      <c r="Q65" s="31"/>
      <c r="R65" s="31"/>
      <c r="S65" s="259"/>
      <c r="T65" s="184"/>
      <c r="U65" s="27"/>
      <c r="V65" s="27"/>
      <c r="W65" s="27"/>
      <c r="X65" s="27"/>
      <c r="Y65" s="27">
        <f t="shared" si="18"/>
        <v>0</v>
      </c>
      <c r="Z65" s="54" t="str">
        <f t="shared" si="19"/>
        <v/>
      </c>
      <c r="AA65" s="31"/>
      <c r="AB65" s="31"/>
      <c r="AC65" s="259"/>
      <c r="AD65" s="323"/>
      <c r="AE65" s="53"/>
      <c r="AF65" s="27"/>
      <c r="AG65" s="27"/>
      <c r="AH65" s="27"/>
      <c r="AI65" s="247">
        <f t="shared" si="16"/>
        <v>0</v>
      </c>
      <c r="AJ65" s="302" t="str">
        <f t="shared" si="17"/>
        <v/>
      </c>
      <c r="AK65" s="31"/>
      <c r="AL65" s="31"/>
      <c r="AM65" s="244"/>
      <c r="AN65" s="197">
        <f t="shared" si="13"/>
        <v>2</v>
      </c>
      <c r="AO65" s="345">
        <f t="shared" si="14"/>
        <v>0</v>
      </c>
      <c r="AP65" s="367">
        <f t="shared" si="15"/>
        <v>0</v>
      </c>
      <c r="AQ65" s="495"/>
      <c r="AR65" s="1"/>
      <c r="AS65" s="77"/>
      <c r="AT65" s="77"/>
      <c r="AU65" s="77"/>
    </row>
    <row r="66" spans="1:47" s="137" customFormat="1" ht="116.25" customHeight="1" x14ac:dyDescent="0.25">
      <c r="A66" s="184" t="s">
        <v>292</v>
      </c>
      <c r="B66" s="373" t="s">
        <v>152</v>
      </c>
      <c r="C66" s="371" t="s">
        <v>146</v>
      </c>
      <c r="D66" s="247" t="s">
        <v>36</v>
      </c>
      <c r="E66" s="247">
        <v>4</v>
      </c>
      <c r="F66" s="221" t="s">
        <v>37</v>
      </c>
      <c r="G66" s="375" t="s">
        <v>147</v>
      </c>
      <c r="H66" s="223">
        <v>45689</v>
      </c>
      <c r="I66" s="224">
        <v>46021</v>
      </c>
      <c r="J66" s="184">
        <v>1</v>
      </c>
      <c r="K66" s="27"/>
      <c r="L66" s="27"/>
      <c r="M66" s="27"/>
      <c r="N66" s="27"/>
      <c r="O66" s="27">
        <f t="shared" si="9"/>
        <v>0</v>
      </c>
      <c r="P66" s="54">
        <f t="shared" si="10"/>
        <v>0</v>
      </c>
      <c r="Q66" s="31"/>
      <c r="R66" s="31"/>
      <c r="S66" s="259"/>
      <c r="T66" s="184">
        <v>3</v>
      </c>
      <c r="U66" s="27"/>
      <c r="V66" s="27"/>
      <c r="W66" s="27"/>
      <c r="X66" s="27"/>
      <c r="Y66" s="27">
        <f t="shared" si="18"/>
        <v>0</v>
      </c>
      <c r="Z66" s="54">
        <f t="shared" si="19"/>
        <v>0</v>
      </c>
      <c r="AA66" s="31"/>
      <c r="AB66" s="31"/>
      <c r="AC66" s="259"/>
      <c r="AD66" s="323"/>
      <c r="AE66" s="53"/>
      <c r="AF66" s="27"/>
      <c r="AG66" s="27"/>
      <c r="AH66" s="27"/>
      <c r="AI66" s="247">
        <f t="shared" si="16"/>
        <v>0</v>
      </c>
      <c r="AJ66" s="302" t="str">
        <f t="shared" si="17"/>
        <v/>
      </c>
      <c r="AK66" s="31"/>
      <c r="AL66" s="31"/>
      <c r="AM66" s="244"/>
      <c r="AN66" s="197">
        <f t="shared" si="13"/>
        <v>4</v>
      </c>
      <c r="AO66" s="345">
        <f t="shared" si="14"/>
        <v>0</v>
      </c>
      <c r="AP66" s="367">
        <f t="shared" si="15"/>
        <v>0</v>
      </c>
      <c r="AQ66" s="495"/>
      <c r="AR66" s="1"/>
      <c r="AS66" s="77"/>
      <c r="AT66" s="77"/>
      <c r="AU66" s="77"/>
    </row>
    <row r="67" spans="1:47" s="137" customFormat="1" ht="111.75" customHeight="1" x14ac:dyDescent="0.25">
      <c r="A67" s="184" t="s">
        <v>293</v>
      </c>
      <c r="B67" s="373" t="s">
        <v>153</v>
      </c>
      <c r="C67" s="371" t="s">
        <v>146</v>
      </c>
      <c r="D67" s="247" t="s">
        <v>36</v>
      </c>
      <c r="E67" s="247">
        <v>2</v>
      </c>
      <c r="F67" s="221" t="s">
        <v>37</v>
      </c>
      <c r="G67" s="375" t="s">
        <v>147</v>
      </c>
      <c r="H67" s="223">
        <v>45689</v>
      </c>
      <c r="I67" s="224">
        <v>46021</v>
      </c>
      <c r="J67" s="184"/>
      <c r="K67" s="27"/>
      <c r="L67" s="27"/>
      <c r="M67" s="27"/>
      <c r="N67" s="27"/>
      <c r="O67" s="27">
        <f t="shared" si="9"/>
        <v>0</v>
      </c>
      <c r="P67" s="54" t="str">
        <f t="shared" si="10"/>
        <v/>
      </c>
      <c r="Q67" s="31"/>
      <c r="R67" s="31"/>
      <c r="S67" s="259"/>
      <c r="T67" s="184"/>
      <c r="U67" s="27"/>
      <c r="V67" s="27"/>
      <c r="W67" s="27"/>
      <c r="X67" s="27"/>
      <c r="Y67" s="27">
        <f t="shared" si="18"/>
        <v>0</v>
      </c>
      <c r="Z67" s="54" t="str">
        <f t="shared" si="19"/>
        <v/>
      </c>
      <c r="AA67" s="31"/>
      <c r="AB67" s="31"/>
      <c r="AC67" s="259"/>
      <c r="AD67" s="323">
        <v>2</v>
      </c>
      <c r="AE67" s="53"/>
      <c r="AF67" s="27"/>
      <c r="AG67" s="27"/>
      <c r="AH67" s="27"/>
      <c r="AI67" s="247">
        <f t="shared" si="16"/>
        <v>0</v>
      </c>
      <c r="AJ67" s="302">
        <f t="shared" si="17"/>
        <v>0</v>
      </c>
      <c r="AK67" s="31"/>
      <c r="AL67" s="31"/>
      <c r="AM67" s="244"/>
      <c r="AN67" s="197">
        <f t="shared" si="13"/>
        <v>2</v>
      </c>
      <c r="AO67" s="345">
        <f t="shared" si="14"/>
        <v>0</v>
      </c>
      <c r="AP67" s="367">
        <f t="shared" si="15"/>
        <v>0</v>
      </c>
      <c r="AQ67" s="495"/>
      <c r="AR67" s="1"/>
      <c r="AS67" s="77"/>
      <c r="AT67" s="77"/>
      <c r="AU67" s="77"/>
    </row>
    <row r="68" spans="1:47" ht="100.5" customHeight="1" thickBot="1" x14ac:dyDescent="0.3">
      <c r="A68" s="184" t="s">
        <v>294</v>
      </c>
      <c r="B68" s="90" t="s">
        <v>134</v>
      </c>
      <c r="C68" s="219" t="s">
        <v>135</v>
      </c>
      <c r="D68" s="27" t="s">
        <v>36</v>
      </c>
      <c r="E68" s="27">
        <v>1</v>
      </c>
      <c r="F68" s="221" t="s">
        <v>37</v>
      </c>
      <c r="G68" s="371" t="s">
        <v>37</v>
      </c>
      <c r="H68" s="370">
        <v>45809</v>
      </c>
      <c r="I68" s="175">
        <v>45899</v>
      </c>
      <c r="J68" s="184"/>
      <c r="K68" s="254"/>
      <c r="L68" s="254"/>
      <c r="M68" s="254"/>
      <c r="N68" s="254"/>
      <c r="O68" s="254">
        <f>+SUM(K68:N68)</f>
        <v>0</v>
      </c>
      <c r="P68" s="255" t="str">
        <f>IFERROR(O68/J68,"")</f>
        <v/>
      </c>
      <c r="Q68" s="36"/>
      <c r="R68" s="36"/>
      <c r="S68" s="256"/>
      <c r="T68" s="184">
        <v>1</v>
      </c>
      <c r="U68" s="254"/>
      <c r="V68" s="254"/>
      <c r="W68" s="254"/>
      <c r="X68" s="254"/>
      <c r="Y68" s="254">
        <f>+SUM(U68:X68)</f>
        <v>0</v>
      </c>
      <c r="Z68" s="255">
        <f>IFERROR(Y68/T68,"")</f>
        <v>0</v>
      </c>
      <c r="AA68" s="36"/>
      <c r="AB68" s="36"/>
      <c r="AC68" s="311"/>
      <c r="AD68" s="323"/>
      <c r="AE68" s="320"/>
      <c r="AF68" s="313"/>
      <c r="AG68" s="313"/>
      <c r="AH68" s="313"/>
      <c r="AI68" s="313">
        <f>+SUM(AE68:AH68)</f>
        <v>0</v>
      </c>
      <c r="AJ68" s="314" t="str">
        <f>IFERROR(AI68/AD68,"")</f>
        <v/>
      </c>
      <c r="AK68" s="315"/>
      <c r="AL68" s="316"/>
      <c r="AM68" s="317"/>
      <c r="AN68" s="25">
        <f t="shared" si="13"/>
        <v>1</v>
      </c>
      <c r="AO68" s="26">
        <f t="shared" si="14"/>
        <v>0</v>
      </c>
      <c r="AP68" s="99">
        <f>IFERROR(AO68/AN68,"")</f>
        <v>0</v>
      </c>
      <c r="AQ68" s="495"/>
      <c r="AR68" s="1"/>
      <c r="AS68" s="78" t="s">
        <v>81</v>
      </c>
    </row>
    <row r="69" spans="1:47" s="122" customFormat="1" ht="105.75" customHeight="1" x14ac:dyDescent="0.25">
      <c r="A69" s="184" t="s">
        <v>295</v>
      </c>
      <c r="B69" s="248" t="s">
        <v>132</v>
      </c>
      <c r="C69" s="371" t="s">
        <v>133</v>
      </c>
      <c r="D69" s="247" t="s">
        <v>36</v>
      </c>
      <c r="E69" s="247">
        <v>11</v>
      </c>
      <c r="F69" s="221" t="s">
        <v>37</v>
      </c>
      <c r="G69" s="371" t="s">
        <v>37</v>
      </c>
      <c r="H69" s="223">
        <v>45689</v>
      </c>
      <c r="I69" s="224">
        <v>46006</v>
      </c>
      <c r="J69" s="184">
        <v>3</v>
      </c>
      <c r="K69" s="247"/>
      <c r="L69" s="247"/>
      <c r="M69" s="247"/>
      <c r="N69" s="247"/>
      <c r="O69" s="27">
        <f t="shared" si="9"/>
        <v>0</v>
      </c>
      <c r="P69" s="54">
        <f t="shared" si="10"/>
        <v>0</v>
      </c>
      <c r="Q69" s="248"/>
      <c r="R69" s="248"/>
      <c r="S69" s="278"/>
      <c r="T69" s="184">
        <v>4</v>
      </c>
      <c r="U69" s="247"/>
      <c r="V69" s="247"/>
      <c r="W69" s="247"/>
      <c r="X69" s="247"/>
      <c r="Y69" s="27">
        <f t="shared" si="18"/>
        <v>0</v>
      </c>
      <c r="Z69" s="54">
        <f t="shared" si="19"/>
        <v>0</v>
      </c>
      <c r="AA69" s="248"/>
      <c r="AB69" s="248"/>
      <c r="AC69" s="278"/>
      <c r="AD69" s="323">
        <v>4</v>
      </c>
      <c r="AE69" s="339"/>
      <c r="AF69" s="247"/>
      <c r="AG69" s="247"/>
      <c r="AH69" s="247"/>
      <c r="AI69" s="247">
        <f t="shared" si="16"/>
        <v>0</v>
      </c>
      <c r="AJ69" s="302">
        <f t="shared" si="17"/>
        <v>0</v>
      </c>
      <c r="AK69" s="248"/>
      <c r="AL69" s="248"/>
      <c r="AM69" s="250"/>
      <c r="AN69" s="361">
        <f t="shared" si="13"/>
        <v>11</v>
      </c>
      <c r="AO69" s="363">
        <f t="shared" si="14"/>
        <v>0</v>
      </c>
      <c r="AP69" s="367">
        <f t="shared" si="15"/>
        <v>0</v>
      </c>
      <c r="AQ69" s="495"/>
      <c r="AR69" s="120"/>
      <c r="AS69" s="121"/>
      <c r="AT69" s="121"/>
      <c r="AU69" s="121"/>
    </row>
    <row r="70" spans="1:47" s="137" customFormat="1" ht="182.25" customHeight="1" thickBot="1" x14ac:dyDescent="0.3">
      <c r="A70" s="185" t="s">
        <v>315</v>
      </c>
      <c r="B70" s="177" t="s">
        <v>243</v>
      </c>
      <c r="C70" s="177" t="s">
        <v>244</v>
      </c>
      <c r="D70" s="179" t="s">
        <v>239</v>
      </c>
      <c r="E70" s="179">
        <v>3</v>
      </c>
      <c r="F70" s="180" t="s">
        <v>245</v>
      </c>
      <c r="G70" s="179" t="s">
        <v>37</v>
      </c>
      <c r="H70" s="180">
        <v>45689</v>
      </c>
      <c r="I70" s="181">
        <v>46021</v>
      </c>
      <c r="J70" s="185">
        <v>1</v>
      </c>
      <c r="K70" s="179"/>
      <c r="L70" s="179"/>
      <c r="M70" s="179"/>
      <c r="N70" s="179"/>
      <c r="O70" s="179">
        <f t="shared" si="9"/>
        <v>0</v>
      </c>
      <c r="P70" s="213">
        <f t="shared" si="10"/>
        <v>0</v>
      </c>
      <c r="Q70" s="177"/>
      <c r="R70" s="177"/>
      <c r="S70" s="260"/>
      <c r="T70" s="185">
        <v>1</v>
      </c>
      <c r="U70" s="179"/>
      <c r="V70" s="179"/>
      <c r="W70" s="179"/>
      <c r="X70" s="179"/>
      <c r="Y70" s="179">
        <f t="shared" si="18"/>
        <v>0</v>
      </c>
      <c r="Z70" s="213">
        <f t="shared" si="19"/>
        <v>0</v>
      </c>
      <c r="AA70" s="177"/>
      <c r="AB70" s="177"/>
      <c r="AC70" s="260"/>
      <c r="AD70" s="328">
        <v>1</v>
      </c>
      <c r="AE70" s="327"/>
      <c r="AF70" s="179"/>
      <c r="AG70" s="179"/>
      <c r="AH70" s="179"/>
      <c r="AI70" s="304">
        <f t="shared" si="16"/>
        <v>0</v>
      </c>
      <c r="AJ70" s="305">
        <f t="shared" si="17"/>
        <v>0</v>
      </c>
      <c r="AK70" s="177"/>
      <c r="AL70" s="177"/>
      <c r="AM70" s="245"/>
      <c r="AN70" s="198">
        <f t="shared" si="13"/>
        <v>3</v>
      </c>
      <c r="AO70" s="346">
        <f t="shared" si="14"/>
        <v>0</v>
      </c>
      <c r="AP70" s="368">
        <f t="shared" si="15"/>
        <v>0</v>
      </c>
      <c r="AQ70" s="496"/>
      <c r="AR70" s="1"/>
      <c r="AS70" s="77"/>
      <c r="AT70" s="77"/>
      <c r="AU70" s="77"/>
    </row>
    <row r="71" spans="1:47" s="453" customFormat="1" ht="43.5" customHeight="1" thickBot="1" x14ac:dyDescent="0.3">
      <c r="A71" s="436" t="s">
        <v>216</v>
      </c>
      <c r="B71" s="436"/>
      <c r="C71" s="436"/>
      <c r="D71" s="436"/>
      <c r="E71" s="436"/>
      <c r="F71" s="436"/>
      <c r="G71" s="436"/>
      <c r="H71" s="436"/>
      <c r="I71" s="436"/>
      <c r="J71" s="449"/>
      <c r="K71" s="449"/>
      <c r="L71" s="449"/>
      <c r="M71" s="449"/>
      <c r="N71" s="449"/>
      <c r="O71" s="449"/>
      <c r="P71" s="449"/>
      <c r="Q71" s="450"/>
      <c r="R71" s="450"/>
      <c r="S71" s="450"/>
      <c r="T71" s="449"/>
      <c r="U71" s="449"/>
      <c r="V71" s="449"/>
      <c r="W71" s="449"/>
      <c r="X71" s="449"/>
      <c r="Y71" s="449"/>
      <c r="Z71" s="449"/>
      <c r="AA71" s="450"/>
      <c r="AB71" s="450"/>
      <c r="AC71" s="450"/>
      <c r="AD71" s="449"/>
      <c r="AE71" s="449"/>
      <c r="AF71" s="449"/>
      <c r="AG71" s="449"/>
      <c r="AH71" s="449"/>
      <c r="AI71" s="449"/>
      <c r="AJ71" s="449"/>
      <c r="AK71" s="449"/>
      <c r="AL71" s="450"/>
      <c r="AM71" s="450"/>
      <c r="AN71" s="451"/>
      <c r="AO71" s="451"/>
      <c r="AP71" s="451"/>
      <c r="AQ71" s="452">
        <f>+(AQ75+AQ92+AQ111)/3</f>
        <v>0</v>
      </c>
      <c r="AR71" s="451"/>
      <c r="AS71" s="451"/>
      <c r="AT71" s="451"/>
      <c r="AU71" s="451"/>
    </row>
    <row r="72" spans="1:47" s="137" customFormat="1" ht="40.5" customHeight="1" thickBot="1" x14ac:dyDescent="0.3">
      <c r="A72" s="433" t="s">
        <v>349</v>
      </c>
      <c r="B72" s="433"/>
      <c r="C72" s="433"/>
      <c r="D72" s="433"/>
      <c r="E72" s="433"/>
      <c r="F72" s="433"/>
      <c r="G72" s="433"/>
      <c r="H72" s="433"/>
      <c r="I72" s="433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13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14"/>
      <c r="AO72" s="14"/>
      <c r="AP72" s="14"/>
      <c r="AQ72" s="15"/>
      <c r="AR72" s="1"/>
      <c r="AS72" s="77"/>
      <c r="AT72" s="77"/>
      <c r="AU72" s="77"/>
    </row>
    <row r="73" spans="1:47" ht="35.25" customHeight="1" thickBot="1" x14ac:dyDescent="0.3">
      <c r="A73" s="456" t="s">
        <v>365</v>
      </c>
      <c r="B73" s="454"/>
      <c r="C73" s="454"/>
      <c r="D73" s="454"/>
      <c r="E73" s="454"/>
      <c r="F73" s="454"/>
      <c r="G73" s="454"/>
      <c r="H73" s="454"/>
      <c r="I73" s="455"/>
      <c r="J73" s="475" t="s">
        <v>30</v>
      </c>
      <c r="K73" s="476"/>
      <c r="L73" s="476"/>
      <c r="M73" s="476"/>
      <c r="N73" s="476"/>
      <c r="O73" s="476"/>
      <c r="P73" s="476"/>
      <c r="Q73" s="477"/>
      <c r="R73" s="16" t="s">
        <v>14</v>
      </c>
      <c r="S73" s="159" t="s">
        <v>217</v>
      </c>
      <c r="T73" s="499" t="s">
        <v>31</v>
      </c>
      <c r="U73" s="479"/>
      <c r="V73" s="479"/>
      <c r="W73" s="479"/>
      <c r="X73" s="479"/>
      <c r="Y73" s="479"/>
      <c r="Z73" s="479"/>
      <c r="AA73" s="480"/>
      <c r="AB73" s="281" t="s">
        <v>14</v>
      </c>
      <c r="AC73" s="140" t="s">
        <v>217</v>
      </c>
      <c r="AD73" s="499" t="s">
        <v>32</v>
      </c>
      <c r="AE73" s="479"/>
      <c r="AF73" s="479"/>
      <c r="AG73" s="479"/>
      <c r="AH73" s="479"/>
      <c r="AI73" s="479"/>
      <c r="AJ73" s="479"/>
      <c r="AK73" s="480"/>
      <c r="AL73" s="281" t="s">
        <v>14</v>
      </c>
      <c r="AM73" s="140" t="s">
        <v>217</v>
      </c>
      <c r="AN73" s="475" t="s">
        <v>33</v>
      </c>
      <c r="AO73" s="476"/>
      <c r="AP73" s="476"/>
      <c r="AQ73" s="477"/>
      <c r="AR73" s="1"/>
    </row>
    <row r="74" spans="1:47" ht="45.75" customHeight="1" thickBot="1" x14ac:dyDescent="0.3">
      <c r="A74" s="95" t="s">
        <v>0</v>
      </c>
      <c r="B74" s="123" t="s">
        <v>1</v>
      </c>
      <c r="C74" s="92" t="s">
        <v>2</v>
      </c>
      <c r="D74" s="92" t="s">
        <v>3</v>
      </c>
      <c r="E74" s="92" t="s">
        <v>4</v>
      </c>
      <c r="F74" s="88" t="s">
        <v>82</v>
      </c>
      <c r="G74" s="92" t="s">
        <v>5</v>
      </c>
      <c r="H74" s="93" t="s">
        <v>6</v>
      </c>
      <c r="I74" s="94" t="s">
        <v>7</v>
      </c>
      <c r="J74" s="17" t="s">
        <v>15</v>
      </c>
      <c r="K74" s="18" t="s">
        <v>8</v>
      </c>
      <c r="L74" s="18" t="s">
        <v>9</v>
      </c>
      <c r="M74" s="18" t="s">
        <v>10</v>
      </c>
      <c r="N74" s="18" t="s">
        <v>11</v>
      </c>
      <c r="O74" s="18" t="s">
        <v>12</v>
      </c>
      <c r="P74" s="19"/>
      <c r="Q74" s="20" t="s">
        <v>13</v>
      </c>
      <c r="R74" s="21"/>
      <c r="S74" s="160"/>
      <c r="T74" s="269" t="s">
        <v>15</v>
      </c>
      <c r="U74" s="275" t="s">
        <v>16</v>
      </c>
      <c r="V74" s="275" t="s">
        <v>17</v>
      </c>
      <c r="W74" s="275" t="s">
        <v>18</v>
      </c>
      <c r="X74" s="275" t="s">
        <v>19</v>
      </c>
      <c r="Y74" s="270" t="s">
        <v>12</v>
      </c>
      <c r="Z74" s="271"/>
      <c r="AA74" s="276" t="s">
        <v>13</v>
      </c>
      <c r="AB74" s="273"/>
      <c r="AC74" s="274"/>
      <c r="AD74" s="321" t="s">
        <v>15</v>
      </c>
      <c r="AE74" s="330" t="s">
        <v>20</v>
      </c>
      <c r="AF74" s="87" t="s">
        <v>21</v>
      </c>
      <c r="AG74" s="87" t="s">
        <v>22</v>
      </c>
      <c r="AH74" s="87" t="s">
        <v>23</v>
      </c>
      <c r="AI74" s="87" t="s">
        <v>12</v>
      </c>
      <c r="AJ74" s="59"/>
      <c r="AK74" s="60" t="s">
        <v>13</v>
      </c>
      <c r="AL74" s="39"/>
      <c r="AM74" s="40"/>
      <c r="AN74" s="17" t="s">
        <v>24</v>
      </c>
      <c r="AO74" s="101" t="s">
        <v>12</v>
      </c>
      <c r="AP74" s="20" t="s">
        <v>25</v>
      </c>
      <c r="AQ74" s="100" t="s">
        <v>26</v>
      </c>
      <c r="AR74" s="4"/>
      <c r="AS74" s="76" t="s">
        <v>72</v>
      </c>
    </row>
    <row r="75" spans="1:47" ht="114.75" customHeight="1" x14ac:dyDescent="0.25">
      <c r="A75" s="227" t="s">
        <v>99</v>
      </c>
      <c r="B75" s="228" t="s">
        <v>136</v>
      </c>
      <c r="C75" s="229" t="s">
        <v>150</v>
      </c>
      <c r="D75" s="230" t="s">
        <v>34</v>
      </c>
      <c r="E75" s="169">
        <v>4</v>
      </c>
      <c r="F75" s="231" t="s">
        <v>37</v>
      </c>
      <c r="G75" s="232" t="s">
        <v>35</v>
      </c>
      <c r="H75" s="233">
        <v>45659</v>
      </c>
      <c r="I75" s="234">
        <v>46021</v>
      </c>
      <c r="J75" s="183">
        <v>1</v>
      </c>
      <c r="K75" s="215"/>
      <c r="L75" s="215"/>
      <c r="M75" s="215"/>
      <c r="N75" s="252"/>
      <c r="O75" s="169">
        <f t="shared" ref="O75:O88" si="20">+SUM(K75:N75)</f>
        <v>0</v>
      </c>
      <c r="P75" s="210">
        <f>IFERROR(O75/J75,"")</f>
        <v>0</v>
      </c>
      <c r="Q75" s="167"/>
      <c r="R75" s="167"/>
      <c r="S75" s="258"/>
      <c r="T75" s="183">
        <v>1</v>
      </c>
      <c r="U75" s="215"/>
      <c r="V75" s="215"/>
      <c r="W75" s="215"/>
      <c r="X75" s="215"/>
      <c r="Y75" s="169">
        <f t="shared" ref="Y75:Y88" si="21">+SUM(U75:X75)</f>
        <v>0</v>
      </c>
      <c r="Z75" s="210">
        <f t="shared" ref="Z75:Z88" si="22">IFERROR(Y75/T75,"")</f>
        <v>0</v>
      </c>
      <c r="AA75" s="167"/>
      <c r="AB75" s="167"/>
      <c r="AC75" s="258"/>
      <c r="AD75" s="322">
        <v>2</v>
      </c>
      <c r="AE75" s="343"/>
      <c r="AF75" s="215"/>
      <c r="AG75" s="215"/>
      <c r="AH75" s="215"/>
      <c r="AI75" s="169">
        <f>+SUM(AE75:AH75)</f>
        <v>0</v>
      </c>
      <c r="AJ75" s="210">
        <f>IFERROR(AI75/AD75,"")</f>
        <v>0</v>
      </c>
      <c r="AK75" s="306"/>
      <c r="AL75" s="307"/>
      <c r="AM75" s="308"/>
      <c r="AN75" s="196">
        <f t="shared" ref="AN75:AN88" si="23">+SUM(J75,T75,AD75)</f>
        <v>4</v>
      </c>
      <c r="AO75" s="344">
        <f t="shared" ref="AO75:AO88" si="24">+SUM(O75,Y75,AI75)</f>
        <v>0</v>
      </c>
      <c r="AP75" s="347">
        <f>IFERROR(AO75/AN75,"")</f>
        <v>0</v>
      </c>
      <c r="AQ75" s="488">
        <f>+AVERAGE(AP75:AP88)</f>
        <v>0</v>
      </c>
      <c r="AR75" s="1"/>
      <c r="AS75" s="78" t="s">
        <v>73</v>
      </c>
      <c r="AT75" s="78" t="s">
        <v>74</v>
      </c>
      <c r="AU75" s="78"/>
    </row>
    <row r="76" spans="1:47" ht="129" customHeight="1" x14ac:dyDescent="0.25">
      <c r="A76" s="235" t="s">
        <v>100</v>
      </c>
      <c r="B76" s="31" t="s">
        <v>321</v>
      </c>
      <c r="C76" s="154" t="s">
        <v>322</v>
      </c>
      <c r="D76" s="156" t="s">
        <v>323</v>
      </c>
      <c r="E76" s="158">
        <v>1</v>
      </c>
      <c r="F76" s="156" t="s">
        <v>324</v>
      </c>
      <c r="G76" s="27" t="s">
        <v>325</v>
      </c>
      <c r="H76" s="155">
        <v>45689</v>
      </c>
      <c r="I76" s="157">
        <v>46021</v>
      </c>
      <c r="J76" s="184">
        <v>1</v>
      </c>
      <c r="K76" s="27"/>
      <c r="L76" s="27"/>
      <c r="M76" s="27"/>
      <c r="N76" s="27"/>
      <c r="O76" s="27">
        <f t="shared" si="20"/>
        <v>0</v>
      </c>
      <c r="P76" s="54">
        <f t="shared" ref="P76:P88" si="25">IFERROR(O76/J76,"")</f>
        <v>0</v>
      </c>
      <c r="Q76" s="31"/>
      <c r="R76" s="31"/>
      <c r="S76" s="259"/>
      <c r="T76" s="280"/>
      <c r="U76" s="27"/>
      <c r="V76" s="27"/>
      <c r="W76" s="27"/>
      <c r="X76" s="27"/>
      <c r="Y76" s="27">
        <f t="shared" si="21"/>
        <v>0</v>
      </c>
      <c r="Z76" s="54" t="str">
        <f t="shared" si="22"/>
        <v/>
      </c>
      <c r="AA76" s="31"/>
      <c r="AB76" s="31"/>
      <c r="AC76" s="259"/>
      <c r="AD76" s="323"/>
      <c r="AE76" s="53"/>
      <c r="AF76" s="27"/>
      <c r="AG76" s="27"/>
      <c r="AH76" s="27"/>
      <c r="AI76" s="27">
        <f>+SUM(AE76:AH76)</f>
        <v>0</v>
      </c>
      <c r="AJ76" s="54" t="str">
        <f>IFERROR(AI76/AD76,"")</f>
        <v/>
      </c>
      <c r="AK76" s="55"/>
      <c r="AL76" s="31"/>
      <c r="AM76" s="244"/>
      <c r="AN76" s="197">
        <f t="shared" si="23"/>
        <v>1</v>
      </c>
      <c r="AO76" s="345">
        <f t="shared" si="24"/>
        <v>0</v>
      </c>
      <c r="AP76" s="348">
        <f>IFERROR(AO76/AN76,"")</f>
        <v>0</v>
      </c>
      <c r="AQ76" s="489"/>
      <c r="AR76" s="1"/>
      <c r="AS76" s="78" t="s">
        <v>77</v>
      </c>
      <c r="AT76" s="78" t="s">
        <v>75</v>
      </c>
      <c r="AU76" s="78"/>
    </row>
    <row r="77" spans="1:47" ht="92.25" customHeight="1" x14ac:dyDescent="0.25">
      <c r="A77" s="235" t="s">
        <v>101</v>
      </c>
      <c r="B77" s="31" t="s">
        <v>238</v>
      </c>
      <c r="C77" s="27" t="s">
        <v>242</v>
      </c>
      <c r="D77" s="27" t="s">
        <v>239</v>
      </c>
      <c r="E77" s="27">
        <v>6</v>
      </c>
      <c r="F77" s="155" t="s">
        <v>240</v>
      </c>
      <c r="G77" s="27" t="s">
        <v>241</v>
      </c>
      <c r="H77" s="155">
        <v>45689</v>
      </c>
      <c r="I77" s="174">
        <v>46021</v>
      </c>
      <c r="J77" s="184">
        <v>2</v>
      </c>
      <c r="K77" s="27"/>
      <c r="L77" s="27"/>
      <c r="M77" s="27"/>
      <c r="N77" s="27"/>
      <c r="O77" s="27">
        <f t="shared" si="20"/>
        <v>0</v>
      </c>
      <c r="P77" s="54">
        <f t="shared" si="25"/>
        <v>0</v>
      </c>
      <c r="Q77" s="31"/>
      <c r="R77" s="31"/>
      <c r="S77" s="259"/>
      <c r="T77" s="184">
        <v>2</v>
      </c>
      <c r="U77" s="27"/>
      <c r="V77" s="27"/>
      <c r="W77" s="27"/>
      <c r="X77" s="27"/>
      <c r="Y77" s="27">
        <f t="shared" si="21"/>
        <v>0</v>
      </c>
      <c r="Z77" s="54">
        <f t="shared" si="22"/>
        <v>0</v>
      </c>
      <c r="AA77" s="31"/>
      <c r="AB77" s="31"/>
      <c r="AC77" s="259"/>
      <c r="AD77" s="323">
        <v>2</v>
      </c>
      <c r="AE77" s="53"/>
      <c r="AF77" s="27"/>
      <c r="AG77" s="27"/>
      <c r="AH77" s="27"/>
      <c r="AI77" s="27">
        <f t="shared" ref="AI77:AI88" si="26">+SUM(AE77:AH77)</f>
        <v>0</v>
      </c>
      <c r="AJ77" s="54">
        <f t="shared" ref="AJ77:AJ88" si="27">IFERROR(AI77/AD77,"")</f>
        <v>0</v>
      </c>
      <c r="AK77" s="55"/>
      <c r="AL77" s="31"/>
      <c r="AM77" s="244"/>
      <c r="AN77" s="197">
        <f t="shared" si="23"/>
        <v>6</v>
      </c>
      <c r="AO77" s="345">
        <f t="shared" si="24"/>
        <v>0</v>
      </c>
      <c r="AP77" s="348">
        <f t="shared" ref="AP77:AP88" si="28">IFERROR(AO77/AN77,"")</f>
        <v>0</v>
      </c>
      <c r="AQ77" s="489"/>
      <c r="AR77" s="1"/>
      <c r="AS77" s="78" t="s">
        <v>73</v>
      </c>
    </row>
    <row r="78" spans="1:47" ht="94.5" customHeight="1" x14ac:dyDescent="0.25">
      <c r="A78" s="235" t="s">
        <v>296</v>
      </c>
      <c r="B78" s="31" t="s">
        <v>326</v>
      </c>
      <c r="C78" s="27" t="s">
        <v>327</v>
      </c>
      <c r="D78" s="27" t="s">
        <v>36</v>
      </c>
      <c r="E78" s="27">
        <v>1</v>
      </c>
      <c r="F78" s="155" t="s">
        <v>328</v>
      </c>
      <c r="G78" s="155" t="s">
        <v>328</v>
      </c>
      <c r="H78" s="82">
        <v>45839</v>
      </c>
      <c r="I78" s="236">
        <v>46022</v>
      </c>
      <c r="J78" s="184"/>
      <c r="K78" s="27"/>
      <c r="L78" s="27"/>
      <c r="M78" s="27"/>
      <c r="N78" s="27"/>
      <c r="O78" s="27">
        <f t="shared" si="20"/>
        <v>0</v>
      </c>
      <c r="P78" s="54" t="str">
        <f t="shared" si="25"/>
        <v/>
      </c>
      <c r="Q78" s="31"/>
      <c r="R78" s="31"/>
      <c r="S78" s="259"/>
      <c r="T78" s="184"/>
      <c r="U78" s="27"/>
      <c r="V78" s="27"/>
      <c r="W78" s="27"/>
      <c r="X78" s="27"/>
      <c r="Y78" s="27">
        <f t="shared" si="21"/>
        <v>0</v>
      </c>
      <c r="Z78" s="54" t="str">
        <f t="shared" si="22"/>
        <v/>
      </c>
      <c r="AA78" s="31"/>
      <c r="AB78" s="31"/>
      <c r="AC78" s="259"/>
      <c r="AD78" s="323">
        <v>1</v>
      </c>
      <c r="AE78" s="53"/>
      <c r="AF78" s="27"/>
      <c r="AG78" s="27"/>
      <c r="AH78" s="27"/>
      <c r="AI78" s="27">
        <f t="shared" si="26"/>
        <v>0</v>
      </c>
      <c r="AJ78" s="54">
        <f t="shared" si="27"/>
        <v>0</v>
      </c>
      <c r="AK78" s="55"/>
      <c r="AL78" s="31"/>
      <c r="AM78" s="244"/>
      <c r="AN78" s="197">
        <f t="shared" si="23"/>
        <v>1</v>
      </c>
      <c r="AO78" s="345">
        <f t="shared" si="24"/>
        <v>0</v>
      </c>
      <c r="AP78" s="348">
        <f t="shared" si="28"/>
        <v>0</v>
      </c>
      <c r="AQ78" s="489"/>
      <c r="AR78" s="1"/>
      <c r="AS78" s="78" t="s">
        <v>78</v>
      </c>
    </row>
    <row r="79" spans="1:47" ht="87.75" customHeight="1" x14ac:dyDescent="0.25">
      <c r="A79" s="235" t="s">
        <v>297</v>
      </c>
      <c r="B79" s="80" t="s">
        <v>228</v>
      </c>
      <c r="C79" s="81" t="s">
        <v>229</v>
      </c>
      <c r="D79" s="81" t="s">
        <v>230</v>
      </c>
      <c r="E79" s="81">
        <v>11</v>
      </c>
      <c r="F79" s="82" t="s">
        <v>231</v>
      </c>
      <c r="G79" s="91" t="s">
        <v>232</v>
      </c>
      <c r="H79" s="82">
        <v>45689</v>
      </c>
      <c r="I79" s="173">
        <v>46021</v>
      </c>
      <c r="J79" s="184">
        <v>3</v>
      </c>
      <c r="K79" s="27"/>
      <c r="L79" s="27"/>
      <c r="M79" s="27"/>
      <c r="N79" s="27"/>
      <c r="O79" s="27">
        <f t="shared" si="20"/>
        <v>0</v>
      </c>
      <c r="P79" s="54">
        <f t="shared" si="25"/>
        <v>0</v>
      </c>
      <c r="Q79" s="31"/>
      <c r="R79" s="31"/>
      <c r="S79" s="259"/>
      <c r="T79" s="184">
        <v>4</v>
      </c>
      <c r="U79" s="27"/>
      <c r="V79" s="27"/>
      <c r="W79" s="27"/>
      <c r="X79" s="27"/>
      <c r="Y79" s="27">
        <f t="shared" si="21"/>
        <v>0</v>
      </c>
      <c r="Z79" s="54">
        <f t="shared" si="22"/>
        <v>0</v>
      </c>
      <c r="AA79" s="31"/>
      <c r="AB79" s="31"/>
      <c r="AC79" s="259"/>
      <c r="AD79" s="323">
        <v>4</v>
      </c>
      <c r="AE79" s="53"/>
      <c r="AF79" s="27"/>
      <c r="AG79" s="27"/>
      <c r="AH79" s="27"/>
      <c r="AI79" s="27">
        <f t="shared" si="26"/>
        <v>0</v>
      </c>
      <c r="AJ79" s="54">
        <f t="shared" si="27"/>
        <v>0</v>
      </c>
      <c r="AK79" s="55"/>
      <c r="AL79" s="31"/>
      <c r="AM79" s="244"/>
      <c r="AN79" s="197">
        <f t="shared" si="23"/>
        <v>11</v>
      </c>
      <c r="AO79" s="345">
        <f t="shared" si="24"/>
        <v>0</v>
      </c>
      <c r="AP79" s="348">
        <f t="shared" si="28"/>
        <v>0</v>
      </c>
      <c r="AQ79" s="489"/>
      <c r="AR79" s="1"/>
    </row>
    <row r="80" spans="1:47" ht="92.25" customHeight="1" x14ac:dyDescent="0.25">
      <c r="A80" s="235" t="s">
        <v>298</v>
      </c>
      <c r="B80" s="80" t="s">
        <v>143</v>
      </c>
      <c r="C80" s="81" t="s">
        <v>144</v>
      </c>
      <c r="D80" s="81" t="s">
        <v>36</v>
      </c>
      <c r="E80" s="81">
        <v>3</v>
      </c>
      <c r="F80" s="82" t="s">
        <v>37</v>
      </c>
      <c r="G80" s="91" t="s">
        <v>145</v>
      </c>
      <c r="H80" s="82">
        <v>45659</v>
      </c>
      <c r="I80" s="237">
        <v>46021</v>
      </c>
      <c r="J80" s="184">
        <v>1</v>
      </c>
      <c r="K80" s="27"/>
      <c r="L80" s="27"/>
      <c r="M80" s="27"/>
      <c r="N80" s="27"/>
      <c r="O80" s="27">
        <f t="shared" si="20"/>
        <v>0</v>
      </c>
      <c r="P80" s="54">
        <f t="shared" si="25"/>
        <v>0</v>
      </c>
      <c r="Q80" s="31"/>
      <c r="R80" s="31"/>
      <c r="S80" s="259"/>
      <c r="T80" s="184">
        <v>1</v>
      </c>
      <c r="U80" s="27"/>
      <c r="V80" s="27"/>
      <c r="W80" s="27"/>
      <c r="X80" s="27"/>
      <c r="Y80" s="27">
        <f t="shared" si="21"/>
        <v>0</v>
      </c>
      <c r="Z80" s="54">
        <f t="shared" si="22"/>
        <v>0</v>
      </c>
      <c r="AA80" s="31"/>
      <c r="AB80" s="31"/>
      <c r="AC80" s="259"/>
      <c r="AD80" s="323">
        <v>1</v>
      </c>
      <c r="AE80" s="53"/>
      <c r="AF80" s="27"/>
      <c r="AG80" s="27"/>
      <c r="AH80" s="27"/>
      <c r="AI80" s="27">
        <f t="shared" si="26"/>
        <v>0</v>
      </c>
      <c r="AJ80" s="54">
        <f t="shared" si="27"/>
        <v>0</v>
      </c>
      <c r="AK80" s="55"/>
      <c r="AL80" s="31"/>
      <c r="AM80" s="244"/>
      <c r="AN80" s="197">
        <f t="shared" si="23"/>
        <v>3</v>
      </c>
      <c r="AO80" s="345">
        <f t="shared" si="24"/>
        <v>0</v>
      </c>
      <c r="AP80" s="348">
        <f t="shared" si="28"/>
        <v>0</v>
      </c>
      <c r="AQ80" s="489"/>
      <c r="AR80" s="1"/>
    </row>
    <row r="81" spans="1:47" ht="124.5" customHeight="1" x14ac:dyDescent="0.25">
      <c r="A81" s="235" t="s">
        <v>299</v>
      </c>
      <c r="B81" s="382" t="s">
        <v>334</v>
      </c>
      <c r="C81" s="133" t="s">
        <v>233</v>
      </c>
      <c r="D81" s="133" t="s">
        <v>234</v>
      </c>
      <c r="E81" s="133">
        <v>1</v>
      </c>
      <c r="F81" s="226" t="s">
        <v>235</v>
      </c>
      <c r="G81" s="133" t="s">
        <v>236</v>
      </c>
      <c r="H81" s="225">
        <v>45689</v>
      </c>
      <c r="I81" s="237">
        <v>46021</v>
      </c>
      <c r="J81" s="184"/>
      <c r="K81" s="27"/>
      <c r="L81" s="27"/>
      <c r="M81" s="27"/>
      <c r="N81" s="27"/>
      <c r="O81" s="27">
        <f t="shared" ref="O81:O82" si="29">+SUM(K81:N81)</f>
        <v>0</v>
      </c>
      <c r="P81" s="54" t="str">
        <f t="shared" ref="P81:P82" si="30">IFERROR(O81/J81,"")</f>
        <v/>
      </c>
      <c r="Q81" s="31"/>
      <c r="R81" s="31"/>
      <c r="S81" s="259"/>
      <c r="T81" s="184">
        <v>1</v>
      </c>
      <c r="U81" s="27"/>
      <c r="V81" s="27"/>
      <c r="W81" s="27"/>
      <c r="X81" s="27"/>
      <c r="Y81" s="27"/>
      <c r="Z81" s="54"/>
      <c r="AA81" s="31"/>
      <c r="AB81" s="31"/>
      <c r="AC81" s="259"/>
      <c r="AD81" s="323"/>
      <c r="AE81" s="53"/>
      <c r="AF81" s="27"/>
      <c r="AG81" s="27"/>
      <c r="AH81" s="27"/>
      <c r="AI81" s="27">
        <f t="shared" si="26"/>
        <v>0</v>
      </c>
      <c r="AJ81" s="54" t="str">
        <f t="shared" si="27"/>
        <v/>
      </c>
      <c r="AK81" s="55"/>
      <c r="AL81" s="31"/>
      <c r="AM81" s="244"/>
      <c r="AN81" s="197">
        <f t="shared" si="23"/>
        <v>1</v>
      </c>
      <c r="AO81" s="345">
        <f t="shared" si="24"/>
        <v>0</v>
      </c>
      <c r="AP81" s="348">
        <f t="shared" si="28"/>
        <v>0</v>
      </c>
      <c r="AQ81" s="489"/>
      <c r="AR81" s="1"/>
    </row>
    <row r="82" spans="1:47" ht="114.75" customHeight="1" x14ac:dyDescent="0.25">
      <c r="A82" s="235" t="s">
        <v>300</v>
      </c>
      <c r="B82" s="80" t="s">
        <v>329</v>
      </c>
      <c r="C82" s="81" t="s">
        <v>332</v>
      </c>
      <c r="D82" s="81" t="s">
        <v>333</v>
      </c>
      <c r="E82" s="81">
        <v>3</v>
      </c>
      <c r="F82" s="81" t="s">
        <v>330</v>
      </c>
      <c r="G82" s="81" t="s">
        <v>331</v>
      </c>
      <c r="H82" s="225">
        <v>45689</v>
      </c>
      <c r="I82" s="237">
        <v>46021</v>
      </c>
      <c r="J82" s="184">
        <v>1</v>
      </c>
      <c r="K82" s="27"/>
      <c r="L82" s="27"/>
      <c r="M82" s="27"/>
      <c r="N82" s="27"/>
      <c r="O82" s="27">
        <f t="shared" si="29"/>
        <v>0</v>
      </c>
      <c r="P82" s="54">
        <f t="shared" si="30"/>
        <v>0</v>
      </c>
      <c r="Q82" s="31"/>
      <c r="R82" s="31"/>
      <c r="S82" s="259"/>
      <c r="T82" s="184">
        <v>1</v>
      </c>
      <c r="U82" s="27"/>
      <c r="V82" s="27"/>
      <c r="W82" s="27"/>
      <c r="X82" s="27"/>
      <c r="Y82" s="27"/>
      <c r="Z82" s="54"/>
      <c r="AA82" s="31"/>
      <c r="AB82" s="31"/>
      <c r="AC82" s="259"/>
      <c r="AD82" s="323">
        <v>1</v>
      </c>
      <c r="AE82" s="53"/>
      <c r="AF82" s="27"/>
      <c r="AG82" s="27"/>
      <c r="AH82" s="27"/>
      <c r="AI82" s="27">
        <f t="shared" si="26"/>
        <v>0</v>
      </c>
      <c r="AJ82" s="54">
        <f t="shared" si="27"/>
        <v>0</v>
      </c>
      <c r="AK82" s="55"/>
      <c r="AL82" s="31"/>
      <c r="AM82" s="244"/>
      <c r="AN82" s="197">
        <f t="shared" si="23"/>
        <v>3</v>
      </c>
      <c r="AO82" s="345">
        <f t="shared" si="24"/>
        <v>0</v>
      </c>
      <c r="AP82" s="348">
        <f t="shared" si="28"/>
        <v>0</v>
      </c>
      <c r="AQ82" s="489"/>
      <c r="AR82" s="1"/>
    </row>
    <row r="83" spans="1:47" s="137" customFormat="1" ht="108" customHeight="1" x14ac:dyDescent="0.25">
      <c r="A83" s="235" t="s">
        <v>301</v>
      </c>
      <c r="B83" s="382" t="s">
        <v>335</v>
      </c>
      <c r="C83" s="133" t="s">
        <v>336</v>
      </c>
      <c r="D83" s="133" t="s">
        <v>36</v>
      </c>
      <c r="E83" s="133">
        <v>3</v>
      </c>
      <c r="F83" s="82" t="s">
        <v>37</v>
      </c>
      <c r="G83" s="156" t="s">
        <v>76</v>
      </c>
      <c r="H83" s="225">
        <v>45689</v>
      </c>
      <c r="I83" s="237">
        <v>46021</v>
      </c>
      <c r="J83" s="184">
        <v>1</v>
      </c>
      <c r="K83" s="27"/>
      <c r="L83" s="27"/>
      <c r="M83" s="27"/>
      <c r="N83" s="27"/>
      <c r="O83" s="27">
        <f t="shared" si="20"/>
        <v>0</v>
      </c>
      <c r="P83" s="54">
        <f t="shared" si="25"/>
        <v>0</v>
      </c>
      <c r="Q83" s="31"/>
      <c r="R83" s="31"/>
      <c r="S83" s="259"/>
      <c r="T83" s="184">
        <v>1</v>
      </c>
      <c r="U83" s="27"/>
      <c r="V83" s="27"/>
      <c r="W83" s="27"/>
      <c r="X83" s="27"/>
      <c r="Y83" s="27">
        <f t="shared" si="21"/>
        <v>0</v>
      </c>
      <c r="Z83" s="54">
        <f t="shared" si="22"/>
        <v>0</v>
      </c>
      <c r="AA83" s="31"/>
      <c r="AB83" s="31"/>
      <c r="AC83" s="259"/>
      <c r="AD83" s="323">
        <v>1</v>
      </c>
      <c r="AE83" s="53"/>
      <c r="AF83" s="27"/>
      <c r="AG83" s="27"/>
      <c r="AH83" s="27"/>
      <c r="AI83" s="27">
        <f t="shared" si="26"/>
        <v>0</v>
      </c>
      <c r="AJ83" s="54">
        <f t="shared" si="27"/>
        <v>0</v>
      </c>
      <c r="AK83" s="55"/>
      <c r="AL83" s="31"/>
      <c r="AM83" s="244"/>
      <c r="AN83" s="197">
        <f t="shared" si="23"/>
        <v>3</v>
      </c>
      <c r="AO83" s="345">
        <f t="shared" si="24"/>
        <v>0</v>
      </c>
      <c r="AP83" s="348">
        <f t="shared" si="28"/>
        <v>0</v>
      </c>
      <c r="AQ83" s="489"/>
      <c r="AR83" s="1"/>
      <c r="AS83" s="77"/>
      <c r="AT83" s="77"/>
      <c r="AU83" s="77"/>
    </row>
    <row r="84" spans="1:47" s="79" customFormat="1" ht="138" customHeight="1" x14ac:dyDescent="0.25">
      <c r="A84" s="235" t="s">
        <v>302</v>
      </c>
      <c r="B84" s="80" t="s">
        <v>338</v>
      </c>
      <c r="C84" s="81" t="s">
        <v>339</v>
      </c>
      <c r="D84" s="81" t="s">
        <v>36</v>
      </c>
      <c r="E84" s="81">
        <v>1</v>
      </c>
      <c r="F84" s="81" t="s">
        <v>340</v>
      </c>
      <c r="G84" s="81" t="s">
        <v>341</v>
      </c>
      <c r="H84" s="225">
        <v>45689</v>
      </c>
      <c r="I84" s="237">
        <v>46021</v>
      </c>
      <c r="J84" s="235"/>
      <c r="K84" s="81"/>
      <c r="L84" s="81"/>
      <c r="M84" s="81"/>
      <c r="N84" s="81"/>
      <c r="O84" s="27">
        <f t="shared" si="20"/>
        <v>0</v>
      </c>
      <c r="P84" s="54" t="str">
        <f t="shared" si="25"/>
        <v/>
      </c>
      <c r="Q84" s="80"/>
      <c r="R84" s="80"/>
      <c r="S84" s="279"/>
      <c r="T84" s="235"/>
      <c r="U84" s="81"/>
      <c r="V84" s="81"/>
      <c r="W84" s="81"/>
      <c r="X84" s="81"/>
      <c r="Y84" s="27">
        <f t="shared" si="21"/>
        <v>0</v>
      </c>
      <c r="Z84" s="54" t="str">
        <f t="shared" si="22"/>
        <v/>
      </c>
      <c r="AA84" s="80"/>
      <c r="AB84" s="80"/>
      <c r="AC84" s="279"/>
      <c r="AD84" s="342">
        <v>1</v>
      </c>
      <c r="AE84" s="53"/>
      <c r="AF84" s="27"/>
      <c r="AG84" s="27"/>
      <c r="AH84" s="27"/>
      <c r="AI84" s="27">
        <f t="shared" si="26"/>
        <v>0</v>
      </c>
      <c r="AJ84" s="54">
        <f t="shared" si="27"/>
        <v>0</v>
      </c>
      <c r="AK84" s="55"/>
      <c r="AL84" s="31"/>
      <c r="AM84" s="244"/>
      <c r="AN84" s="197">
        <f t="shared" si="23"/>
        <v>1</v>
      </c>
      <c r="AO84" s="345">
        <f t="shared" si="24"/>
        <v>0</v>
      </c>
      <c r="AP84" s="348">
        <f t="shared" si="28"/>
        <v>0</v>
      </c>
      <c r="AQ84" s="489"/>
      <c r="AR84" s="1"/>
      <c r="AS84" s="77"/>
      <c r="AT84" s="77"/>
      <c r="AU84" s="77"/>
    </row>
    <row r="85" spans="1:47" ht="117.75" customHeight="1" x14ac:dyDescent="0.25">
      <c r="A85" s="235" t="s">
        <v>303</v>
      </c>
      <c r="B85" s="80" t="s">
        <v>342</v>
      </c>
      <c r="C85" s="81" t="s">
        <v>343</v>
      </c>
      <c r="D85" s="81" t="s">
        <v>36</v>
      </c>
      <c r="E85" s="81">
        <v>1</v>
      </c>
      <c r="F85" s="81" t="s">
        <v>340</v>
      </c>
      <c r="G85" s="81" t="s">
        <v>341</v>
      </c>
      <c r="H85" s="225">
        <v>45689</v>
      </c>
      <c r="I85" s="237">
        <v>46021</v>
      </c>
      <c r="J85" s="235"/>
      <c r="K85" s="81"/>
      <c r="L85" s="81"/>
      <c r="M85" s="81"/>
      <c r="N85" s="81"/>
      <c r="O85" s="27">
        <f t="shared" si="20"/>
        <v>0</v>
      </c>
      <c r="P85" s="54" t="str">
        <f t="shared" si="25"/>
        <v/>
      </c>
      <c r="Q85" s="80"/>
      <c r="R85" s="80"/>
      <c r="S85" s="279"/>
      <c r="T85" s="235"/>
      <c r="U85" s="81"/>
      <c r="V85" s="81"/>
      <c r="W85" s="81"/>
      <c r="X85" s="81"/>
      <c r="Y85" s="27">
        <f t="shared" si="21"/>
        <v>0</v>
      </c>
      <c r="Z85" s="54" t="str">
        <f t="shared" si="22"/>
        <v/>
      </c>
      <c r="AA85" s="80"/>
      <c r="AB85" s="80"/>
      <c r="AC85" s="279"/>
      <c r="AD85" s="342">
        <v>1</v>
      </c>
      <c r="AE85" s="53"/>
      <c r="AF85" s="27"/>
      <c r="AG85" s="27"/>
      <c r="AH85" s="27"/>
      <c r="AI85" s="27">
        <f t="shared" si="26"/>
        <v>0</v>
      </c>
      <c r="AJ85" s="54">
        <f t="shared" si="27"/>
        <v>0</v>
      </c>
      <c r="AK85" s="55"/>
      <c r="AL85" s="31"/>
      <c r="AM85" s="244"/>
      <c r="AN85" s="197">
        <f t="shared" si="23"/>
        <v>1</v>
      </c>
      <c r="AO85" s="345">
        <f t="shared" si="24"/>
        <v>0</v>
      </c>
      <c r="AP85" s="348">
        <f t="shared" si="28"/>
        <v>0</v>
      </c>
      <c r="AQ85" s="489"/>
      <c r="AR85" s="1"/>
    </row>
    <row r="86" spans="1:47" ht="80.25" customHeight="1" x14ac:dyDescent="0.25">
      <c r="A86" s="235" t="s">
        <v>304</v>
      </c>
      <c r="B86" s="80" t="s">
        <v>344</v>
      </c>
      <c r="C86" s="81" t="s">
        <v>345</v>
      </c>
      <c r="D86" s="81" t="s">
        <v>36</v>
      </c>
      <c r="E86" s="81">
        <v>1</v>
      </c>
      <c r="F86" s="81" t="s">
        <v>337</v>
      </c>
      <c r="G86" s="81" t="s">
        <v>346</v>
      </c>
      <c r="H86" s="225">
        <v>45689</v>
      </c>
      <c r="I86" s="237">
        <v>46021</v>
      </c>
      <c r="J86" s="184"/>
      <c r="K86" s="27"/>
      <c r="L86" s="27"/>
      <c r="M86" s="27"/>
      <c r="N86" s="27"/>
      <c r="O86" s="27">
        <f t="shared" si="20"/>
        <v>0</v>
      </c>
      <c r="P86" s="54" t="str">
        <f t="shared" si="25"/>
        <v/>
      </c>
      <c r="Q86" s="31"/>
      <c r="R86" s="31"/>
      <c r="S86" s="259"/>
      <c r="T86" s="184"/>
      <c r="U86" s="27"/>
      <c r="V86" s="27"/>
      <c r="W86" s="27"/>
      <c r="X86" s="27"/>
      <c r="Y86" s="27">
        <f t="shared" si="21"/>
        <v>0</v>
      </c>
      <c r="Z86" s="54" t="str">
        <f t="shared" si="22"/>
        <v/>
      </c>
      <c r="AA86" s="31"/>
      <c r="AB86" s="31"/>
      <c r="AC86" s="259"/>
      <c r="AD86" s="323">
        <v>1</v>
      </c>
      <c r="AE86" s="53"/>
      <c r="AF86" s="27"/>
      <c r="AG86" s="27"/>
      <c r="AH86" s="27"/>
      <c r="AI86" s="27">
        <f t="shared" si="26"/>
        <v>0</v>
      </c>
      <c r="AJ86" s="54">
        <f t="shared" si="27"/>
        <v>0</v>
      </c>
      <c r="AK86" s="55"/>
      <c r="AL86" s="31"/>
      <c r="AM86" s="244"/>
      <c r="AN86" s="197">
        <f t="shared" si="23"/>
        <v>1</v>
      </c>
      <c r="AO86" s="345">
        <f t="shared" si="24"/>
        <v>0</v>
      </c>
      <c r="AP86" s="348">
        <f t="shared" si="28"/>
        <v>0</v>
      </c>
      <c r="AQ86" s="489"/>
      <c r="AR86" s="1"/>
    </row>
    <row r="87" spans="1:47" ht="80.25" customHeight="1" x14ac:dyDescent="0.25">
      <c r="A87" s="235" t="s">
        <v>305</v>
      </c>
      <c r="B87" s="80" t="s">
        <v>348</v>
      </c>
      <c r="C87" s="81" t="s">
        <v>347</v>
      </c>
      <c r="D87" s="81" t="s">
        <v>147</v>
      </c>
      <c r="E87" s="81">
        <v>2</v>
      </c>
      <c r="F87" s="81" t="s">
        <v>147</v>
      </c>
      <c r="G87" s="81" t="s">
        <v>35</v>
      </c>
      <c r="H87" s="225">
        <v>45689</v>
      </c>
      <c r="I87" s="237">
        <v>46021</v>
      </c>
      <c r="J87" s="184"/>
      <c r="K87" s="27"/>
      <c r="L87" s="27"/>
      <c r="M87" s="27"/>
      <c r="N87" s="27"/>
      <c r="O87" s="27">
        <f t="shared" si="20"/>
        <v>0</v>
      </c>
      <c r="P87" s="54" t="str">
        <f t="shared" si="25"/>
        <v/>
      </c>
      <c r="Q87" s="31"/>
      <c r="R87" s="31"/>
      <c r="S87" s="259"/>
      <c r="T87" s="184">
        <v>1</v>
      </c>
      <c r="U87" s="27"/>
      <c r="V87" s="27"/>
      <c r="W87" s="27"/>
      <c r="X87" s="27"/>
      <c r="Y87" s="27">
        <f t="shared" si="21"/>
        <v>0</v>
      </c>
      <c r="Z87" s="54">
        <f t="shared" si="22"/>
        <v>0</v>
      </c>
      <c r="AA87" s="31"/>
      <c r="AB87" s="31"/>
      <c r="AC87" s="259"/>
      <c r="AD87" s="323">
        <v>1</v>
      </c>
      <c r="AE87" s="53"/>
      <c r="AF87" s="27"/>
      <c r="AG87" s="27"/>
      <c r="AH87" s="27"/>
      <c r="AI87" s="27">
        <f t="shared" si="26"/>
        <v>0</v>
      </c>
      <c r="AJ87" s="54">
        <f t="shared" si="27"/>
        <v>0</v>
      </c>
      <c r="AK87" s="55"/>
      <c r="AL87" s="31"/>
      <c r="AM87" s="244"/>
      <c r="AN87" s="197">
        <f t="shared" si="23"/>
        <v>2</v>
      </c>
      <c r="AO87" s="345">
        <f t="shared" si="24"/>
        <v>0</v>
      </c>
      <c r="AP87" s="348">
        <f t="shared" si="28"/>
        <v>0</v>
      </c>
      <c r="AQ87" s="489"/>
      <c r="AR87" s="1"/>
    </row>
    <row r="88" spans="1:47" ht="131.25" customHeight="1" thickBot="1" x14ac:dyDescent="0.3">
      <c r="A88" s="238" t="s">
        <v>306</v>
      </c>
      <c r="B88" s="186" t="s">
        <v>109</v>
      </c>
      <c r="C88" s="187" t="s">
        <v>38</v>
      </c>
      <c r="D88" s="187" t="s">
        <v>36</v>
      </c>
      <c r="E88" s="187">
        <v>11</v>
      </c>
      <c r="F88" s="239" t="s">
        <v>37</v>
      </c>
      <c r="G88" s="240" t="s">
        <v>39</v>
      </c>
      <c r="H88" s="241">
        <v>45689</v>
      </c>
      <c r="I88" s="242">
        <v>46021</v>
      </c>
      <c r="J88" s="185">
        <v>3</v>
      </c>
      <c r="K88" s="179"/>
      <c r="L88" s="179"/>
      <c r="M88" s="179"/>
      <c r="N88" s="179"/>
      <c r="O88" s="179">
        <f t="shared" si="20"/>
        <v>0</v>
      </c>
      <c r="P88" s="213">
        <f t="shared" si="25"/>
        <v>0</v>
      </c>
      <c r="Q88" s="177"/>
      <c r="R88" s="177"/>
      <c r="S88" s="260"/>
      <c r="T88" s="185">
        <v>4</v>
      </c>
      <c r="U88" s="179"/>
      <c r="V88" s="179"/>
      <c r="W88" s="179"/>
      <c r="X88" s="179"/>
      <c r="Y88" s="179">
        <f t="shared" si="21"/>
        <v>0</v>
      </c>
      <c r="Z88" s="213">
        <f t="shared" si="22"/>
        <v>0</v>
      </c>
      <c r="AA88" s="177"/>
      <c r="AB88" s="177"/>
      <c r="AC88" s="260"/>
      <c r="AD88" s="328">
        <v>4</v>
      </c>
      <c r="AE88" s="327"/>
      <c r="AF88" s="179"/>
      <c r="AG88" s="179"/>
      <c r="AH88" s="179"/>
      <c r="AI88" s="179">
        <f t="shared" si="26"/>
        <v>0</v>
      </c>
      <c r="AJ88" s="213">
        <f t="shared" si="27"/>
        <v>0</v>
      </c>
      <c r="AK88" s="292"/>
      <c r="AL88" s="177"/>
      <c r="AM88" s="245"/>
      <c r="AN88" s="198">
        <f t="shared" si="23"/>
        <v>11</v>
      </c>
      <c r="AO88" s="346">
        <f t="shared" si="24"/>
        <v>0</v>
      </c>
      <c r="AP88" s="349">
        <f t="shared" si="28"/>
        <v>0</v>
      </c>
      <c r="AQ88" s="490"/>
      <c r="AR88" s="1"/>
    </row>
    <row r="89" spans="1:47" s="137" customFormat="1" ht="39.75" customHeight="1" thickBot="1" x14ac:dyDescent="0.3">
      <c r="A89" s="439" t="s">
        <v>350</v>
      </c>
      <c r="B89" s="440"/>
      <c r="C89" s="440"/>
      <c r="D89" s="440"/>
      <c r="E89" s="440"/>
      <c r="F89" s="440"/>
      <c r="G89" s="440"/>
      <c r="H89" s="440"/>
      <c r="I89" s="441"/>
      <c r="J89" s="442"/>
      <c r="K89" s="442"/>
      <c r="L89" s="442"/>
      <c r="M89" s="442"/>
      <c r="N89" s="442"/>
      <c r="O89" s="442"/>
      <c r="P89" s="442"/>
      <c r="Q89" s="442"/>
      <c r="R89" s="442"/>
      <c r="S89" s="442"/>
      <c r="T89" s="442"/>
      <c r="U89" s="442"/>
      <c r="V89" s="442"/>
      <c r="W89" s="442"/>
      <c r="X89" s="442"/>
      <c r="Y89" s="442"/>
      <c r="Z89" s="442"/>
      <c r="AA89" s="443"/>
      <c r="AB89" s="442"/>
      <c r="AC89" s="442"/>
      <c r="AD89" s="442"/>
      <c r="AE89" s="442"/>
      <c r="AF89" s="442"/>
      <c r="AG89" s="442"/>
      <c r="AH89" s="442"/>
      <c r="AI89" s="442"/>
      <c r="AJ89" s="442"/>
      <c r="AK89" s="442"/>
      <c r="AL89" s="442"/>
      <c r="AM89" s="442"/>
      <c r="AN89" s="444"/>
      <c r="AO89" s="444"/>
      <c r="AP89" s="444"/>
      <c r="AQ89" s="445"/>
      <c r="AR89" s="446"/>
    </row>
    <row r="90" spans="1:47" ht="35.25" customHeight="1" thickBot="1" x14ac:dyDescent="0.3">
      <c r="A90" s="458" t="s">
        <v>366</v>
      </c>
      <c r="B90" s="400"/>
      <c r="C90" s="400"/>
      <c r="D90" s="400"/>
      <c r="E90" s="400"/>
      <c r="F90" s="400"/>
      <c r="G90" s="400"/>
      <c r="H90" s="400"/>
      <c r="I90" s="457"/>
      <c r="J90" s="466" t="s">
        <v>30</v>
      </c>
      <c r="K90" s="467"/>
      <c r="L90" s="467"/>
      <c r="M90" s="467"/>
      <c r="N90" s="467"/>
      <c r="O90" s="467"/>
      <c r="P90" s="467"/>
      <c r="Q90" s="468"/>
      <c r="R90" s="105" t="s">
        <v>14</v>
      </c>
      <c r="S90" s="159" t="s">
        <v>217</v>
      </c>
      <c r="T90" s="485" t="s">
        <v>31</v>
      </c>
      <c r="U90" s="470"/>
      <c r="V90" s="470"/>
      <c r="W90" s="470"/>
      <c r="X90" s="470"/>
      <c r="Y90" s="470"/>
      <c r="Z90" s="470"/>
      <c r="AA90" s="486"/>
      <c r="AB90" s="105" t="s">
        <v>14</v>
      </c>
      <c r="AC90" s="140" t="s">
        <v>217</v>
      </c>
      <c r="AD90" s="485" t="s">
        <v>32</v>
      </c>
      <c r="AE90" s="467"/>
      <c r="AF90" s="467"/>
      <c r="AG90" s="467"/>
      <c r="AH90" s="467"/>
      <c r="AI90" s="467"/>
      <c r="AJ90" s="467"/>
      <c r="AK90" s="504"/>
      <c r="AL90" s="104" t="s">
        <v>14</v>
      </c>
      <c r="AM90" s="140" t="s">
        <v>217</v>
      </c>
      <c r="AN90" s="469" t="s">
        <v>33</v>
      </c>
      <c r="AO90" s="470"/>
      <c r="AP90" s="470"/>
      <c r="AQ90" s="471"/>
      <c r="AR90" s="1"/>
    </row>
    <row r="91" spans="1:47" ht="35.25" customHeight="1" thickBot="1" x14ac:dyDescent="0.3">
      <c r="A91" s="107" t="s">
        <v>0</v>
      </c>
      <c r="B91" s="123" t="s">
        <v>1</v>
      </c>
      <c r="C91" s="92" t="s">
        <v>2</v>
      </c>
      <c r="D91" s="92" t="s">
        <v>3</v>
      </c>
      <c r="E91" s="92" t="s">
        <v>4</v>
      </c>
      <c r="F91" s="88" t="s">
        <v>82</v>
      </c>
      <c r="G91" s="92" t="s">
        <v>5</v>
      </c>
      <c r="H91" s="93" t="s">
        <v>6</v>
      </c>
      <c r="I91" s="94" t="s">
        <v>7</v>
      </c>
      <c r="J91" s="106" t="s">
        <v>15</v>
      </c>
      <c r="K91" s="101" t="s">
        <v>8</v>
      </c>
      <c r="L91" s="101" t="s">
        <v>9</v>
      </c>
      <c r="M91" s="101" t="s">
        <v>10</v>
      </c>
      <c r="N91" s="101" t="s">
        <v>11</v>
      </c>
      <c r="O91" s="101" t="s">
        <v>12</v>
      </c>
      <c r="P91" s="19" t="s">
        <v>28</v>
      </c>
      <c r="Q91" s="20" t="s">
        <v>13</v>
      </c>
      <c r="R91" s="102"/>
      <c r="S91" s="160"/>
      <c r="T91" s="52" t="s">
        <v>15</v>
      </c>
      <c r="U91" s="282" t="s">
        <v>16</v>
      </c>
      <c r="V91" s="282" t="s">
        <v>17</v>
      </c>
      <c r="W91" s="282" t="s">
        <v>18</v>
      </c>
      <c r="X91" s="282" t="s">
        <v>19</v>
      </c>
      <c r="Y91" s="87" t="s">
        <v>12</v>
      </c>
      <c r="Z91" s="59" t="s">
        <v>28</v>
      </c>
      <c r="AA91" s="62" t="s">
        <v>13</v>
      </c>
      <c r="AB91" s="39"/>
      <c r="AC91" s="40"/>
      <c r="AD91" s="321" t="s">
        <v>15</v>
      </c>
      <c r="AE91" s="109" t="s">
        <v>20</v>
      </c>
      <c r="AF91" s="101" t="s">
        <v>21</v>
      </c>
      <c r="AG91" s="101" t="s">
        <v>22</v>
      </c>
      <c r="AH91" s="101" t="s">
        <v>23</v>
      </c>
      <c r="AI91" s="101" t="s">
        <v>12</v>
      </c>
      <c r="AJ91" s="19" t="s">
        <v>28</v>
      </c>
      <c r="AK91" s="310" t="s">
        <v>13</v>
      </c>
      <c r="AL91" s="257"/>
      <c r="AM91" s="257"/>
      <c r="AN91" s="110" t="s">
        <v>24</v>
      </c>
      <c r="AO91" s="111" t="s">
        <v>12</v>
      </c>
      <c r="AP91" s="113" t="s">
        <v>25</v>
      </c>
      <c r="AQ91" s="103" t="s">
        <v>26</v>
      </c>
      <c r="AR91" s="4"/>
    </row>
    <row r="92" spans="1:47" ht="99.75" customHeight="1" x14ac:dyDescent="0.25">
      <c r="A92" s="383" t="s">
        <v>102</v>
      </c>
      <c r="B92" s="384" t="s">
        <v>374</v>
      </c>
      <c r="C92" s="108" t="s">
        <v>375</v>
      </c>
      <c r="D92" s="108" t="s">
        <v>40</v>
      </c>
      <c r="E92" s="108">
        <v>1</v>
      </c>
      <c r="F92" s="149" t="s">
        <v>376</v>
      </c>
      <c r="G92" s="108" t="s">
        <v>377</v>
      </c>
      <c r="H92" s="385">
        <v>45658</v>
      </c>
      <c r="I92" s="386">
        <v>45688</v>
      </c>
      <c r="J92" s="183">
        <v>1</v>
      </c>
      <c r="K92" s="169"/>
      <c r="L92" s="169"/>
      <c r="M92" s="169"/>
      <c r="N92" s="169"/>
      <c r="O92" s="169">
        <f>+SUM(K92:N92)</f>
        <v>0</v>
      </c>
      <c r="P92" s="210">
        <f>IFERROR(O92/J92,"")</f>
        <v>0</v>
      </c>
      <c r="Q92" s="167"/>
      <c r="R92" s="167"/>
      <c r="S92" s="258"/>
      <c r="T92" s="183"/>
      <c r="U92" s="169"/>
      <c r="V92" s="169"/>
      <c r="W92" s="169"/>
      <c r="X92" s="169"/>
      <c r="Y92" s="169">
        <f t="shared" ref="Y92:Y107" si="31">+SUM(U92:X92)</f>
        <v>0</v>
      </c>
      <c r="Z92" s="210" t="str">
        <f t="shared" ref="Z92:Z107" si="32">IFERROR(Y92/T92,"")</f>
        <v/>
      </c>
      <c r="AA92" s="167"/>
      <c r="AB92" s="167"/>
      <c r="AC92" s="258"/>
      <c r="AD92" s="322"/>
      <c r="AE92" s="318"/>
      <c r="AF92" s="169"/>
      <c r="AG92" s="169"/>
      <c r="AH92" s="169"/>
      <c r="AI92" s="169">
        <f t="shared" ref="AI92:AI107" si="33">+SUM(AE92:AH92)</f>
        <v>0</v>
      </c>
      <c r="AJ92" s="210" t="str">
        <f t="shared" ref="AJ92:AJ107" si="34">IFERROR(AI92/AD92,"")</f>
        <v/>
      </c>
      <c r="AK92" s="293"/>
      <c r="AL92" s="167"/>
      <c r="AM92" s="243"/>
      <c r="AN92" s="196">
        <f t="shared" ref="AN92:AN107" si="35">+SUM(J92,T92,AD92)</f>
        <v>1</v>
      </c>
      <c r="AO92" s="344">
        <f t="shared" ref="AO92:AO107" si="36">+SUM(O92,Y92,AI92)</f>
        <v>0</v>
      </c>
      <c r="AP92" s="347">
        <f>IFERROR(AO92/AN92,"")</f>
        <v>0</v>
      </c>
      <c r="AQ92" s="491">
        <f>+AVERAGE(AP92:AP107)</f>
        <v>0</v>
      </c>
      <c r="AR92" s="1"/>
    </row>
    <row r="93" spans="1:47" ht="75.75" customHeight="1" x14ac:dyDescent="0.25">
      <c r="A93" s="387" t="s">
        <v>103</v>
      </c>
      <c r="B93" s="98" t="s">
        <v>378</v>
      </c>
      <c r="C93" s="81" t="s">
        <v>379</v>
      </c>
      <c r="D93" s="81" t="s">
        <v>40</v>
      </c>
      <c r="E93" s="81">
        <v>2</v>
      </c>
      <c r="F93" s="81" t="s">
        <v>376</v>
      </c>
      <c r="G93" s="82" t="s">
        <v>377</v>
      </c>
      <c r="H93" s="82">
        <v>45689</v>
      </c>
      <c r="I93" s="236">
        <v>46022</v>
      </c>
      <c r="J93" s="184"/>
      <c r="K93" s="27"/>
      <c r="L93" s="27"/>
      <c r="M93" s="27"/>
      <c r="N93" s="27"/>
      <c r="O93" s="27">
        <f t="shared" ref="O93:O107" si="37">+SUM(K93:N93)</f>
        <v>0</v>
      </c>
      <c r="P93" s="54" t="str">
        <f t="shared" ref="P93:P107" si="38">IFERROR(O93/J93,"")</f>
        <v/>
      </c>
      <c r="Q93" s="31"/>
      <c r="R93" s="31"/>
      <c r="S93" s="259"/>
      <c r="T93" s="184">
        <v>1</v>
      </c>
      <c r="U93" s="27"/>
      <c r="V93" s="27"/>
      <c r="W93" s="27"/>
      <c r="X93" s="27"/>
      <c r="Y93" s="27">
        <f t="shared" si="31"/>
        <v>0</v>
      </c>
      <c r="Z93" s="54">
        <f t="shared" si="32"/>
        <v>0</v>
      </c>
      <c r="AA93" s="31"/>
      <c r="AB93" s="31"/>
      <c r="AC93" s="259"/>
      <c r="AD93" s="323">
        <v>1</v>
      </c>
      <c r="AE93" s="53"/>
      <c r="AF93" s="27"/>
      <c r="AG93" s="27"/>
      <c r="AH93" s="27"/>
      <c r="AI93" s="27">
        <f t="shared" si="33"/>
        <v>0</v>
      </c>
      <c r="AJ93" s="54">
        <f t="shared" si="34"/>
        <v>0</v>
      </c>
      <c r="AK93" s="55"/>
      <c r="AL93" s="31"/>
      <c r="AM93" s="244"/>
      <c r="AN93" s="197">
        <f t="shared" si="35"/>
        <v>2</v>
      </c>
      <c r="AO93" s="345">
        <f t="shared" si="36"/>
        <v>0</v>
      </c>
      <c r="AP93" s="348">
        <f t="shared" ref="AP93:AP107" si="39">IFERROR(AO93/AN93,"")</f>
        <v>0</v>
      </c>
      <c r="AQ93" s="492"/>
      <c r="AR93" s="1"/>
    </row>
    <row r="94" spans="1:47" ht="89.25" customHeight="1" x14ac:dyDescent="0.25">
      <c r="A94" s="387" t="s">
        <v>104</v>
      </c>
      <c r="B94" s="98" t="s">
        <v>380</v>
      </c>
      <c r="C94" s="81" t="s">
        <v>381</v>
      </c>
      <c r="D94" s="81" t="s">
        <v>40</v>
      </c>
      <c r="E94" s="81">
        <v>1</v>
      </c>
      <c r="F94" s="81" t="s">
        <v>376</v>
      </c>
      <c r="G94" s="82" t="s">
        <v>382</v>
      </c>
      <c r="H94" s="82">
        <v>45689</v>
      </c>
      <c r="I94" s="236">
        <v>45777</v>
      </c>
      <c r="J94" s="184">
        <v>1</v>
      </c>
      <c r="K94" s="27"/>
      <c r="L94" s="27"/>
      <c r="M94" s="27"/>
      <c r="N94" s="27"/>
      <c r="O94" s="27">
        <f t="shared" si="37"/>
        <v>0</v>
      </c>
      <c r="P94" s="54">
        <f t="shared" si="38"/>
        <v>0</v>
      </c>
      <c r="Q94" s="31"/>
      <c r="R94" s="31"/>
      <c r="S94" s="259"/>
      <c r="T94" s="184"/>
      <c r="U94" s="27"/>
      <c r="V94" s="27"/>
      <c r="W94" s="27"/>
      <c r="X94" s="27"/>
      <c r="Y94" s="27">
        <f t="shared" si="31"/>
        <v>0</v>
      </c>
      <c r="Z94" s="54" t="str">
        <f t="shared" si="32"/>
        <v/>
      </c>
      <c r="AA94" s="31"/>
      <c r="AB94" s="31"/>
      <c r="AC94" s="259"/>
      <c r="AD94" s="323"/>
      <c r="AE94" s="53"/>
      <c r="AF94" s="27"/>
      <c r="AG94" s="27"/>
      <c r="AH94" s="27"/>
      <c r="AI94" s="27">
        <f t="shared" si="33"/>
        <v>0</v>
      </c>
      <c r="AJ94" s="54" t="str">
        <f t="shared" si="34"/>
        <v/>
      </c>
      <c r="AK94" s="55"/>
      <c r="AL94" s="31"/>
      <c r="AM94" s="244"/>
      <c r="AN94" s="197">
        <f t="shared" si="35"/>
        <v>1</v>
      </c>
      <c r="AO94" s="345">
        <f t="shared" si="36"/>
        <v>0</v>
      </c>
      <c r="AP94" s="348">
        <f t="shared" si="39"/>
        <v>0</v>
      </c>
      <c r="AQ94" s="492"/>
      <c r="AR94" s="1"/>
    </row>
    <row r="95" spans="1:47" ht="83.25" customHeight="1" x14ac:dyDescent="0.25">
      <c r="A95" s="387" t="s">
        <v>105</v>
      </c>
      <c r="B95" s="401" t="s">
        <v>383</v>
      </c>
      <c r="C95" s="27" t="s">
        <v>384</v>
      </c>
      <c r="D95" s="27" t="s">
        <v>40</v>
      </c>
      <c r="E95" s="27">
        <v>1</v>
      </c>
      <c r="F95" s="27" t="s">
        <v>376</v>
      </c>
      <c r="G95" s="155" t="s">
        <v>382</v>
      </c>
      <c r="H95" s="82">
        <v>45689</v>
      </c>
      <c r="I95" s="236">
        <v>45838</v>
      </c>
      <c r="J95" s="184">
        <v>1</v>
      </c>
      <c r="K95" s="27"/>
      <c r="L95" s="27"/>
      <c r="M95" s="27"/>
      <c r="N95" s="27"/>
      <c r="O95" s="27">
        <f t="shared" si="37"/>
        <v>0</v>
      </c>
      <c r="P95" s="54">
        <f t="shared" si="38"/>
        <v>0</v>
      </c>
      <c r="Q95" s="31"/>
      <c r="R95" s="31"/>
      <c r="S95" s="259"/>
      <c r="T95" s="184"/>
      <c r="U95" s="27"/>
      <c r="V95" s="27"/>
      <c r="W95" s="27"/>
      <c r="X95" s="27"/>
      <c r="Y95" s="27">
        <f t="shared" si="31"/>
        <v>0</v>
      </c>
      <c r="Z95" s="54" t="str">
        <f t="shared" si="32"/>
        <v/>
      </c>
      <c r="AA95" s="31"/>
      <c r="AB95" s="31"/>
      <c r="AC95" s="259"/>
      <c r="AD95" s="323"/>
      <c r="AE95" s="53"/>
      <c r="AF95" s="27"/>
      <c r="AG95" s="27"/>
      <c r="AH95" s="27"/>
      <c r="AI95" s="27">
        <f t="shared" si="33"/>
        <v>0</v>
      </c>
      <c r="AJ95" s="54" t="str">
        <f t="shared" si="34"/>
        <v/>
      </c>
      <c r="AK95" s="55"/>
      <c r="AL95" s="31"/>
      <c r="AM95" s="244"/>
      <c r="AN95" s="197">
        <f t="shared" si="35"/>
        <v>1</v>
      </c>
      <c r="AO95" s="345">
        <f t="shared" si="36"/>
        <v>0</v>
      </c>
      <c r="AP95" s="348">
        <f t="shared" si="39"/>
        <v>0</v>
      </c>
      <c r="AQ95" s="492"/>
      <c r="AR95" s="1"/>
    </row>
    <row r="96" spans="1:47" ht="103.5" customHeight="1" x14ac:dyDescent="0.25">
      <c r="A96" s="387" t="s">
        <v>351</v>
      </c>
      <c r="B96" s="98" t="s">
        <v>385</v>
      </c>
      <c r="C96" s="81" t="s">
        <v>386</v>
      </c>
      <c r="D96" s="81" t="s">
        <v>40</v>
      </c>
      <c r="E96" s="81">
        <v>1</v>
      </c>
      <c r="F96" s="81" t="s">
        <v>387</v>
      </c>
      <c r="G96" s="82" t="s">
        <v>382</v>
      </c>
      <c r="H96" s="82">
        <v>45689</v>
      </c>
      <c r="I96" s="236">
        <v>46022</v>
      </c>
      <c r="J96" s="184"/>
      <c r="K96" s="27"/>
      <c r="L96" s="27"/>
      <c r="M96" s="27"/>
      <c r="N96" s="27"/>
      <c r="O96" s="27">
        <f t="shared" si="37"/>
        <v>0</v>
      </c>
      <c r="P96" s="54" t="str">
        <f t="shared" si="38"/>
        <v/>
      </c>
      <c r="Q96" s="31"/>
      <c r="R96" s="31"/>
      <c r="S96" s="259"/>
      <c r="T96" s="184"/>
      <c r="U96" s="27"/>
      <c r="V96" s="27"/>
      <c r="W96" s="27"/>
      <c r="X96" s="27"/>
      <c r="Y96" s="27">
        <f t="shared" si="31"/>
        <v>0</v>
      </c>
      <c r="Z96" s="54" t="str">
        <f t="shared" si="32"/>
        <v/>
      </c>
      <c r="AA96" s="31"/>
      <c r="AB96" s="31"/>
      <c r="AC96" s="259"/>
      <c r="AD96" s="323">
        <v>1</v>
      </c>
      <c r="AE96" s="53"/>
      <c r="AF96" s="27"/>
      <c r="AG96" s="27"/>
      <c r="AH96" s="27"/>
      <c r="AI96" s="27">
        <f t="shared" si="33"/>
        <v>0</v>
      </c>
      <c r="AJ96" s="54">
        <f t="shared" si="34"/>
        <v>0</v>
      </c>
      <c r="AK96" s="55"/>
      <c r="AL96" s="31"/>
      <c r="AM96" s="244"/>
      <c r="AN96" s="197">
        <f t="shared" si="35"/>
        <v>1</v>
      </c>
      <c r="AO96" s="345">
        <f t="shared" si="36"/>
        <v>0</v>
      </c>
      <c r="AP96" s="348">
        <f t="shared" si="39"/>
        <v>0</v>
      </c>
      <c r="AQ96" s="492"/>
      <c r="AR96" s="1"/>
    </row>
    <row r="97" spans="1:47" ht="116.25" customHeight="1" x14ac:dyDescent="0.25">
      <c r="A97" s="387" t="s">
        <v>352</v>
      </c>
      <c r="B97" s="401" t="s">
        <v>388</v>
      </c>
      <c r="C97" s="27" t="s">
        <v>418</v>
      </c>
      <c r="D97" s="27" t="s">
        <v>40</v>
      </c>
      <c r="E97" s="27">
        <v>1</v>
      </c>
      <c r="F97" s="27" t="s">
        <v>159</v>
      </c>
      <c r="G97" s="155" t="s">
        <v>389</v>
      </c>
      <c r="H97" s="82">
        <v>45689</v>
      </c>
      <c r="I97" s="236">
        <v>46022</v>
      </c>
      <c r="J97" s="184"/>
      <c r="K97" s="27"/>
      <c r="L97" s="27"/>
      <c r="M97" s="27"/>
      <c r="N97" s="27"/>
      <c r="O97" s="27">
        <f t="shared" si="37"/>
        <v>0</v>
      </c>
      <c r="P97" s="54" t="str">
        <f t="shared" si="38"/>
        <v/>
      </c>
      <c r="Q97" s="31"/>
      <c r="R97" s="31"/>
      <c r="S97" s="259"/>
      <c r="T97" s="184">
        <v>1</v>
      </c>
      <c r="U97" s="27"/>
      <c r="V97" s="27"/>
      <c r="W97" s="27"/>
      <c r="X97" s="27"/>
      <c r="Y97" s="27">
        <f t="shared" si="31"/>
        <v>0</v>
      </c>
      <c r="Z97" s="54">
        <f t="shared" si="32"/>
        <v>0</v>
      </c>
      <c r="AA97" s="31"/>
      <c r="AB97" s="31"/>
      <c r="AC97" s="259"/>
      <c r="AD97" s="323"/>
      <c r="AE97" s="53"/>
      <c r="AF97" s="27"/>
      <c r="AG97" s="27"/>
      <c r="AH97" s="27"/>
      <c r="AI97" s="27">
        <f t="shared" si="33"/>
        <v>0</v>
      </c>
      <c r="AJ97" s="54" t="str">
        <f t="shared" si="34"/>
        <v/>
      </c>
      <c r="AK97" s="55"/>
      <c r="AL97" s="31"/>
      <c r="AM97" s="244"/>
      <c r="AN97" s="197">
        <f t="shared" si="35"/>
        <v>1</v>
      </c>
      <c r="AO97" s="345">
        <f t="shared" si="36"/>
        <v>0</v>
      </c>
      <c r="AP97" s="348">
        <f t="shared" si="39"/>
        <v>0</v>
      </c>
      <c r="AQ97" s="492"/>
      <c r="AR97" s="1"/>
    </row>
    <row r="98" spans="1:47" ht="89.25" customHeight="1" x14ac:dyDescent="0.25">
      <c r="A98" s="387" t="s">
        <v>353</v>
      </c>
      <c r="B98" s="98" t="s">
        <v>390</v>
      </c>
      <c r="C98" s="81" t="s">
        <v>391</v>
      </c>
      <c r="D98" s="81" t="s">
        <v>40</v>
      </c>
      <c r="E98" s="81">
        <v>2</v>
      </c>
      <c r="F98" s="81" t="s">
        <v>392</v>
      </c>
      <c r="G98" s="82" t="s">
        <v>393</v>
      </c>
      <c r="H98" s="82">
        <v>45689</v>
      </c>
      <c r="I98" s="236">
        <v>46022</v>
      </c>
      <c r="J98" s="184"/>
      <c r="K98" s="27"/>
      <c r="L98" s="27"/>
      <c r="M98" s="27"/>
      <c r="N98" s="27"/>
      <c r="O98" s="27">
        <f t="shared" si="37"/>
        <v>0</v>
      </c>
      <c r="P98" s="54" t="str">
        <f t="shared" si="38"/>
        <v/>
      </c>
      <c r="Q98" s="31"/>
      <c r="R98" s="31"/>
      <c r="S98" s="259"/>
      <c r="T98" s="184">
        <v>1</v>
      </c>
      <c r="U98" s="27"/>
      <c r="V98" s="27"/>
      <c r="W98" s="27"/>
      <c r="X98" s="27"/>
      <c r="Y98" s="27">
        <f t="shared" si="31"/>
        <v>0</v>
      </c>
      <c r="Z98" s="54">
        <f t="shared" si="32"/>
        <v>0</v>
      </c>
      <c r="AA98" s="31"/>
      <c r="AB98" s="31"/>
      <c r="AC98" s="259"/>
      <c r="AD98" s="323">
        <v>1</v>
      </c>
      <c r="AE98" s="53"/>
      <c r="AF98" s="27"/>
      <c r="AG98" s="27"/>
      <c r="AH98" s="27"/>
      <c r="AI98" s="27">
        <f t="shared" si="33"/>
        <v>0</v>
      </c>
      <c r="AJ98" s="54">
        <f t="shared" si="34"/>
        <v>0</v>
      </c>
      <c r="AK98" s="55"/>
      <c r="AL98" s="31"/>
      <c r="AM98" s="244"/>
      <c r="AN98" s="197">
        <f t="shared" si="35"/>
        <v>2</v>
      </c>
      <c r="AO98" s="345">
        <f t="shared" si="36"/>
        <v>0</v>
      </c>
      <c r="AP98" s="348">
        <f t="shared" si="39"/>
        <v>0</v>
      </c>
      <c r="AQ98" s="492"/>
      <c r="AR98" s="1"/>
    </row>
    <row r="99" spans="1:47" ht="88.5" customHeight="1" x14ac:dyDescent="0.25">
      <c r="A99" s="387" t="s">
        <v>354</v>
      </c>
      <c r="B99" s="401" t="s">
        <v>394</v>
      </c>
      <c r="C99" s="27" t="s">
        <v>395</v>
      </c>
      <c r="D99" s="27" t="s">
        <v>396</v>
      </c>
      <c r="E99" s="27">
        <v>11</v>
      </c>
      <c r="F99" s="27" t="s">
        <v>397</v>
      </c>
      <c r="G99" s="155" t="s">
        <v>398</v>
      </c>
      <c r="H99" s="82">
        <v>45689</v>
      </c>
      <c r="I99" s="236">
        <v>46022</v>
      </c>
      <c r="J99" s="184">
        <v>3</v>
      </c>
      <c r="K99" s="27"/>
      <c r="L99" s="27"/>
      <c r="M99" s="27"/>
      <c r="N99" s="27"/>
      <c r="O99" s="27">
        <f t="shared" si="37"/>
        <v>0</v>
      </c>
      <c r="P99" s="54">
        <f t="shared" si="38"/>
        <v>0</v>
      </c>
      <c r="Q99" s="31"/>
      <c r="R99" s="31"/>
      <c r="S99" s="259"/>
      <c r="T99" s="184">
        <v>4</v>
      </c>
      <c r="U99" s="27"/>
      <c r="V99" s="27"/>
      <c r="W99" s="27"/>
      <c r="X99" s="27"/>
      <c r="Y99" s="27">
        <f t="shared" si="31"/>
        <v>0</v>
      </c>
      <c r="Z99" s="54">
        <f t="shared" si="32"/>
        <v>0</v>
      </c>
      <c r="AA99" s="31"/>
      <c r="AB99" s="31"/>
      <c r="AC99" s="259"/>
      <c r="AD99" s="323">
        <v>4</v>
      </c>
      <c r="AE99" s="53"/>
      <c r="AF99" s="27"/>
      <c r="AG99" s="27"/>
      <c r="AH99" s="27"/>
      <c r="AI99" s="27">
        <f t="shared" si="33"/>
        <v>0</v>
      </c>
      <c r="AJ99" s="54">
        <f t="shared" si="34"/>
        <v>0</v>
      </c>
      <c r="AK99" s="55"/>
      <c r="AL99" s="31"/>
      <c r="AM99" s="244"/>
      <c r="AN99" s="197">
        <f t="shared" si="35"/>
        <v>11</v>
      </c>
      <c r="AO99" s="345">
        <f t="shared" si="36"/>
        <v>0</v>
      </c>
      <c r="AP99" s="348">
        <f t="shared" si="39"/>
        <v>0</v>
      </c>
      <c r="AQ99" s="492"/>
      <c r="AR99" s="1"/>
    </row>
    <row r="100" spans="1:47" ht="87.75" customHeight="1" x14ac:dyDescent="0.25">
      <c r="A100" s="387" t="s">
        <v>355</v>
      </c>
      <c r="B100" s="98" t="s">
        <v>399</v>
      </c>
      <c r="C100" s="81" t="s">
        <v>430</v>
      </c>
      <c r="D100" s="81" t="s">
        <v>40</v>
      </c>
      <c r="E100" s="81">
        <v>10</v>
      </c>
      <c r="F100" s="81" t="s">
        <v>400</v>
      </c>
      <c r="G100" s="82" t="s">
        <v>401</v>
      </c>
      <c r="H100" s="82">
        <v>45689</v>
      </c>
      <c r="I100" s="236">
        <v>46022</v>
      </c>
      <c r="J100" s="184">
        <v>2</v>
      </c>
      <c r="K100" s="27"/>
      <c r="L100" s="27"/>
      <c r="M100" s="27"/>
      <c r="N100" s="27"/>
      <c r="O100" s="27">
        <f t="shared" ref="O100" si="40">+SUM(K100:N100)</f>
        <v>0</v>
      </c>
      <c r="P100" s="54">
        <f t="shared" ref="P100" si="41">IFERROR(O100/J100,"")</f>
        <v>0</v>
      </c>
      <c r="Q100" s="31"/>
      <c r="R100" s="31"/>
      <c r="S100" s="259"/>
      <c r="T100" s="184">
        <v>4</v>
      </c>
      <c r="U100" s="27"/>
      <c r="V100" s="27"/>
      <c r="W100" s="27"/>
      <c r="X100" s="27"/>
      <c r="Y100" s="27">
        <f t="shared" ref="Y100" si="42">+SUM(U100:X100)</f>
        <v>0</v>
      </c>
      <c r="Z100" s="54">
        <f t="shared" ref="Z100" si="43">IFERROR(Y100/T100,"")</f>
        <v>0</v>
      </c>
      <c r="AA100" s="31"/>
      <c r="AB100" s="31"/>
      <c r="AC100" s="259"/>
      <c r="AD100" s="323">
        <v>4</v>
      </c>
      <c r="AE100" s="53"/>
      <c r="AF100" s="27"/>
      <c r="AG100" s="27"/>
      <c r="AH100" s="27"/>
      <c r="AI100" s="27">
        <f t="shared" si="33"/>
        <v>0</v>
      </c>
      <c r="AJ100" s="54">
        <f t="shared" si="34"/>
        <v>0</v>
      </c>
      <c r="AK100" s="55"/>
      <c r="AL100" s="31"/>
      <c r="AM100" s="244"/>
      <c r="AN100" s="197">
        <f t="shared" si="35"/>
        <v>10</v>
      </c>
      <c r="AO100" s="345">
        <f t="shared" si="36"/>
        <v>0</v>
      </c>
      <c r="AP100" s="348">
        <f t="shared" si="39"/>
        <v>0</v>
      </c>
      <c r="AQ100" s="492"/>
      <c r="AR100" s="1"/>
    </row>
    <row r="101" spans="1:47" ht="92.25" customHeight="1" x14ac:dyDescent="0.25">
      <c r="A101" s="387" t="s">
        <v>356</v>
      </c>
      <c r="B101" s="401" t="s">
        <v>402</v>
      </c>
      <c r="C101" s="27" t="s">
        <v>403</v>
      </c>
      <c r="D101" s="27" t="s">
        <v>40</v>
      </c>
      <c r="E101" s="27">
        <v>1</v>
      </c>
      <c r="F101" s="27" t="s">
        <v>214</v>
      </c>
      <c r="G101" s="155" t="s">
        <v>404</v>
      </c>
      <c r="H101" s="82">
        <v>45870</v>
      </c>
      <c r="I101" s="236">
        <v>46021</v>
      </c>
      <c r="J101" s="184"/>
      <c r="K101" s="27"/>
      <c r="L101" s="27"/>
      <c r="M101" s="27"/>
      <c r="N101" s="27"/>
      <c r="O101" s="27">
        <f t="shared" si="37"/>
        <v>0</v>
      </c>
      <c r="P101" s="54" t="str">
        <f t="shared" si="38"/>
        <v/>
      </c>
      <c r="Q101" s="31"/>
      <c r="R101" s="31"/>
      <c r="S101" s="259"/>
      <c r="T101" s="184"/>
      <c r="U101" s="27"/>
      <c r="V101" s="27"/>
      <c r="W101" s="27"/>
      <c r="X101" s="27"/>
      <c r="Y101" s="27">
        <f t="shared" si="31"/>
        <v>0</v>
      </c>
      <c r="Z101" s="54" t="str">
        <f t="shared" si="32"/>
        <v/>
      </c>
      <c r="AA101" s="31"/>
      <c r="AB101" s="31"/>
      <c r="AC101" s="259"/>
      <c r="AD101" s="323">
        <v>1</v>
      </c>
      <c r="AE101" s="53"/>
      <c r="AF101" s="27"/>
      <c r="AG101" s="27"/>
      <c r="AH101" s="27"/>
      <c r="AI101" s="27">
        <f t="shared" si="33"/>
        <v>0</v>
      </c>
      <c r="AJ101" s="54">
        <f t="shared" si="34"/>
        <v>0</v>
      </c>
      <c r="AK101" s="55"/>
      <c r="AL101" s="31"/>
      <c r="AM101" s="244"/>
      <c r="AN101" s="197">
        <f t="shared" si="35"/>
        <v>1</v>
      </c>
      <c r="AO101" s="345">
        <f t="shared" si="36"/>
        <v>0</v>
      </c>
      <c r="AP101" s="348">
        <f t="shared" si="39"/>
        <v>0</v>
      </c>
      <c r="AQ101" s="492"/>
      <c r="AR101" s="1"/>
    </row>
    <row r="102" spans="1:47" ht="73.5" customHeight="1" x14ac:dyDescent="0.25">
      <c r="A102" s="387" t="s">
        <v>357</v>
      </c>
      <c r="B102" s="31" t="s">
        <v>405</v>
      </c>
      <c r="C102" s="27" t="s">
        <v>406</v>
      </c>
      <c r="D102" s="27" t="s">
        <v>40</v>
      </c>
      <c r="E102" s="27">
        <v>1</v>
      </c>
      <c r="F102" s="155" t="s">
        <v>159</v>
      </c>
      <c r="G102" s="155" t="s">
        <v>407</v>
      </c>
      <c r="H102" s="82">
        <v>45870</v>
      </c>
      <c r="I102" s="236">
        <v>46021</v>
      </c>
      <c r="J102" s="184"/>
      <c r="K102" s="27"/>
      <c r="L102" s="27"/>
      <c r="M102" s="27"/>
      <c r="N102" s="27"/>
      <c r="O102" s="27">
        <f t="shared" si="37"/>
        <v>0</v>
      </c>
      <c r="P102" s="54" t="str">
        <f t="shared" si="38"/>
        <v/>
      </c>
      <c r="Q102" s="31"/>
      <c r="R102" s="31"/>
      <c r="S102" s="259"/>
      <c r="T102" s="184"/>
      <c r="U102" s="27"/>
      <c r="V102" s="27"/>
      <c r="W102" s="27"/>
      <c r="X102" s="27"/>
      <c r="Y102" s="27">
        <f t="shared" si="31"/>
        <v>0</v>
      </c>
      <c r="Z102" s="54" t="str">
        <f t="shared" si="32"/>
        <v/>
      </c>
      <c r="AA102" s="31"/>
      <c r="AB102" s="31"/>
      <c r="AC102" s="259"/>
      <c r="AD102" s="323">
        <v>1</v>
      </c>
      <c r="AE102" s="53"/>
      <c r="AF102" s="27"/>
      <c r="AG102" s="27"/>
      <c r="AH102" s="27"/>
      <c r="AI102" s="27">
        <f t="shared" si="33"/>
        <v>0</v>
      </c>
      <c r="AJ102" s="54">
        <f>IFERROR(AI102/AD102,"")</f>
        <v>0</v>
      </c>
      <c r="AK102" s="55"/>
      <c r="AL102" s="31"/>
      <c r="AM102" s="244"/>
      <c r="AN102" s="197">
        <f t="shared" si="35"/>
        <v>1</v>
      </c>
      <c r="AO102" s="345">
        <f t="shared" si="36"/>
        <v>0</v>
      </c>
      <c r="AP102" s="348">
        <f t="shared" si="39"/>
        <v>0</v>
      </c>
      <c r="AQ102" s="492"/>
      <c r="AR102" s="1"/>
      <c r="AS102" s="78" t="s">
        <v>80</v>
      </c>
    </row>
    <row r="103" spans="1:47" ht="73.5" customHeight="1" x14ac:dyDescent="0.25">
      <c r="A103" s="387" t="s">
        <v>358</v>
      </c>
      <c r="B103" s="31" t="s">
        <v>408</v>
      </c>
      <c r="C103" s="27" t="s">
        <v>409</v>
      </c>
      <c r="D103" s="27" t="s">
        <v>40</v>
      </c>
      <c r="E103" s="27">
        <v>1</v>
      </c>
      <c r="F103" s="155" t="s">
        <v>159</v>
      </c>
      <c r="G103" s="155" t="s">
        <v>389</v>
      </c>
      <c r="H103" s="82">
        <v>45870</v>
      </c>
      <c r="I103" s="236">
        <v>46021</v>
      </c>
      <c r="J103" s="184"/>
      <c r="K103" s="27"/>
      <c r="L103" s="27"/>
      <c r="M103" s="27"/>
      <c r="N103" s="27"/>
      <c r="O103" s="27">
        <f t="shared" si="37"/>
        <v>0</v>
      </c>
      <c r="P103" s="54" t="str">
        <f t="shared" si="38"/>
        <v/>
      </c>
      <c r="Q103" s="31"/>
      <c r="R103" s="31"/>
      <c r="S103" s="259"/>
      <c r="T103" s="184"/>
      <c r="U103" s="27"/>
      <c r="V103" s="27"/>
      <c r="W103" s="27"/>
      <c r="X103" s="27"/>
      <c r="Y103" s="27">
        <f t="shared" si="31"/>
        <v>0</v>
      </c>
      <c r="Z103" s="54" t="str">
        <f t="shared" si="32"/>
        <v/>
      </c>
      <c r="AA103" s="31"/>
      <c r="AB103" s="31"/>
      <c r="AC103" s="259"/>
      <c r="AD103" s="323">
        <v>1</v>
      </c>
      <c r="AE103" s="53"/>
      <c r="AF103" s="27"/>
      <c r="AG103" s="27"/>
      <c r="AH103" s="27"/>
      <c r="AI103" s="27">
        <f t="shared" si="33"/>
        <v>0</v>
      </c>
      <c r="AJ103" s="54">
        <f t="shared" si="34"/>
        <v>0</v>
      </c>
      <c r="AK103" s="55"/>
      <c r="AL103" s="31"/>
      <c r="AM103" s="244"/>
      <c r="AN103" s="197">
        <f t="shared" si="35"/>
        <v>1</v>
      </c>
      <c r="AO103" s="345">
        <f t="shared" si="36"/>
        <v>0</v>
      </c>
      <c r="AP103" s="348">
        <f t="shared" si="39"/>
        <v>0</v>
      </c>
      <c r="AQ103" s="492"/>
      <c r="AR103" s="1"/>
    </row>
    <row r="104" spans="1:47" s="137" customFormat="1" ht="73.5" customHeight="1" x14ac:dyDescent="0.25">
      <c r="A104" s="387" t="s">
        <v>359</v>
      </c>
      <c r="B104" s="31" t="s">
        <v>410</v>
      </c>
      <c r="C104" s="27" t="s">
        <v>411</v>
      </c>
      <c r="D104" s="27" t="s">
        <v>40</v>
      </c>
      <c r="E104" s="27">
        <v>1</v>
      </c>
      <c r="F104" s="155" t="s">
        <v>400</v>
      </c>
      <c r="G104" s="155" t="s">
        <v>382</v>
      </c>
      <c r="H104" s="82">
        <v>45689</v>
      </c>
      <c r="I104" s="236">
        <v>45777</v>
      </c>
      <c r="J104" s="285">
        <v>1</v>
      </c>
      <c r="K104" s="136"/>
      <c r="L104" s="136"/>
      <c r="M104" s="136"/>
      <c r="N104" s="136"/>
      <c r="O104" s="136"/>
      <c r="P104" s="286"/>
      <c r="Q104" s="135"/>
      <c r="R104" s="135"/>
      <c r="S104" s="301"/>
      <c r="T104" s="285"/>
      <c r="U104" s="136"/>
      <c r="V104" s="136"/>
      <c r="W104" s="136"/>
      <c r="X104" s="136"/>
      <c r="Y104" s="136"/>
      <c r="Z104" s="286"/>
      <c r="AA104" s="135"/>
      <c r="AB104" s="135"/>
      <c r="AC104" s="301"/>
      <c r="AD104" s="324"/>
      <c r="AE104" s="319"/>
      <c r="AF104" s="136"/>
      <c r="AG104" s="136"/>
      <c r="AH104" s="136"/>
      <c r="AI104" s="136"/>
      <c r="AJ104" s="286"/>
      <c r="AK104" s="312"/>
      <c r="AL104" s="135"/>
      <c r="AM104" s="277"/>
      <c r="AN104" s="197">
        <f t="shared" si="35"/>
        <v>1</v>
      </c>
      <c r="AO104" s="345">
        <f t="shared" si="36"/>
        <v>0</v>
      </c>
      <c r="AP104" s="348">
        <f t="shared" ref="AP104:AP106" si="44">IFERROR(AO104/AN104,"")</f>
        <v>0</v>
      </c>
      <c r="AQ104" s="503"/>
      <c r="AR104" s="1"/>
      <c r="AS104" s="77"/>
      <c r="AT104" s="77"/>
      <c r="AU104" s="77"/>
    </row>
    <row r="105" spans="1:47" s="137" customFormat="1" ht="87.75" customHeight="1" x14ac:dyDescent="0.25">
      <c r="A105" s="387" t="s">
        <v>416</v>
      </c>
      <c r="B105" s="31" t="s">
        <v>412</v>
      </c>
      <c r="C105" s="27" t="s">
        <v>413</v>
      </c>
      <c r="D105" s="27" t="s">
        <v>40</v>
      </c>
      <c r="E105" s="27">
        <v>2</v>
      </c>
      <c r="F105" s="155" t="s">
        <v>400</v>
      </c>
      <c r="G105" s="155" t="s">
        <v>401</v>
      </c>
      <c r="H105" s="82">
        <v>45689</v>
      </c>
      <c r="I105" s="236">
        <v>46022</v>
      </c>
      <c r="J105" s="285"/>
      <c r="K105" s="136"/>
      <c r="L105" s="136"/>
      <c r="M105" s="136"/>
      <c r="N105" s="136"/>
      <c r="O105" s="136"/>
      <c r="P105" s="286"/>
      <c r="Q105" s="135"/>
      <c r="R105" s="135"/>
      <c r="S105" s="301"/>
      <c r="T105" s="285">
        <v>1</v>
      </c>
      <c r="U105" s="136"/>
      <c r="V105" s="136"/>
      <c r="W105" s="136"/>
      <c r="X105" s="136"/>
      <c r="Y105" s="136"/>
      <c r="Z105" s="286"/>
      <c r="AA105" s="135"/>
      <c r="AB105" s="135"/>
      <c r="AC105" s="301"/>
      <c r="AD105" s="324">
        <v>1</v>
      </c>
      <c r="AE105" s="319"/>
      <c r="AF105" s="136"/>
      <c r="AG105" s="136"/>
      <c r="AH105" s="136"/>
      <c r="AI105" s="136"/>
      <c r="AJ105" s="286"/>
      <c r="AK105" s="312"/>
      <c r="AL105" s="135"/>
      <c r="AM105" s="277"/>
      <c r="AN105" s="197">
        <f t="shared" si="35"/>
        <v>2</v>
      </c>
      <c r="AO105" s="345">
        <f t="shared" si="36"/>
        <v>0</v>
      </c>
      <c r="AP105" s="348">
        <f t="shared" si="44"/>
        <v>0</v>
      </c>
      <c r="AQ105" s="503"/>
      <c r="AR105" s="1"/>
      <c r="AS105" s="77"/>
      <c r="AT105" s="77"/>
      <c r="AU105" s="77"/>
    </row>
    <row r="106" spans="1:47" s="137" customFormat="1" ht="73.5" customHeight="1" x14ac:dyDescent="0.25">
      <c r="A106" s="387" t="s">
        <v>417</v>
      </c>
      <c r="B106" s="31" t="s">
        <v>414</v>
      </c>
      <c r="C106" s="27" t="s">
        <v>415</v>
      </c>
      <c r="D106" s="27" t="s">
        <v>40</v>
      </c>
      <c r="E106" s="27">
        <v>2</v>
      </c>
      <c r="F106" s="155" t="s">
        <v>392</v>
      </c>
      <c r="G106" s="155" t="s">
        <v>393</v>
      </c>
      <c r="H106" s="82">
        <v>45689</v>
      </c>
      <c r="I106" s="236">
        <v>46022</v>
      </c>
      <c r="J106" s="285"/>
      <c r="K106" s="136"/>
      <c r="L106" s="136"/>
      <c r="M106" s="136"/>
      <c r="N106" s="136"/>
      <c r="O106" s="136"/>
      <c r="P106" s="286"/>
      <c r="Q106" s="135"/>
      <c r="R106" s="135"/>
      <c r="S106" s="301"/>
      <c r="T106" s="285">
        <v>1</v>
      </c>
      <c r="U106" s="136"/>
      <c r="V106" s="136"/>
      <c r="W106" s="136"/>
      <c r="X106" s="136"/>
      <c r="Y106" s="136"/>
      <c r="Z106" s="286"/>
      <c r="AA106" s="135"/>
      <c r="AB106" s="135"/>
      <c r="AC106" s="301"/>
      <c r="AD106" s="324">
        <v>1</v>
      </c>
      <c r="AE106" s="319"/>
      <c r="AF106" s="136"/>
      <c r="AG106" s="136"/>
      <c r="AH106" s="136"/>
      <c r="AI106" s="136"/>
      <c r="AJ106" s="286"/>
      <c r="AK106" s="312"/>
      <c r="AL106" s="135"/>
      <c r="AM106" s="277"/>
      <c r="AN106" s="197">
        <f t="shared" si="35"/>
        <v>2</v>
      </c>
      <c r="AO106" s="345">
        <f t="shared" si="36"/>
        <v>0</v>
      </c>
      <c r="AP106" s="348">
        <f t="shared" si="44"/>
        <v>0</v>
      </c>
      <c r="AQ106" s="503"/>
      <c r="AR106" s="1"/>
      <c r="AS106" s="77"/>
      <c r="AT106" s="77"/>
      <c r="AU106" s="77"/>
    </row>
    <row r="107" spans="1:47" ht="27.75" customHeight="1" thickBot="1" x14ac:dyDescent="0.3">
      <c r="A107" s="388"/>
      <c r="B107" s="186"/>
      <c r="C107" s="187"/>
      <c r="D107" s="187"/>
      <c r="E107" s="187"/>
      <c r="F107" s="240"/>
      <c r="G107" s="187"/>
      <c r="H107" s="240"/>
      <c r="I107" s="389"/>
      <c r="J107" s="185"/>
      <c r="K107" s="179"/>
      <c r="L107" s="179"/>
      <c r="M107" s="179"/>
      <c r="N107" s="179"/>
      <c r="O107" s="179">
        <f t="shared" si="37"/>
        <v>0</v>
      </c>
      <c r="P107" s="213" t="str">
        <f t="shared" si="38"/>
        <v/>
      </c>
      <c r="Q107" s="177"/>
      <c r="R107" s="177"/>
      <c r="S107" s="260"/>
      <c r="T107" s="185"/>
      <c r="U107" s="179"/>
      <c r="V107" s="179"/>
      <c r="W107" s="179"/>
      <c r="X107" s="179"/>
      <c r="Y107" s="179">
        <f t="shared" si="31"/>
        <v>0</v>
      </c>
      <c r="Z107" s="213" t="str">
        <f t="shared" si="32"/>
        <v/>
      </c>
      <c r="AA107" s="177"/>
      <c r="AB107" s="283"/>
      <c r="AC107" s="309"/>
      <c r="AD107" s="328"/>
      <c r="AE107" s="327"/>
      <c r="AF107" s="179"/>
      <c r="AG107" s="179"/>
      <c r="AH107" s="179"/>
      <c r="AI107" s="179">
        <f t="shared" si="33"/>
        <v>0</v>
      </c>
      <c r="AJ107" s="213" t="str">
        <f t="shared" si="34"/>
        <v/>
      </c>
      <c r="AK107" s="292"/>
      <c r="AL107" s="283"/>
      <c r="AM107" s="284"/>
      <c r="AN107" s="198">
        <f t="shared" si="35"/>
        <v>0</v>
      </c>
      <c r="AO107" s="346">
        <f t="shared" si="36"/>
        <v>0</v>
      </c>
      <c r="AP107" s="349" t="str">
        <f t="shared" si="39"/>
        <v/>
      </c>
      <c r="AQ107" s="493"/>
      <c r="AR107" s="1"/>
    </row>
    <row r="108" spans="1:47" s="453" customFormat="1" ht="30.75" customHeight="1" thickBot="1" x14ac:dyDescent="0.3">
      <c r="A108" s="430" t="s">
        <v>360</v>
      </c>
      <c r="B108" s="430"/>
      <c r="C108" s="430"/>
      <c r="D108" s="430"/>
      <c r="E108" s="430"/>
      <c r="F108" s="430"/>
      <c r="G108" s="430"/>
      <c r="H108" s="430"/>
      <c r="I108" s="430"/>
      <c r="J108" s="442"/>
      <c r="K108" s="442"/>
      <c r="L108" s="442"/>
      <c r="M108" s="442"/>
      <c r="N108" s="442"/>
      <c r="O108" s="442"/>
      <c r="P108" s="442"/>
      <c r="Q108" s="442"/>
      <c r="R108" s="442"/>
      <c r="S108" s="442"/>
      <c r="T108" s="442"/>
      <c r="U108" s="442"/>
      <c r="V108" s="442"/>
      <c r="W108" s="442"/>
      <c r="X108" s="442"/>
      <c r="Y108" s="442"/>
      <c r="Z108" s="442"/>
      <c r="AA108" s="443"/>
      <c r="AB108" s="442"/>
      <c r="AC108" s="442"/>
      <c r="AD108" s="442"/>
      <c r="AE108" s="442"/>
      <c r="AF108" s="442"/>
      <c r="AG108" s="442"/>
      <c r="AH108" s="442"/>
      <c r="AI108" s="442"/>
      <c r="AJ108" s="442"/>
      <c r="AK108" s="442"/>
      <c r="AL108" s="442"/>
      <c r="AM108" s="442"/>
      <c r="AN108" s="444"/>
      <c r="AO108" s="444"/>
      <c r="AP108" s="444"/>
      <c r="AQ108" s="445"/>
      <c r="AR108" s="446"/>
    </row>
    <row r="109" spans="1:47" s="139" customFormat="1" ht="23.25" customHeight="1" thickBot="1" x14ac:dyDescent="0.3">
      <c r="A109" s="459" t="s">
        <v>371</v>
      </c>
      <c r="B109" s="431"/>
      <c r="C109" s="431"/>
      <c r="D109" s="431"/>
      <c r="E109" s="431"/>
      <c r="F109" s="431"/>
      <c r="G109" s="431"/>
      <c r="H109" s="431"/>
      <c r="I109" s="431"/>
      <c r="J109" s="481" t="s">
        <v>30</v>
      </c>
      <c r="K109" s="482"/>
      <c r="L109" s="482"/>
      <c r="M109" s="482"/>
      <c r="N109" s="482"/>
      <c r="O109" s="482"/>
      <c r="P109" s="482"/>
      <c r="Q109" s="483"/>
      <c r="R109" s="39" t="s">
        <v>14</v>
      </c>
      <c r="S109" s="159" t="s">
        <v>217</v>
      </c>
      <c r="T109" s="465" t="s">
        <v>31</v>
      </c>
      <c r="U109" s="463"/>
      <c r="V109" s="463"/>
      <c r="W109" s="463"/>
      <c r="X109" s="463"/>
      <c r="Y109" s="463"/>
      <c r="Z109" s="463"/>
      <c r="AA109" s="464"/>
      <c r="AB109" s="39" t="s">
        <v>14</v>
      </c>
      <c r="AC109" s="140" t="s">
        <v>217</v>
      </c>
      <c r="AD109" s="465" t="s">
        <v>32</v>
      </c>
      <c r="AE109" s="463"/>
      <c r="AF109" s="463"/>
      <c r="AG109" s="463"/>
      <c r="AH109" s="463"/>
      <c r="AI109" s="463"/>
      <c r="AJ109" s="463"/>
      <c r="AK109" s="464"/>
      <c r="AL109" s="40" t="s">
        <v>14</v>
      </c>
      <c r="AM109" s="140" t="s">
        <v>217</v>
      </c>
      <c r="AN109" s="475" t="s">
        <v>33</v>
      </c>
      <c r="AO109" s="476"/>
      <c r="AP109" s="476"/>
      <c r="AQ109" s="477"/>
      <c r="AR109" s="1"/>
      <c r="AS109" s="138"/>
      <c r="AT109" s="138"/>
      <c r="AU109" s="138"/>
    </row>
    <row r="110" spans="1:47" s="139" customFormat="1" ht="41.25" customHeight="1" thickBot="1" x14ac:dyDescent="0.3">
      <c r="A110" s="92" t="s">
        <v>0</v>
      </c>
      <c r="B110" s="92" t="s">
        <v>1</v>
      </c>
      <c r="C110" s="92" t="s">
        <v>2</v>
      </c>
      <c r="D110" s="92" t="s">
        <v>3</v>
      </c>
      <c r="E110" s="92" t="s">
        <v>4</v>
      </c>
      <c r="F110" s="92" t="s">
        <v>82</v>
      </c>
      <c r="G110" s="92" t="s">
        <v>5</v>
      </c>
      <c r="H110" s="147" t="s">
        <v>6</v>
      </c>
      <c r="I110" s="148" t="s">
        <v>7</v>
      </c>
      <c r="J110" s="45" t="s">
        <v>15</v>
      </c>
      <c r="K110" s="101" t="s">
        <v>8</v>
      </c>
      <c r="L110" s="101" t="s">
        <v>9</v>
      </c>
      <c r="M110" s="101" t="s">
        <v>10</v>
      </c>
      <c r="N110" s="101" t="s">
        <v>11</v>
      </c>
      <c r="O110" s="101" t="s">
        <v>12</v>
      </c>
      <c r="P110" s="19"/>
      <c r="Q110" s="20" t="s">
        <v>13</v>
      </c>
      <c r="R110" s="102"/>
      <c r="S110" s="160"/>
      <c r="T110" s="269" t="s">
        <v>15</v>
      </c>
      <c r="U110" s="275" t="s">
        <v>16</v>
      </c>
      <c r="V110" s="275" t="s">
        <v>17</v>
      </c>
      <c r="W110" s="275" t="s">
        <v>18</v>
      </c>
      <c r="X110" s="275" t="s">
        <v>19</v>
      </c>
      <c r="Y110" s="270" t="s">
        <v>12</v>
      </c>
      <c r="Z110" s="271"/>
      <c r="AA110" s="276" t="s">
        <v>13</v>
      </c>
      <c r="AB110" s="273"/>
      <c r="AC110" s="298"/>
      <c r="AD110" s="97" t="s">
        <v>15</v>
      </c>
      <c r="AE110" s="326" t="s">
        <v>20</v>
      </c>
      <c r="AF110" s="261" t="s">
        <v>21</v>
      </c>
      <c r="AG110" s="261" t="s">
        <v>22</v>
      </c>
      <c r="AH110" s="261" t="s">
        <v>23</v>
      </c>
      <c r="AI110" s="261" t="s">
        <v>12</v>
      </c>
      <c r="AJ110" s="261"/>
      <c r="AK110" s="261" t="s">
        <v>13</v>
      </c>
      <c r="AL110" s="261"/>
      <c r="AM110" s="262"/>
      <c r="AN110" s="17" t="s">
        <v>24</v>
      </c>
      <c r="AO110" s="101" t="s">
        <v>12</v>
      </c>
      <c r="AP110" s="20" t="s">
        <v>25</v>
      </c>
      <c r="AQ110" s="100" t="s">
        <v>26</v>
      </c>
      <c r="AR110" s="1"/>
      <c r="AS110" s="138"/>
      <c r="AT110" s="138"/>
      <c r="AU110" s="138"/>
    </row>
    <row r="111" spans="1:47" s="139" customFormat="1" ht="94.5" customHeight="1" x14ac:dyDescent="0.25">
      <c r="A111" s="183" t="s">
        <v>106</v>
      </c>
      <c r="B111" s="167" t="s">
        <v>223</v>
      </c>
      <c r="C111" s="215" t="s">
        <v>224</v>
      </c>
      <c r="D111" s="169" t="s">
        <v>36</v>
      </c>
      <c r="E111" s="169">
        <v>1</v>
      </c>
      <c r="F111" s="169" t="s">
        <v>176</v>
      </c>
      <c r="G111" s="170" t="s">
        <v>177</v>
      </c>
      <c r="H111" s="170">
        <v>45689</v>
      </c>
      <c r="I111" s="171">
        <v>45777</v>
      </c>
      <c r="J111" s="183">
        <v>1</v>
      </c>
      <c r="K111" s="169"/>
      <c r="L111" s="169"/>
      <c r="M111" s="169"/>
      <c r="N111" s="169"/>
      <c r="O111" s="169">
        <f>+SUM(K111:N111)</f>
        <v>0</v>
      </c>
      <c r="P111" s="210">
        <f>IFERROR(O111/J111,"")</f>
        <v>0</v>
      </c>
      <c r="Q111" s="167"/>
      <c r="R111" s="167"/>
      <c r="S111" s="258"/>
      <c r="T111" s="183"/>
      <c r="U111" s="169"/>
      <c r="V111" s="169"/>
      <c r="W111" s="169"/>
      <c r="X111" s="169"/>
      <c r="Y111" s="169">
        <f>+SUM(U111:X111)</f>
        <v>0</v>
      </c>
      <c r="Z111" s="210" t="str">
        <f>IFERROR(Y111/T111,"")</f>
        <v/>
      </c>
      <c r="AA111" s="167"/>
      <c r="AB111" s="167"/>
      <c r="AC111" s="258"/>
      <c r="AD111" s="323"/>
      <c r="AE111" s="53"/>
      <c r="AF111" s="27"/>
      <c r="AG111" s="27"/>
      <c r="AH111" s="27"/>
      <c r="AI111" s="27">
        <f>+SUM(AE111:AH111)</f>
        <v>0</v>
      </c>
      <c r="AJ111" s="54" t="str">
        <f>IFERROR(AI111/AD111,"")</f>
        <v/>
      </c>
      <c r="AK111" s="55"/>
      <c r="AL111" s="31"/>
      <c r="AM111" s="244"/>
      <c r="AN111" s="196">
        <f>+SUM(J111,T111,AD111)</f>
        <v>1</v>
      </c>
      <c r="AO111" s="344">
        <f>+SUM(O111,Y111,AI111)</f>
        <v>0</v>
      </c>
      <c r="AP111" s="347">
        <f>IFERROR(AO111/AN111,"")</f>
        <v>0</v>
      </c>
      <c r="AQ111" s="491">
        <f>+AVERAGE(AP111:AP115)</f>
        <v>0</v>
      </c>
      <c r="AR111" s="1"/>
      <c r="AS111" s="138"/>
      <c r="AT111" s="138"/>
      <c r="AU111" s="138"/>
    </row>
    <row r="112" spans="1:47" s="139" customFormat="1" ht="92.25" customHeight="1" x14ac:dyDescent="0.25">
      <c r="A112" s="184" t="s">
        <v>107</v>
      </c>
      <c r="B112" s="31" t="s">
        <v>178</v>
      </c>
      <c r="C112" s="164" t="s">
        <v>179</v>
      </c>
      <c r="D112" s="27" t="s">
        <v>36</v>
      </c>
      <c r="E112" s="27">
        <v>1</v>
      </c>
      <c r="F112" s="27" t="s">
        <v>176</v>
      </c>
      <c r="G112" s="155" t="s">
        <v>180</v>
      </c>
      <c r="H112" s="155">
        <v>45748</v>
      </c>
      <c r="I112" s="174">
        <v>45838</v>
      </c>
      <c r="J112" s="184"/>
      <c r="K112" s="27"/>
      <c r="L112" s="27"/>
      <c r="M112" s="27"/>
      <c r="N112" s="27"/>
      <c r="O112" s="27">
        <f>+SUM(K112:N112)</f>
        <v>0</v>
      </c>
      <c r="P112" s="54" t="str">
        <f>IFERROR(O112/J112,"")</f>
        <v/>
      </c>
      <c r="Q112" s="31"/>
      <c r="R112" s="31"/>
      <c r="S112" s="259"/>
      <c r="T112" s="184">
        <v>1</v>
      </c>
      <c r="U112" s="27"/>
      <c r="V112" s="27"/>
      <c r="W112" s="27"/>
      <c r="X112" s="27"/>
      <c r="Y112" s="27">
        <f>+SUM(U112:X112)</f>
        <v>0</v>
      </c>
      <c r="Z112" s="54">
        <f>IFERROR(Y112/T112,"")</f>
        <v>0</v>
      </c>
      <c r="AA112" s="31"/>
      <c r="AB112" s="31"/>
      <c r="AC112" s="259"/>
      <c r="AD112" s="323"/>
      <c r="AE112" s="53"/>
      <c r="AF112" s="27"/>
      <c r="AG112" s="27"/>
      <c r="AH112" s="27"/>
      <c r="AI112" s="27">
        <f>+SUM(AE112:AH112)</f>
        <v>0</v>
      </c>
      <c r="AJ112" s="54" t="str">
        <f>IFERROR(AI112/AD112,"")</f>
        <v/>
      </c>
      <c r="AK112" s="55"/>
      <c r="AL112" s="31"/>
      <c r="AM112" s="244"/>
      <c r="AN112" s="197">
        <f>+SUM(J112,T112,AD112)</f>
        <v>1</v>
      </c>
      <c r="AO112" s="345">
        <f>+SUM(O112,Y112,AI112)</f>
        <v>0</v>
      </c>
      <c r="AP112" s="348">
        <f>IFERROR(AO112/AN112,"")</f>
        <v>0</v>
      </c>
      <c r="AQ112" s="492"/>
      <c r="AR112" s="1"/>
      <c r="AS112" s="138" t="s">
        <v>85</v>
      </c>
      <c r="AT112" s="138"/>
      <c r="AU112" s="138"/>
    </row>
    <row r="113" spans="1:47" s="139" customFormat="1" ht="92.25" customHeight="1" x14ac:dyDescent="0.25">
      <c r="A113" s="184" t="s">
        <v>119</v>
      </c>
      <c r="B113" s="31" t="s">
        <v>225</v>
      </c>
      <c r="C113" s="164" t="s">
        <v>226</v>
      </c>
      <c r="D113" s="27" t="s">
        <v>36</v>
      </c>
      <c r="E113" s="27">
        <v>1</v>
      </c>
      <c r="F113" s="27" t="s">
        <v>181</v>
      </c>
      <c r="G113" s="155" t="s">
        <v>180</v>
      </c>
      <c r="H113" s="155">
        <v>45839</v>
      </c>
      <c r="I113" s="174">
        <v>45991</v>
      </c>
      <c r="J113" s="184"/>
      <c r="K113" s="27"/>
      <c r="L113" s="27"/>
      <c r="M113" s="27"/>
      <c r="N113" s="27"/>
      <c r="O113" s="27">
        <f>+SUM(K113:N113)</f>
        <v>0</v>
      </c>
      <c r="P113" s="54" t="str">
        <f>IFERROR(O113/J113,"")</f>
        <v/>
      </c>
      <c r="Q113" s="31"/>
      <c r="R113" s="31"/>
      <c r="S113" s="259"/>
      <c r="T113" s="184">
        <v>1</v>
      </c>
      <c r="U113" s="27"/>
      <c r="V113" s="27"/>
      <c r="W113" s="27"/>
      <c r="X113" s="27"/>
      <c r="Y113" s="27">
        <f>+SUM(U113:X113)</f>
        <v>0</v>
      </c>
      <c r="Z113" s="54">
        <f>IFERROR(Y113/T113,"")</f>
        <v>0</v>
      </c>
      <c r="AA113" s="31"/>
      <c r="AB113" s="31"/>
      <c r="AC113" s="259"/>
      <c r="AD113" s="323"/>
      <c r="AE113" s="53"/>
      <c r="AF113" s="27"/>
      <c r="AG113" s="27"/>
      <c r="AH113" s="27"/>
      <c r="AI113" s="27">
        <f>+SUM(AE113:AH113)</f>
        <v>0</v>
      </c>
      <c r="AJ113" s="54" t="str">
        <f>IFERROR(AI113/AD113,"")</f>
        <v/>
      </c>
      <c r="AK113" s="55"/>
      <c r="AL113" s="31"/>
      <c r="AM113" s="244"/>
      <c r="AN113" s="197">
        <f>+SUM(J113,T113,AD113)</f>
        <v>1</v>
      </c>
      <c r="AO113" s="345">
        <f>+SUM(O113,Y113,AI113)</f>
        <v>0</v>
      </c>
      <c r="AP113" s="348">
        <f>IFERROR(AO113/AN113,"")</f>
        <v>0</v>
      </c>
      <c r="AQ113" s="492"/>
      <c r="AR113" s="1"/>
      <c r="AS113" s="138"/>
      <c r="AT113" s="138"/>
      <c r="AU113" s="138"/>
    </row>
    <row r="114" spans="1:47" s="139" customFormat="1" ht="93.75" customHeight="1" x14ac:dyDescent="0.25">
      <c r="A114" s="184" t="s">
        <v>361</v>
      </c>
      <c r="B114" s="31" t="s">
        <v>227</v>
      </c>
      <c r="C114" s="27" t="s">
        <v>182</v>
      </c>
      <c r="D114" s="27" t="s">
        <v>36</v>
      </c>
      <c r="E114" s="27">
        <v>1</v>
      </c>
      <c r="F114" s="27" t="s">
        <v>176</v>
      </c>
      <c r="G114" s="155" t="s">
        <v>180</v>
      </c>
      <c r="H114" s="155">
        <v>45689</v>
      </c>
      <c r="I114" s="174">
        <v>45991</v>
      </c>
      <c r="J114" s="184"/>
      <c r="K114" s="27"/>
      <c r="L114" s="27"/>
      <c r="M114" s="27"/>
      <c r="N114" s="27"/>
      <c r="O114" s="27">
        <f>+SUM(K114:N114)</f>
        <v>0</v>
      </c>
      <c r="P114" s="54" t="str">
        <f>IFERROR(O114/J114,"")</f>
        <v/>
      </c>
      <c r="Q114" s="31"/>
      <c r="R114" s="31"/>
      <c r="S114" s="259"/>
      <c r="T114" s="184"/>
      <c r="U114" s="27"/>
      <c r="V114" s="27"/>
      <c r="W114" s="27"/>
      <c r="X114" s="27"/>
      <c r="Y114" s="27">
        <f>+SUM(U114:X114)</f>
        <v>0</v>
      </c>
      <c r="Z114" s="54" t="str">
        <f>IFERROR(Y114/T114,"")</f>
        <v/>
      </c>
      <c r="AA114" s="31"/>
      <c r="AB114" s="31"/>
      <c r="AC114" s="259"/>
      <c r="AD114" s="323">
        <v>1</v>
      </c>
      <c r="AE114" s="53"/>
      <c r="AF114" s="27"/>
      <c r="AG114" s="27"/>
      <c r="AH114" s="27"/>
      <c r="AI114" s="27">
        <f>+SUM(AE114:AH114)</f>
        <v>0</v>
      </c>
      <c r="AJ114" s="54">
        <f>IFERROR(AI114/AD114,"")</f>
        <v>0</v>
      </c>
      <c r="AK114" s="55"/>
      <c r="AL114" s="31"/>
      <c r="AM114" s="244"/>
      <c r="AN114" s="197">
        <f>+SUM(J114,T114,AD114)</f>
        <v>1</v>
      </c>
      <c r="AO114" s="345">
        <f>+SUM(O114,Y114,AI114)</f>
        <v>0</v>
      </c>
      <c r="AP114" s="348">
        <f>IFERROR(AO114/AN114,"")</f>
        <v>0</v>
      </c>
      <c r="AQ114" s="492"/>
      <c r="AR114" s="1"/>
      <c r="AS114" s="138"/>
      <c r="AT114" s="138"/>
      <c r="AU114" s="138"/>
    </row>
    <row r="115" spans="1:47" s="139" customFormat="1" ht="80.25" customHeight="1" thickBot="1" x14ac:dyDescent="0.3">
      <c r="A115" s="185" t="s">
        <v>362</v>
      </c>
      <c r="B115" s="177" t="s">
        <v>183</v>
      </c>
      <c r="C115" s="178" t="s">
        <v>184</v>
      </c>
      <c r="D115" s="179" t="s">
        <v>36</v>
      </c>
      <c r="E115" s="178">
        <v>1</v>
      </c>
      <c r="F115" s="179" t="s">
        <v>176</v>
      </c>
      <c r="G115" s="180" t="s">
        <v>177</v>
      </c>
      <c r="H115" s="390">
        <v>45658</v>
      </c>
      <c r="I115" s="391">
        <v>46021</v>
      </c>
      <c r="J115" s="185">
        <v>1</v>
      </c>
      <c r="K115" s="179"/>
      <c r="L115" s="179"/>
      <c r="M115" s="179"/>
      <c r="N115" s="179"/>
      <c r="O115" s="179">
        <f>+SUM(K115:N115)</f>
        <v>0</v>
      </c>
      <c r="P115" s="213">
        <f>IFERROR(O115/J115,"")</f>
        <v>0</v>
      </c>
      <c r="Q115" s="177"/>
      <c r="R115" s="177"/>
      <c r="S115" s="260"/>
      <c r="T115" s="185">
        <v>1</v>
      </c>
      <c r="U115" s="179"/>
      <c r="V115" s="179"/>
      <c r="W115" s="179"/>
      <c r="X115" s="179"/>
      <c r="Y115" s="179">
        <f>+SUM(U115:X115)</f>
        <v>0</v>
      </c>
      <c r="Z115" s="213">
        <f>IFERROR(Y115/T115,"")</f>
        <v>0</v>
      </c>
      <c r="AA115" s="177"/>
      <c r="AB115" s="177"/>
      <c r="AC115" s="260"/>
      <c r="AD115" s="328">
        <v>1</v>
      </c>
      <c r="AE115" s="327"/>
      <c r="AF115" s="179"/>
      <c r="AG115" s="179"/>
      <c r="AH115" s="179"/>
      <c r="AI115" s="179">
        <f>+SUM(AE115:AH115)</f>
        <v>0</v>
      </c>
      <c r="AJ115" s="213">
        <f>IFERROR(AI115/AD115,"")</f>
        <v>0</v>
      </c>
      <c r="AK115" s="292"/>
      <c r="AL115" s="177"/>
      <c r="AM115" s="245"/>
      <c r="AN115" s="198">
        <f>+SUM(J115,T115,AD115)</f>
        <v>3</v>
      </c>
      <c r="AO115" s="346">
        <f>+SUM(O115,Y115,AI115)</f>
        <v>0</v>
      </c>
      <c r="AP115" s="349">
        <f>IFERROR(AO115/AN115,"")</f>
        <v>0</v>
      </c>
      <c r="AQ115" s="493"/>
      <c r="AR115" s="1"/>
      <c r="AS115" s="138"/>
      <c r="AT115" s="138"/>
      <c r="AU115" s="138"/>
    </row>
    <row r="116" spans="1:47" s="137" customFormat="1" ht="31.5" customHeight="1" thickBot="1" x14ac:dyDescent="0.3">
      <c r="A116" s="436" t="s">
        <v>369</v>
      </c>
      <c r="B116" s="436"/>
      <c r="C116" s="436"/>
      <c r="D116" s="436"/>
      <c r="E116" s="436"/>
      <c r="F116" s="436"/>
      <c r="G116" s="436"/>
      <c r="H116" s="436"/>
      <c r="I116" s="436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3"/>
      <c r="V116" s="3"/>
      <c r="W116" s="3"/>
      <c r="X116" s="3"/>
      <c r="Y116" s="7"/>
      <c r="Z116" s="7"/>
      <c r="AA116" s="10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1"/>
      <c r="AO116" s="1"/>
      <c r="AP116" s="1"/>
      <c r="AQ116" s="380">
        <f>(AQ121+AQ127)/2</f>
        <v>0</v>
      </c>
      <c r="AR116" s="1"/>
      <c r="AS116" s="77"/>
      <c r="AT116" s="77"/>
      <c r="AU116" s="77"/>
    </row>
    <row r="117" spans="1:47" ht="31.5" customHeight="1" x14ac:dyDescent="0.25">
      <c r="A117" s="433" t="s">
        <v>363</v>
      </c>
      <c r="B117" s="434"/>
      <c r="C117" s="434"/>
      <c r="D117" s="434"/>
      <c r="E117" s="434"/>
      <c r="F117" s="434"/>
      <c r="G117" s="434"/>
      <c r="H117" s="434"/>
      <c r="I117" s="434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3"/>
      <c r="V117" s="3"/>
      <c r="W117" s="3"/>
      <c r="X117" s="3"/>
      <c r="Y117" s="7"/>
      <c r="Z117" s="7"/>
      <c r="AA117" s="10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1"/>
      <c r="AO117" s="1"/>
      <c r="AP117" s="1"/>
      <c r="AQ117" s="11"/>
      <c r="AR117" s="1"/>
    </row>
    <row r="118" spans="1:47" ht="31.5" customHeight="1" thickBot="1" x14ac:dyDescent="0.3">
      <c r="A118" s="438" t="s">
        <v>368</v>
      </c>
      <c r="B118" s="447"/>
      <c r="C118" s="447"/>
      <c r="D118" s="447"/>
      <c r="E118" s="447"/>
      <c r="F118" s="447"/>
      <c r="G118" s="447"/>
      <c r="H118" s="447"/>
      <c r="I118" s="447"/>
      <c r="J118" s="12"/>
      <c r="K118" s="12"/>
      <c r="L118" s="12"/>
      <c r="M118" s="12"/>
      <c r="N118" s="12"/>
      <c r="O118" s="12"/>
      <c r="P118" s="12"/>
      <c r="Q118" s="12"/>
      <c r="R118" s="12"/>
      <c r="S118" s="47"/>
      <c r="T118" s="12"/>
      <c r="U118" s="12"/>
      <c r="V118" s="12"/>
      <c r="W118" s="12"/>
      <c r="X118" s="12"/>
      <c r="Y118" s="12"/>
      <c r="Z118" s="12"/>
      <c r="AA118" s="13"/>
      <c r="AB118" s="47"/>
      <c r="AC118" s="12"/>
      <c r="AD118" s="12"/>
      <c r="AE118" s="12"/>
      <c r="AF118" s="12"/>
      <c r="AG118" s="12"/>
      <c r="AH118" s="12"/>
      <c r="AI118" s="12"/>
      <c r="AJ118" s="12"/>
      <c r="AK118" s="12"/>
      <c r="AL118" s="47"/>
      <c r="AM118" s="12"/>
      <c r="AN118" s="14"/>
      <c r="AO118" s="14"/>
      <c r="AP118" s="14"/>
      <c r="AQ118" s="15"/>
      <c r="AR118" s="1"/>
    </row>
    <row r="119" spans="1:47" ht="26.25" customHeight="1" thickBot="1" x14ac:dyDescent="0.3">
      <c r="A119" s="50"/>
      <c r="B119" s="125"/>
      <c r="C119" s="50"/>
      <c r="D119" s="50"/>
      <c r="E119" s="50"/>
      <c r="F119" s="50"/>
      <c r="G119" s="50"/>
      <c r="H119" s="50"/>
      <c r="I119" s="51"/>
      <c r="J119" s="462" t="s">
        <v>30</v>
      </c>
      <c r="K119" s="463"/>
      <c r="L119" s="463"/>
      <c r="M119" s="463"/>
      <c r="N119" s="463"/>
      <c r="O119" s="463"/>
      <c r="P119" s="463"/>
      <c r="Q119" s="464"/>
      <c r="R119" s="39" t="s">
        <v>14</v>
      </c>
      <c r="S119" s="159" t="s">
        <v>217</v>
      </c>
      <c r="T119" s="465" t="s">
        <v>31</v>
      </c>
      <c r="U119" s="463"/>
      <c r="V119" s="463"/>
      <c r="W119" s="463"/>
      <c r="X119" s="463"/>
      <c r="Y119" s="463"/>
      <c r="Z119" s="463"/>
      <c r="AA119" s="464"/>
      <c r="AB119" s="39" t="s">
        <v>14</v>
      </c>
      <c r="AC119" s="140" t="s">
        <v>217</v>
      </c>
      <c r="AD119" s="465" t="s">
        <v>32</v>
      </c>
      <c r="AE119" s="482"/>
      <c r="AF119" s="482"/>
      <c r="AG119" s="482"/>
      <c r="AH119" s="482"/>
      <c r="AI119" s="482"/>
      <c r="AJ119" s="482"/>
      <c r="AK119" s="483"/>
      <c r="AL119" s="40" t="s">
        <v>14</v>
      </c>
      <c r="AM119" s="140" t="s">
        <v>217</v>
      </c>
      <c r="AN119" s="475" t="s">
        <v>33</v>
      </c>
      <c r="AO119" s="476"/>
      <c r="AP119" s="476"/>
      <c r="AQ119" s="477"/>
      <c r="AR119" s="1"/>
    </row>
    <row r="120" spans="1:47" ht="24.75" customHeight="1" thickBot="1" x14ac:dyDescent="0.3">
      <c r="A120" s="42" t="s">
        <v>46</v>
      </c>
      <c r="B120" s="126" t="s">
        <v>47</v>
      </c>
      <c r="C120" s="42" t="s">
        <v>48</v>
      </c>
      <c r="D120" s="42" t="s">
        <v>49</v>
      </c>
      <c r="E120" s="42" t="s">
        <v>50</v>
      </c>
      <c r="F120" s="42" t="s">
        <v>51</v>
      </c>
      <c r="G120" s="42" t="s">
        <v>5</v>
      </c>
      <c r="H120" s="43" t="s">
        <v>6</v>
      </c>
      <c r="I120" s="44" t="s">
        <v>7</v>
      </c>
      <c r="J120" s="110" t="s">
        <v>15</v>
      </c>
      <c r="K120" s="111" t="s">
        <v>8</v>
      </c>
      <c r="L120" s="111" t="s">
        <v>9</v>
      </c>
      <c r="M120" s="111" t="s">
        <v>10</v>
      </c>
      <c r="N120" s="111" t="s">
        <v>11</v>
      </c>
      <c r="O120" s="111" t="s">
        <v>12</v>
      </c>
      <c r="P120" s="112" t="s">
        <v>28</v>
      </c>
      <c r="Q120" s="113" t="s">
        <v>13</v>
      </c>
      <c r="R120" s="105"/>
      <c r="S120" s="161"/>
      <c r="T120" s="114" t="s">
        <v>15</v>
      </c>
      <c r="U120" s="115" t="s">
        <v>16</v>
      </c>
      <c r="V120" s="115" t="s">
        <v>17</v>
      </c>
      <c r="W120" s="115" t="s">
        <v>18</v>
      </c>
      <c r="X120" s="115" t="s">
        <v>19</v>
      </c>
      <c r="Y120" s="111" t="s">
        <v>12</v>
      </c>
      <c r="Z120" s="112" t="s">
        <v>28</v>
      </c>
      <c r="AA120" s="113" t="s">
        <v>13</v>
      </c>
      <c r="AB120" s="105"/>
      <c r="AC120" s="161"/>
      <c r="AD120" s="321" t="s">
        <v>15</v>
      </c>
      <c r="AE120" s="109" t="s">
        <v>20</v>
      </c>
      <c r="AF120" s="18" t="s">
        <v>21</v>
      </c>
      <c r="AG120" s="18" t="s">
        <v>22</v>
      </c>
      <c r="AH120" s="18" t="s">
        <v>23</v>
      </c>
      <c r="AI120" s="18" t="s">
        <v>12</v>
      </c>
      <c r="AJ120" s="19" t="s">
        <v>28</v>
      </c>
      <c r="AK120" s="20" t="s">
        <v>13</v>
      </c>
      <c r="AL120" s="46"/>
      <c r="AM120" s="46"/>
      <c r="AN120" s="17" t="s">
        <v>24</v>
      </c>
      <c r="AO120" s="101" t="s">
        <v>12</v>
      </c>
      <c r="AP120" s="20" t="s">
        <v>25</v>
      </c>
      <c r="AQ120" s="100" t="s">
        <v>26</v>
      </c>
      <c r="AR120" s="7"/>
    </row>
    <row r="121" spans="1:47" ht="78" customHeight="1" x14ac:dyDescent="0.25">
      <c r="A121" s="230"/>
      <c r="B121" s="392" t="s">
        <v>246</v>
      </c>
      <c r="C121" s="169" t="s">
        <v>247</v>
      </c>
      <c r="D121" s="168" t="s">
        <v>248</v>
      </c>
      <c r="E121" s="168" t="s">
        <v>249</v>
      </c>
      <c r="F121" s="393" t="s">
        <v>250</v>
      </c>
      <c r="G121" s="168" t="s">
        <v>251</v>
      </c>
      <c r="H121" s="393">
        <v>45689</v>
      </c>
      <c r="I121" s="394">
        <v>46021</v>
      </c>
      <c r="J121" s="183"/>
      <c r="K121" s="169"/>
      <c r="L121" s="169"/>
      <c r="M121" s="169"/>
      <c r="N121" s="169"/>
      <c r="O121" s="169">
        <f>+SUM(K121:N121)</f>
        <v>0</v>
      </c>
      <c r="P121" s="210" t="str">
        <f>IFERROR(O121/J121,"")</f>
        <v/>
      </c>
      <c r="Q121" s="253"/>
      <c r="R121" s="253"/>
      <c r="S121" s="253"/>
      <c r="T121" s="169"/>
      <c r="U121" s="169"/>
      <c r="V121" s="169"/>
      <c r="W121" s="169"/>
      <c r="X121" s="169"/>
      <c r="Y121" s="169">
        <f>+SUM(U121:X121)</f>
        <v>0</v>
      </c>
      <c r="Z121" s="210" t="str">
        <f>IFERROR(Y121/T121,"")</f>
        <v/>
      </c>
      <c r="AA121" s="253"/>
      <c r="AB121" s="253"/>
      <c r="AC121" s="253"/>
      <c r="AD121" s="211">
        <v>1</v>
      </c>
      <c r="AE121" s="318"/>
      <c r="AF121" s="169"/>
      <c r="AG121" s="169"/>
      <c r="AH121" s="169"/>
      <c r="AI121" s="169">
        <f>+SUM(AE121:AH121)</f>
        <v>0</v>
      </c>
      <c r="AJ121" s="210">
        <f>IFERROR(AI121/AD121,"")</f>
        <v>0</v>
      </c>
      <c r="AK121" s="293"/>
      <c r="AL121" s="167"/>
      <c r="AM121" s="243"/>
      <c r="AN121" s="402">
        <f>+SUM(J121,T121,AD121)</f>
        <v>1</v>
      </c>
      <c r="AO121" s="405">
        <f>+SUM(O121,Y121,AI121)</f>
        <v>0</v>
      </c>
      <c r="AP121" s="408">
        <f>IFERROR(AO121/AN121,"")</f>
        <v>0</v>
      </c>
      <c r="AQ121" s="472">
        <f>+AVERAGE(AP121:AP123)</f>
        <v>0</v>
      </c>
      <c r="AR121" s="7"/>
    </row>
    <row r="122" spans="1:47" ht="83.25" customHeight="1" x14ac:dyDescent="0.25">
      <c r="A122" s="81"/>
      <c r="B122" s="382" t="s">
        <v>246</v>
      </c>
      <c r="C122" s="27" t="s">
        <v>252</v>
      </c>
      <c r="D122" s="156" t="s">
        <v>253</v>
      </c>
      <c r="E122" s="156" t="s">
        <v>254</v>
      </c>
      <c r="F122" s="163" t="s">
        <v>255</v>
      </c>
      <c r="G122" s="156" t="s">
        <v>251</v>
      </c>
      <c r="H122" s="163">
        <v>45689</v>
      </c>
      <c r="I122" s="395">
        <v>46021</v>
      </c>
      <c r="J122" s="184"/>
      <c r="K122" s="27"/>
      <c r="L122" s="27"/>
      <c r="M122" s="27"/>
      <c r="N122" s="27"/>
      <c r="O122" s="27">
        <v>0</v>
      </c>
      <c r="P122" s="54" t="str">
        <f>IFERROR(O122/J122,"")</f>
        <v/>
      </c>
      <c r="Q122" s="56"/>
      <c r="R122" s="56"/>
      <c r="S122" s="56"/>
      <c r="T122" s="27"/>
      <c r="U122" s="27"/>
      <c r="V122" s="27"/>
      <c r="W122" s="27"/>
      <c r="X122" s="27"/>
      <c r="Y122" s="27">
        <f>+SUM(U122:X122)</f>
        <v>0</v>
      </c>
      <c r="Z122" s="54" t="str">
        <f>IFERROR(Y122/T122,"")</f>
        <v/>
      </c>
      <c r="AA122" s="56"/>
      <c r="AB122" s="56"/>
      <c r="AC122" s="56"/>
      <c r="AD122" s="212">
        <v>1</v>
      </c>
      <c r="AE122" s="53"/>
      <c r="AF122" s="27"/>
      <c r="AG122" s="27"/>
      <c r="AH122" s="27"/>
      <c r="AI122" s="27">
        <f>+SUM(AE122:AH122)</f>
        <v>0</v>
      </c>
      <c r="AJ122" s="54">
        <f>IFERROR(AI122/AD122,"")</f>
        <v>0</v>
      </c>
      <c r="AK122" s="55"/>
      <c r="AL122" s="31"/>
      <c r="AM122" s="244"/>
      <c r="AN122" s="403">
        <f>+SUM(J122,T122,AD122)</f>
        <v>1</v>
      </c>
      <c r="AO122" s="406">
        <f>+SUM(O122,Y122,AI122)</f>
        <v>0</v>
      </c>
      <c r="AP122" s="409">
        <f>IFERROR(AO122/AN122,"")</f>
        <v>0</v>
      </c>
      <c r="AQ122" s="473"/>
      <c r="AR122" s="7"/>
    </row>
    <row r="123" spans="1:47" ht="83.25" customHeight="1" thickBot="1" x14ac:dyDescent="0.3">
      <c r="A123" s="187"/>
      <c r="B123" s="396" t="s">
        <v>246</v>
      </c>
      <c r="C123" s="179" t="s">
        <v>256</v>
      </c>
      <c r="D123" s="397" t="s">
        <v>253</v>
      </c>
      <c r="E123" s="397" t="s">
        <v>257</v>
      </c>
      <c r="F123" s="398" t="s">
        <v>258</v>
      </c>
      <c r="G123" s="397" t="s">
        <v>251</v>
      </c>
      <c r="H123" s="398">
        <v>45689</v>
      </c>
      <c r="I123" s="399">
        <v>46021</v>
      </c>
      <c r="J123" s="185"/>
      <c r="K123" s="179"/>
      <c r="L123" s="179"/>
      <c r="M123" s="179"/>
      <c r="N123" s="179"/>
      <c r="O123" s="179">
        <f>+SUM(K123:N123)</f>
        <v>0</v>
      </c>
      <c r="P123" s="213" t="str">
        <f>IFERROR(O123/J123,"")</f>
        <v/>
      </c>
      <c r="Q123" s="283"/>
      <c r="R123" s="283"/>
      <c r="S123" s="283"/>
      <c r="T123" s="179"/>
      <c r="U123" s="179"/>
      <c r="V123" s="179"/>
      <c r="W123" s="179"/>
      <c r="X123" s="179"/>
      <c r="Y123" s="179">
        <f>+SUM(U123:X123)</f>
        <v>0</v>
      </c>
      <c r="Z123" s="213" t="str">
        <f>IFERROR(Y123/T123,"")</f>
        <v/>
      </c>
      <c r="AA123" s="287"/>
      <c r="AB123" s="287"/>
      <c r="AC123" s="287"/>
      <c r="AD123" s="214">
        <v>1</v>
      </c>
      <c r="AE123" s="319"/>
      <c r="AF123" s="136"/>
      <c r="AG123" s="136"/>
      <c r="AH123" s="136"/>
      <c r="AI123" s="136">
        <f>+SUM(AE123:AH123)</f>
        <v>0</v>
      </c>
      <c r="AJ123" s="286">
        <f>IFERROR(AI123/AD123,"")</f>
        <v>0</v>
      </c>
      <c r="AK123" s="312"/>
      <c r="AL123" s="135"/>
      <c r="AM123" s="277"/>
      <c r="AN123" s="404">
        <f>+SUM(J123,T123,AD123)</f>
        <v>1</v>
      </c>
      <c r="AO123" s="407">
        <f>+SUM(O123,Y123,AI123)</f>
        <v>0</v>
      </c>
      <c r="AP123" s="410">
        <f>IFERROR(AO123/AN123,"")</f>
        <v>0</v>
      </c>
      <c r="AQ123" s="474"/>
      <c r="AR123" s="7"/>
    </row>
    <row r="124" spans="1:47" ht="30.75" customHeight="1" thickBot="1" x14ac:dyDescent="0.3">
      <c r="A124" s="433" t="s">
        <v>364</v>
      </c>
      <c r="B124" s="433"/>
      <c r="C124" s="433"/>
      <c r="D124" s="433"/>
      <c r="E124" s="433"/>
      <c r="F124" s="433"/>
      <c r="G124" s="433"/>
      <c r="H124" s="433"/>
      <c r="I124" s="433"/>
      <c r="J124" s="12"/>
      <c r="K124" s="12"/>
      <c r="L124" s="12"/>
      <c r="M124" s="12"/>
      <c r="N124" s="12"/>
      <c r="O124" s="12"/>
      <c r="P124" s="12"/>
      <c r="Q124" s="12"/>
      <c r="R124" s="12"/>
      <c r="S124" s="47"/>
      <c r="T124" s="12"/>
      <c r="U124" s="12"/>
      <c r="V124" s="12"/>
      <c r="W124" s="12"/>
      <c r="X124" s="12"/>
      <c r="Y124" s="12"/>
      <c r="Z124" s="12"/>
      <c r="AA124" s="13"/>
      <c r="AB124" s="47"/>
      <c r="AC124" s="12"/>
      <c r="AD124" s="12"/>
      <c r="AE124" s="12"/>
      <c r="AF124" s="12"/>
      <c r="AG124" s="12"/>
      <c r="AH124" s="12"/>
      <c r="AI124" s="12"/>
      <c r="AJ124" s="12"/>
      <c r="AK124" s="12"/>
      <c r="AL124" s="47"/>
      <c r="AM124" s="12"/>
      <c r="AN124" s="14"/>
      <c r="AO124" s="14"/>
      <c r="AP124" s="14"/>
      <c r="AQ124" s="15"/>
      <c r="AR124" s="1"/>
      <c r="AS124"/>
      <c r="AT124"/>
      <c r="AU124"/>
    </row>
    <row r="125" spans="1:47" ht="23.25" customHeight="1" thickBot="1" x14ac:dyDescent="0.3">
      <c r="A125" s="459" t="s">
        <v>370</v>
      </c>
      <c r="B125" s="459"/>
      <c r="C125" s="459"/>
      <c r="D125" s="459"/>
      <c r="E125" s="459"/>
      <c r="F125" s="459"/>
      <c r="G125" s="459"/>
      <c r="H125" s="459"/>
      <c r="I125" s="459"/>
      <c r="J125" s="462" t="s">
        <v>30</v>
      </c>
      <c r="K125" s="463"/>
      <c r="L125" s="463"/>
      <c r="M125" s="463"/>
      <c r="N125" s="463"/>
      <c r="O125" s="463"/>
      <c r="P125" s="463"/>
      <c r="Q125" s="464"/>
      <c r="R125" s="39" t="s">
        <v>14</v>
      </c>
      <c r="S125" s="159" t="s">
        <v>217</v>
      </c>
      <c r="T125" s="465" t="s">
        <v>31</v>
      </c>
      <c r="U125" s="463"/>
      <c r="V125" s="463"/>
      <c r="W125" s="463"/>
      <c r="X125" s="463"/>
      <c r="Y125" s="463"/>
      <c r="Z125" s="463"/>
      <c r="AA125" s="464"/>
      <c r="AB125" s="39" t="s">
        <v>14</v>
      </c>
      <c r="AC125" s="140" t="s">
        <v>217</v>
      </c>
      <c r="AD125" s="465" t="s">
        <v>32</v>
      </c>
      <c r="AE125" s="463"/>
      <c r="AF125" s="463"/>
      <c r="AG125" s="463"/>
      <c r="AH125" s="463"/>
      <c r="AI125" s="463"/>
      <c r="AJ125" s="463"/>
      <c r="AK125" s="464"/>
      <c r="AL125" s="40" t="s">
        <v>14</v>
      </c>
      <c r="AM125" s="140" t="s">
        <v>217</v>
      </c>
      <c r="AN125" s="475" t="s">
        <v>33</v>
      </c>
      <c r="AO125" s="476"/>
      <c r="AP125" s="476"/>
      <c r="AQ125" s="477"/>
      <c r="AR125" s="1"/>
      <c r="AS125"/>
      <c r="AT125"/>
      <c r="AU125"/>
    </row>
    <row r="126" spans="1:47" ht="41.25" customHeight="1" thickBot="1" x14ac:dyDescent="0.3">
      <c r="A126" s="92" t="s">
        <v>0</v>
      </c>
      <c r="B126" s="123" t="s">
        <v>1</v>
      </c>
      <c r="C126" s="92" t="s">
        <v>2</v>
      </c>
      <c r="D126" s="92" t="s">
        <v>3</v>
      </c>
      <c r="E126" s="92" t="s">
        <v>4</v>
      </c>
      <c r="F126" s="88" t="s">
        <v>82</v>
      </c>
      <c r="G126" s="92" t="s">
        <v>5</v>
      </c>
      <c r="H126" s="93" t="s">
        <v>6</v>
      </c>
      <c r="I126" s="94" t="s">
        <v>7</v>
      </c>
      <c r="J126" s="52" t="s">
        <v>15</v>
      </c>
      <c r="K126" s="42" t="s">
        <v>8</v>
      </c>
      <c r="L126" s="42" t="s">
        <v>9</v>
      </c>
      <c r="M126" s="42" t="s">
        <v>10</v>
      </c>
      <c r="N126" s="42" t="s">
        <v>11</v>
      </c>
      <c r="O126" s="42" t="s">
        <v>12</v>
      </c>
      <c r="P126" s="59"/>
      <c r="Q126" s="60" t="s">
        <v>13</v>
      </c>
      <c r="R126" s="39"/>
      <c r="S126" s="134"/>
      <c r="T126" s="41" t="s">
        <v>15</v>
      </c>
      <c r="U126" s="61" t="s">
        <v>16</v>
      </c>
      <c r="V126" s="61" t="s">
        <v>17</v>
      </c>
      <c r="W126" s="61" t="s">
        <v>18</v>
      </c>
      <c r="X126" s="61" t="s">
        <v>19</v>
      </c>
      <c r="Y126" s="42" t="s">
        <v>12</v>
      </c>
      <c r="Z126" s="59"/>
      <c r="AA126" s="62" t="s">
        <v>13</v>
      </c>
      <c r="AB126" s="39"/>
      <c r="AC126" s="134"/>
      <c r="AD126" s="321" t="s">
        <v>15</v>
      </c>
      <c r="AE126" s="330" t="s">
        <v>20</v>
      </c>
      <c r="AF126" s="42" t="s">
        <v>21</v>
      </c>
      <c r="AG126" s="42" t="s">
        <v>22</v>
      </c>
      <c r="AH126" s="42" t="s">
        <v>23</v>
      </c>
      <c r="AI126" s="42" t="s">
        <v>12</v>
      </c>
      <c r="AJ126" s="59"/>
      <c r="AK126" s="60" t="s">
        <v>13</v>
      </c>
      <c r="AL126" s="40"/>
      <c r="AM126" s="40"/>
      <c r="AN126" s="17" t="s">
        <v>24</v>
      </c>
      <c r="AO126" s="101" t="s">
        <v>12</v>
      </c>
      <c r="AP126" s="20" t="s">
        <v>25</v>
      </c>
      <c r="AQ126" s="100" t="s">
        <v>26</v>
      </c>
      <c r="AR126" s="1"/>
      <c r="AS126"/>
      <c r="AT126"/>
      <c r="AU126"/>
    </row>
    <row r="127" spans="1:47" ht="134.25" customHeight="1" x14ac:dyDescent="0.25">
      <c r="A127" s="183" t="s">
        <v>423</v>
      </c>
      <c r="B127" s="167" t="s">
        <v>419</v>
      </c>
      <c r="C127" s="169" t="s">
        <v>420</v>
      </c>
      <c r="D127" s="169" t="s">
        <v>422</v>
      </c>
      <c r="E127" s="169">
        <v>1</v>
      </c>
      <c r="F127" s="170" t="s">
        <v>421</v>
      </c>
      <c r="G127" s="170" t="s">
        <v>401</v>
      </c>
      <c r="H127" s="170">
        <v>45689</v>
      </c>
      <c r="I127" s="171">
        <v>46021</v>
      </c>
      <c r="J127" s="183"/>
      <c r="K127" s="169"/>
      <c r="L127" s="169"/>
      <c r="M127" s="169"/>
      <c r="N127" s="169"/>
      <c r="O127" s="169">
        <f>+SUM(K127:N127)</f>
        <v>0</v>
      </c>
      <c r="P127" s="210" t="str">
        <f>IFERROR(O127/J127,"")</f>
        <v/>
      </c>
      <c r="Q127" s="167"/>
      <c r="R127" s="167"/>
      <c r="S127" s="258"/>
      <c r="T127" s="183">
        <v>1</v>
      </c>
      <c r="U127" s="169"/>
      <c r="V127" s="169"/>
      <c r="W127" s="169"/>
      <c r="X127" s="169"/>
      <c r="Y127" s="169">
        <f>+SUM(U127:X127)</f>
        <v>0</v>
      </c>
      <c r="Z127" s="210">
        <f>IFERROR(Y127/T127,"")</f>
        <v>0</v>
      </c>
      <c r="AA127" s="167"/>
      <c r="AB127" s="167"/>
      <c r="AC127" s="258"/>
      <c r="AD127" s="322"/>
      <c r="AE127" s="318"/>
      <c r="AF127" s="169"/>
      <c r="AG127" s="169"/>
      <c r="AH127" s="169"/>
      <c r="AI127" s="169">
        <f>+SUM(AE127:AH127)</f>
        <v>0</v>
      </c>
      <c r="AJ127" s="210" t="str">
        <f>IFERROR(AI127/AD127,"")</f>
        <v/>
      </c>
      <c r="AK127" s="293"/>
      <c r="AL127" s="167"/>
      <c r="AM127" s="243"/>
      <c r="AN127" s="196">
        <f>+SUM(J127,T127,AD127)</f>
        <v>1</v>
      </c>
      <c r="AO127" s="344">
        <f>+SUM(O127,Y127,AI127)</f>
        <v>0</v>
      </c>
      <c r="AP127" s="347">
        <f>IFERROR(AO127/AN127,"")</f>
        <v>0</v>
      </c>
      <c r="AQ127" s="491">
        <f>+AVERAGE(AP127:AP129)</f>
        <v>0</v>
      </c>
      <c r="AR127" s="1"/>
      <c r="AS127"/>
      <c r="AT127"/>
      <c r="AU127"/>
    </row>
    <row r="128" spans="1:47" ht="92.25" customHeight="1" x14ac:dyDescent="0.25">
      <c r="A128" s="184" t="s">
        <v>424</v>
      </c>
      <c r="B128" s="31" t="s">
        <v>148</v>
      </c>
      <c r="C128" s="27" t="s">
        <v>149</v>
      </c>
      <c r="D128" s="27" t="s">
        <v>36</v>
      </c>
      <c r="E128" s="27">
        <v>1</v>
      </c>
      <c r="F128" s="48" t="s">
        <v>37</v>
      </c>
      <c r="G128" s="48" t="s">
        <v>37</v>
      </c>
      <c r="H128" s="48">
        <v>45809</v>
      </c>
      <c r="I128" s="369">
        <v>46022</v>
      </c>
      <c r="J128" s="184"/>
      <c r="K128" s="27"/>
      <c r="L128" s="27"/>
      <c r="M128" s="27"/>
      <c r="N128" s="27"/>
      <c r="O128" s="27">
        <f>+SUM(K128:N128)</f>
        <v>0</v>
      </c>
      <c r="P128" s="54" t="str">
        <f>IFERROR(O128/J128,"")</f>
        <v/>
      </c>
      <c r="Q128" s="31"/>
      <c r="R128" s="31"/>
      <c r="S128" s="259"/>
      <c r="T128" s="184"/>
      <c r="U128" s="27"/>
      <c r="V128" s="27"/>
      <c r="W128" s="27"/>
      <c r="X128" s="27"/>
      <c r="Y128" s="27">
        <f>+SUM(U128:X128)</f>
        <v>0</v>
      </c>
      <c r="Z128" s="54" t="str">
        <f>IFERROR(Y128/T128,"")</f>
        <v/>
      </c>
      <c r="AA128" s="31"/>
      <c r="AB128" s="31"/>
      <c r="AC128" s="259"/>
      <c r="AD128" s="323">
        <v>1</v>
      </c>
      <c r="AE128" s="53"/>
      <c r="AF128" s="27"/>
      <c r="AG128" s="27"/>
      <c r="AH128" s="27"/>
      <c r="AI128" s="27">
        <f>+SUM(AE128:AH128)</f>
        <v>0</v>
      </c>
      <c r="AJ128" s="54">
        <f>IFERROR(AI128/AD128,"")</f>
        <v>0</v>
      </c>
      <c r="AK128" s="55"/>
      <c r="AL128" s="31"/>
      <c r="AM128" s="244"/>
      <c r="AN128" s="197">
        <f>+SUM(J128,T128,AD128)</f>
        <v>1</v>
      </c>
      <c r="AO128" s="345">
        <f>+SUM(O128,Y128,AI128)</f>
        <v>0</v>
      </c>
      <c r="AP128" s="348">
        <f>IFERROR(AO128/AN128,"")</f>
        <v>0</v>
      </c>
      <c r="AQ128" s="492"/>
      <c r="AR128" s="1"/>
      <c r="AS128"/>
      <c r="AT128"/>
      <c r="AU128"/>
    </row>
    <row r="129" spans="1:47" ht="51.75" customHeight="1" thickBot="1" x14ac:dyDescent="0.3">
      <c r="A129" s="411"/>
      <c r="B129" s="186"/>
      <c r="C129" s="412"/>
      <c r="D129" s="187"/>
      <c r="E129" s="187"/>
      <c r="F129" s="240"/>
      <c r="G129" s="240"/>
      <c r="H129" s="240"/>
      <c r="I129" s="389"/>
      <c r="J129" s="185"/>
      <c r="K129" s="179"/>
      <c r="L129" s="179"/>
      <c r="M129" s="179"/>
      <c r="N129" s="179"/>
      <c r="O129" s="179">
        <f>+SUM(K129:N129)</f>
        <v>0</v>
      </c>
      <c r="P129" s="213" t="str">
        <f>IFERROR(O129/J129,"")</f>
        <v/>
      </c>
      <c r="Q129" s="177"/>
      <c r="R129" s="177"/>
      <c r="S129" s="260"/>
      <c r="T129" s="185"/>
      <c r="U129" s="179"/>
      <c r="V129" s="179"/>
      <c r="W129" s="179"/>
      <c r="X129" s="179"/>
      <c r="Y129" s="179">
        <f>+SUM(U129:X129)</f>
        <v>0</v>
      </c>
      <c r="Z129" s="213" t="str">
        <f>IFERROR(Y129/T129,"")</f>
        <v/>
      </c>
      <c r="AA129" s="177"/>
      <c r="AB129" s="177"/>
      <c r="AC129" s="260"/>
      <c r="AD129" s="328"/>
      <c r="AE129" s="327"/>
      <c r="AF129" s="179"/>
      <c r="AG129" s="179"/>
      <c r="AH129" s="179"/>
      <c r="AI129" s="179">
        <f>+SUM(AE129:AH129)</f>
        <v>0</v>
      </c>
      <c r="AJ129" s="213" t="str">
        <f>IFERROR(AI129/AD129,"")</f>
        <v/>
      </c>
      <c r="AK129" s="292"/>
      <c r="AL129" s="177"/>
      <c r="AM129" s="245"/>
      <c r="AN129" s="198">
        <f>+SUM(J129,T129,AD129)</f>
        <v>0</v>
      </c>
      <c r="AO129" s="346">
        <f>+SUM(O129,Y129,AI129)</f>
        <v>0</v>
      </c>
      <c r="AP129" s="349" t="str">
        <f>IFERROR(AO129/AN129,"")</f>
        <v/>
      </c>
      <c r="AQ129" s="493"/>
      <c r="AR129" s="1"/>
      <c r="AS129"/>
      <c r="AT129"/>
      <c r="AU129"/>
    </row>
    <row r="130" spans="1:47" ht="15.75" customHeight="1" thickBot="1" x14ac:dyDescent="0.3">
      <c r="A130" s="460" t="s">
        <v>61</v>
      </c>
      <c r="B130" s="413"/>
      <c r="C130" s="413"/>
      <c r="F130" s="66"/>
      <c r="G130" s="14"/>
      <c r="H130" s="14"/>
      <c r="I130" s="14"/>
      <c r="J130" s="65"/>
      <c r="K130" s="47"/>
      <c r="L130" s="47"/>
      <c r="M130" s="47"/>
      <c r="N130" s="47"/>
      <c r="O130" s="65"/>
      <c r="P130" s="37"/>
      <c r="Q130" s="47"/>
      <c r="R130" s="47"/>
      <c r="S130" s="47"/>
      <c r="T130" s="47"/>
      <c r="U130" s="47"/>
      <c r="V130" s="47"/>
      <c r="W130" s="47"/>
      <c r="X130" s="47"/>
      <c r="Y130" s="47"/>
      <c r="Z130" s="37"/>
      <c r="AA130" s="13"/>
      <c r="AB130" s="47"/>
      <c r="AC130" s="47"/>
      <c r="AD130" s="47"/>
      <c r="AE130" s="47"/>
      <c r="AF130" s="47"/>
      <c r="AG130" s="47"/>
      <c r="AH130" s="47"/>
      <c r="AI130" s="47"/>
      <c r="AJ130" s="37"/>
      <c r="AK130" s="47"/>
      <c r="AL130" s="47"/>
      <c r="AM130" s="47"/>
      <c r="AN130" s="14"/>
      <c r="AO130" s="14"/>
      <c r="AP130" s="14"/>
      <c r="AQ130" s="15"/>
      <c r="AR130" s="14"/>
      <c r="AS130"/>
      <c r="AT130"/>
      <c r="AU130"/>
    </row>
    <row r="131" spans="1:47" ht="27.75" customHeight="1" thickBot="1" x14ac:dyDescent="0.3">
      <c r="A131" s="67" t="s">
        <v>62</v>
      </c>
      <c r="B131" s="68" t="s">
        <v>63</v>
      </c>
      <c r="C131" s="129" t="s">
        <v>64</v>
      </c>
      <c r="D131" s="68" t="s">
        <v>65</v>
      </c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3"/>
      <c r="R131" s="13"/>
      <c r="S131" s="13"/>
      <c r="T131" s="14"/>
      <c r="U131" s="4"/>
      <c r="V131" s="4"/>
      <c r="W131" s="4"/>
      <c r="X131" s="4"/>
      <c r="Y131" s="14"/>
      <c r="Z131" s="14"/>
      <c r="AA131" s="13"/>
      <c r="AB131" s="13"/>
      <c r="AC131" s="13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5"/>
      <c r="AR131" s="14"/>
      <c r="AS131"/>
      <c r="AT131"/>
      <c r="AU131"/>
    </row>
    <row r="132" spans="1:47" ht="37.5" customHeight="1" x14ac:dyDescent="0.25">
      <c r="A132" s="69">
        <v>45686</v>
      </c>
      <c r="B132" s="70">
        <v>1</v>
      </c>
      <c r="C132" s="130" t="s">
        <v>425</v>
      </c>
      <c r="D132" s="71" t="s">
        <v>426</v>
      </c>
      <c r="F132" s="14"/>
      <c r="G132" s="14"/>
      <c r="H132" s="14"/>
      <c r="I132" s="14"/>
      <c r="J132" s="14"/>
      <c r="K132" s="14"/>
      <c r="L132" s="14"/>
      <c r="M132" s="14"/>
      <c r="N132" s="14"/>
      <c r="O132" s="66"/>
      <c r="P132" s="14"/>
      <c r="Q132" s="13"/>
      <c r="R132" s="13"/>
      <c r="S132" s="13"/>
      <c r="T132" s="14"/>
      <c r="U132" s="4"/>
      <c r="V132" s="4"/>
      <c r="W132" s="4"/>
      <c r="X132" s="4"/>
      <c r="Y132" s="14"/>
      <c r="Z132" s="14"/>
      <c r="AA132" s="13"/>
      <c r="AB132" s="13"/>
      <c r="AC132" s="13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5"/>
      <c r="AR132" s="14"/>
      <c r="AS132"/>
      <c r="AT132"/>
      <c r="AU132"/>
    </row>
    <row r="133" spans="1:47" ht="32.25" customHeight="1" x14ac:dyDescent="0.25">
      <c r="A133" s="72"/>
      <c r="B133" s="73"/>
      <c r="C133" s="131"/>
      <c r="D133" s="7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3"/>
      <c r="R133" s="13"/>
      <c r="S133" s="13"/>
      <c r="T133" s="14"/>
      <c r="U133" s="4"/>
      <c r="V133" s="4"/>
      <c r="W133" s="4"/>
      <c r="X133" s="4"/>
      <c r="Y133" s="14"/>
      <c r="Z133" s="14"/>
      <c r="AA133" s="13"/>
      <c r="AB133" s="13"/>
      <c r="AC133" s="13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5"/>
      <c r="AR133" s="14"/>
      <c r="AS133"/>
      <c r="AT133"/>
      <c r="AU133"/>
    </row>
    <row r="134" spans="1:47" ht="32.25" customHeight="1" x14ac:dyDescent="0.25">
      <c r="A134" s="72"/>
      <c r="B134" s="73"/>
      <c r="C134" s="131"/>
      <c r="D134" s="7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3"/>
      <c r="R134" s="13"/>
      <c r="S134" s="13"/>
      <c r="T134" s="14"/>
      <c r="U134" s="4"/>
      <c r="V134" s="4"/>
      <c r="W134" s="4"/>
      <c r="X134" s="4"/>
      <c r="Y134" s="14"/>
      <c r="Z134" s="14"/>
      <c r="AA134" s="13"/>
      <c r="AB134" s="13"/>
      <c r="AC134" s="13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5"/>
      <c r="AR134" s="14"/>
      <c r="AS134"/>
      <c r="AT134"/>
      <c r="AU134"/>
    </row>
    <row r="135" spans="1:47" ht="54" customHeight="1" x14ac:dyDescent="0.25">
      <c r="A135" s="72"/>
      <c r="B135" s="73"/>
      <c r="C135" s="131"/>
      <c r="D135" s="7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3"/>
      <c r="R135" s="13"/>
      <c r="S135" s="13"/>
      <c r="T135" s="14"/>
      <c r="U135" s="4"/>
      <c r="V135" s="4"/>
      <c r="W135" s="4"/>
      <c r="X135" s="4"/>
      <c r="Y135" s="14"/>
      <c r="Z135" s="14"/>
      <c r="AA135" s="13"/>
      <c r="AB135" s="13"/>
      <c r="AC135" s="13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5"/>
      <c r="AR135" s="14"/>
      <c r="AS135"/>
      <c r="AT135"/>
      <c r="AU135"/>
    </row>
    <row r="136" spans="1:47" ht="15.75" customHeight="1" x14ac:dyDescent="0.25">
      <c r="A136" s="9" t="s">
        <v>66</v>
      </c>
      <c r="B136" s="7"/>
      <c r="C136" s="13"/>
      <c r="D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3"/>
      <c r="R136" s="13"/>
      <c r="S136" s="13"/>
      <c r="T136" s="14"/>
      <c r="U136" s="4"/>
      <c r="V136" s="4"/>
      <c r="W136" s="4"/>
      <c r="X136" s="4"/>
      <c r="Y136" s="14"/>
      <c r="Z136" s="14"/>
      <c r="AA136" s="13"/>
      <c r="AB136" s="13"/>
      <c r="AC136" s="13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5"/>
      <c r="AR136" s="14"/>
      <c r="AS136"/>
      <c r="AT136"/>
      <c r="AU136"/>
    </row>
    <row r="137" spans="1:47" ht="15.75" customHeight="1" x14ac:dyDescent="0.25">
      <c r="A137" s="75" t="s">
        <v>67</v>
      </c>
      <c r="B137" s="414" t="s">
        <v>68</v>
      </c>
      <c r="C137" s="414" t="s">
        <v>427</v>
      </c>
      <c r="D137" s="415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3"/>
      <c r="R137" s="13"/>
      <c r="S137" s="13"/>
      <c r="T137" s="14"/>
      <c r="U137" s="4"/>
      <c r="V137" s="4"/>
      <c r="W137" s="4"/>
      <c r="X137" s="4"/>
      <c r="Y137" s="14"/>
      <c r="Z137" s="14"/>
      <c r="AA137" s="13"/>
      <c r="AB137" s="13"/>
      <c r="AC137" s="13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5"/>
      <c r="AR137" s="14"/>
      <c r="AS137"/>
      <c r="AT137"/>
      <c r="AU137"/>
    </row>
    <row r="138" spans="1:47" ht="53.25" customHeight="1" x14ac:dyDescent="0.25">
      <c r="A138" s="416" t="s">
        <v>69</v>
      </c>
      <c r="B138" s="417" t="s">
        <v>70</v>
      </c>
      <c r="C138" s="461" t="s">
        <v>432</v>
      </c>
      <c r="D138" s="418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3"/>
      <c r="R138" s="13"/>
      <c r="S138" s="13"/>
      <c r="T138" s="14"/>
      <c r="U138" s="4"/>
      <c r="V138" s="4"/>
      <c r="W138" s="4"/>
      <c r="X138" s="4"/>
      <c r="Y138" s="14"/>
      <c r="Z138" s="14"/>
      <c r="AA138" s="13"/>
      <c r="AB138" s="13"/>
      <c r="AC138" s="13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5"/>
      <c r="AR138" s="14"/>
      <c r="AS138"/>
      <c r="AT138"/>
      <c r="AU138"/>
    </row>
    <row r="139" spans="1:47" ht="27" customHeight="1" x14ac:dyDescent="0.25">
      <c r="A139" s="419" t="s">
        <v>71</v>
      </c>
      <c r="B139" s="420" t="s">
        <v>431</v>
      </c>
      <c r="C139" s="421"/>
      <c r="D139" s="422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3"/>
      <c r="R139" s="13"/>
      <c r="S139" s="13"/>
      <c r="T139" s="14"/>
      <c r="U139" s="4"/>
      <c r="V139" s="4"/>
      <c r="W139" s="4"/>
      <c r="X139" s="4"/>
      <c r="Y139" s="14"/>
      <c r="Z139" s="14"/>
      <c r="AA139" s="13"/>
      <c r="AB139" s="13"/>
      <c r="AC139" s="13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5"/>
      <c r="AR139" s="14"/>
      <c r="AS139"/>
      <c r="AT139"/>
      <c r="AU139"/>
    </row>
    <row r="140" spans="1:47" ht="38.25" customHeight="1" x14ac:dyDescent="0.25"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3"/>
      <c r="R140" s="13"/>
      <c r="S140" s="13"/>
      <c r="T140" s="14"/>
      <c r="U140" s="4"/>
      <c r="V140" s="4"/>
      <c r="W140" s="4"/>
      <c r="X140" s="4"/>
      <c r="Y140" s="14"/>
      <c r="Z140" s="14"/>
      <c r="AA140" s="13"/>
      <c r="AB140" s="13"/>
      <c r="AC140" s="13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5"/>
      <c r="AR140" s="14"/>
      <c r="AS140"/>
      <c r="AT140"/>
      <c r="AU140"/>
    </row>
    <row r="141" spans="1:47" ht="15.75" customHeight="1" x14ac:dyDescent="0.25">
      <c r="A141" s="7"/>
      <c r="B141" s="13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3"/>
      <c r="R141" s="13"/>
      <c r="S141" s="13"/>
      <c r="T141" s="14"/>
      <c r="U141" s="4"/>
      <c r="V141" s="4"/>
      <c r="W141" s="4"/>
      <c r="X141" s="4"/>
      <c r="Y141" s="14"/>
      <c r="Z141" s="14"/>
      <c r="AA141" s="13"/>
      <c r="AB141" s="13"/>
      <c r="AC141" s="13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5"/>
      <c r="AR141" s="14"/>
      <c r="AS141"/>
      <c r="AT141"/>
      <c r="AU141"/>
    </row>
    <row r="142" spans="1:47" ht="15.75" customHeight="1" x14ac:dyDescent="0.25">
      <c r="A142" s="7"/>
      <c r="B142" s="13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3"/>
      <c r="R142" s="13"/>
      <c r="S142" s="13"/>
      <c r="T142" s="14"/>
      <c r="U142" s="4"/>
      <c r="V142" s="4"/>
      <c r="W142" s="4"/>
      <c r="X142" s="4"/>
      <c r="Y142" s="14"/>
      <c r="Z142" s="14"/>
      <c r="AA142" s="13"/>
      <c r="AB142" s="13"/>
      <c r="AC142" s="13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5"/>
      <c r="AR142" s="14"/>
      <c r="AS142"/>
      <c r="AT142"/>
      <c r="AU142"/>
    </row>
    <row r="143" spans="1:47" ht="15.75" customHeight="1" x14ac:dyDescent="0.25">
      <c r="A143" s="7"/>
      <c r="B143" s="13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3"/>
      <c r="R143" s="13"/>
      <c r="S143" s="13"/>
      <c r="T143" s="14"/>
      <c r="U143" s="4"/>
      <c r="V143" s="4"/>
      <c r="W143" s="4"/>
      <c r="X143" s="4"/>
      <c r="Y143" s="14"/>
      <c r="Z143" s="14"/>
      <c r="AA143" s="13"/>
      <c r="AB143" s="13"/>
      <c r="AC143" s="13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5"/>
      <c r="AR143" s="14"/>
      <c r="AS143"/>
      <c r="AT143"/>
      <c r="AU143"/>
    </row>
    <row r="144" spans="1:47" ht="15.75" customHeight="1" x14ac:dyDescent="0.25">
      <c r="A144" s="7"/>
      <c r="B144" s="13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3"/>
      <c r="R144" s="13"/>
      <c r="S144" s="13"/>
      <c r="T144" s="14"/>
      <c r="U144" s="4"/>
      <c r="V144" s="4"/>
      <c r="W144" s="4"/>
      <c r="X144" s="4"/>
      <c r="Y144" s="14"/>
      <c r="Z144" s="14"/>
      <c r="AA144" s="13"/>
      <c r="AB144" s="13"/>
      <c r="AC144" s="13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5"/>
      <c r="AR144" s="14"/>
      <c r="AS144"/>
      <c r="AT144"/>
      <c r="AU144"/>
    </row>
    <row r="145" spans="1:47" ht="15.75" customHeight="1" x14ac:dyDescent="0.25">
      <c r="A145" s="7"/>
      <c r="B145" s="13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3"/>
      <c r="R145" s="13"/>
      <c r="S145" s="13"/>
      <c r="T145" s="14"/>
      <c r="U145" s="4"/>
      <c r="V145" s="4"/>
      <c r="W145" s="4"/>
      <c r="X145" s="4"/>
      <c r="Y145" s="14"/>
      <c r="Z145" s="14"/>
      <c r="AA145" s="13"/>
      <c r="AB145" s="13"/>
      <c r="AC145" s="13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5"/>
      <c r="AR145" s="14"/>
      <c r="AS145"/>
      <c r="AT145"/>
      <c r="AU145"/>
    </row>
    <row r="146" spans="1:47" ht="15.75" customHeight="1" x14ac:dyDescent="0.25">
      <c r="A146" s="7"/>
      <c r="B146" s="13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3"/>
      <c r="R146" s="13"/>
      <c r="S146" s="13"/>
      <c r="T146" s="14"/>
      <c r="U146" s="4"/>
      <c r="V146" s="4"/>
      <c r="W146" s="4"/>
      <c r="X146" s="4"/>
      <c r="Y146" s="14"/>
      <c r="Z146" s="14"/>
      <c r="AA146" s="13"/>
      <c r="AB146" s="13"/>
      <c r="AC146" s="13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5"/>
      <c r="AR146" s="14"/>
      <c r="AS146"/>
      <c r="AT146"/>
      <c r="AU146"/>
    </row>
    <row r="147" spans="1:47" ht="15.75" customHeight="1" x14ac:dyDescent="0.25">
      <c r="A147" s="7"/>
      <c r="B147" s="13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3"/>
      <c r="R147" s="13"/>
      <c r="S147" s="13"/>
      <c r="T147" s="14"/>
      <c r="U147" s="4"/>
      <c r="V147" s="4"/>
      <c r="W147" s="4"/>
      <c r="X147" s="4"/>
      <c r="Y147" s="14"/>
      <c r="Z147" s="14"/>
      <c r="AA147" s="13"/>
      <c r="AB147" s="13"/>
      <c r="AC147" s="13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5"/>
      <c r="AR147" s="14"/>
      <c r="AS147"/>
      <c r="AT147"/>
      <c r="AU147"/>
    </row>
    <row r="148" spans="1:47" ht="15.75" customHeight="1" x14ac:dyDescent="0.25">
      <c r="A148" s="7"/>
      <c r="B148" s="13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3"/>
      <c r="R148" s="13"/>
      <c r="S148" s="13"/>
      <c r="T148" s="14"/>
      <c r="U148" s="4"/>
      <c r="V148" s="4"/>
      <c r="W148" s="4"/>
      <c r="X148" s="4"/>
      <c r="Y148" s="14"/>
      <c r="Z148" s="14"/>
      <c r="AA148" s="13"/>
      <c r="AB148" s="13"/>
      <c r="AC148" s="13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5"/>
      <c r="AR148" s="14"/>
      <c r="AS148"/>
      <c r="AT148"/>
      <c r="AU148"/>
    </row>
    <row r="149" spans="1:47" ht="15.75" customHeight="1" x14ac:dyDescent="0.25">
      <c r="A149" s="7"/>
      <c r="B149" s="13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3"/>
      <c r="R149" s="13"/>
      <c r="S149" s="13"/>
      <c r="T149" s="14"/>
      <c r="U149" s="4"/>
      <c r="V149" s="4"/>
      <c r="W149" s="4"/>
      <c r="X149" s="4"/>
      <c r="Y149" s="14"/>
      <c r="Z149" s="14"/>
      <c r="AA149" s="13"/>
      <c r="AB149" s="13"/>
      <c r="AC149" s="13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5"/>
      <c r="AR149" s="14"/>
      <c r="AS149"/>
      <c r="AT149"/>
      <c r="AU149"/>
    </row>
    <row r="150" spans="1:47" ht="15.75" customHeight="1" x14ac:dyDescent="0.25">
      <c r="A150" s="7"/>
      <c r="B150" s="13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3"/>
      <c r="R150" s="13"/>
      <c r="S150" s="13"/>
      <c r="T150" s="14"/>
      <c r="U150" s="4"/>
      <c r="V150" s="4"/>
      <c r="W150" s="4"/>
      <c r="X150" s="4"/>
      <c r="Y150" s="14"/>
      <c r="Z150" s="14"/>
      <c r="AA150" s="13"/>
      <c r="AB150" s="13"/>
      <c r="AC150" s="13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5"/>
      <c r="AR150" s="14"/>
      <c r="AS150"/>
      <c r="AT150"/>
      <c r="AU150"/>
    </row>
    <row r="151" spans="1:47" ht="15.75" customHeight="1" x14ac:dyDescent="0.25">
      <c r="A151" s="7"/>
      <c r="B151" s="13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3"/>
      <c r="R151" s="13"/>
      <c r="S151" s="13"/>
      <c r="T151" s="14"/>
      <c r="U151" s="4"/>
      <c r="V151" s="4"/>
      <c r="W151" s="4"/>
      <c r="X151" s="4"/>
      <c r="Y151" s="14"/>
      <c r="Z151" s="14"/>
      <c r="AA151" s="13"/>
      <c r="AB151" s="13"/>
      <c r="AC151" s="13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5"/>
      <c r="AR151" s="14"/>
      <c r="AS151"/>
      <c r="AT151"/>
      <c r="AU151"/>
    </row>
    <row r="152" spans="1:47" ht="15.75" customHeight="1" x14ac:dyDescent="0.25">
      <c r="A152" s="7"/>
      <c r="B152" s="13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3"/>
      <c r="R152" s="13"/>
      <c r="S152" s="13"/>
      <c r="T152" s="14"/>
      <c r="U152" s="4"/>
      <c r="V152" s="4"/>
      <c r="W152" s="4"/>
      <c r="X152" s="4"/>
      <c r="Y152" s="14"/>
      <c r="Z152" s="14"/>
      <c r="AA152" s="13"/>
      <c r="AB152" s="13"/>
      <c r="AC152" s="13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5"/>
      <c r="AR152" s="14"/>
      <c r="AS152"/>
      <c r="AT152"/>
      <c r="AU152"/>
    </row>
    <row r="153" spans="1:47" ht="15.75" customHeight="1" x14ac:dyDescent="0.25">
      <c r="A153" s="7"/>
      <c r="B153" s="13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3"/>
      <c r="R153" s="13"/>
      <c r="S153" s="13"/>
      <c r="T153" s="14"/>
      <c r="U153" s="4"/>
      <c r="V153" s="4"/>
      <c r="W153" s="4"/>
      <c r="X153" s="4"/>
      <c r="Y153" s="14"/>
      <c r="Z153" s="14"/>
      <c r="AA153" s="13"/>
      <c r="AB153" s="13"/>
      <c r="AC153" s="13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5"/>
      <c r="AR153" s="14"/>
      <c r="AS153"/>
      <c r="AT153"/>
      <c r="AU153"/>
    </row>
    <row r="154" spans="1:47" ht="15.75" customHeight="1" x14ac:dyDescent="0.25">
      <c r="A154" s="7"/>
      <c r="B154" s="13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3"/>
      <c r="R154" s="13"/>
      <c r="S154" s="13"/>
      <c r="T154" s="14"/>
      <c r="U154" s="4"/>
      <c r="V154" s="4"/>
      <c r="W154" s="4"/>
      <c r="X154" s="4"/>
      <c r="Y154" s="14"/>
      <c r="Z154" s="14"/>
      <c r="AA154" s="13"/>
      <c r="AB154" s="13"/>
      <c r="AC154" s="13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5"/>
      <c r="AR154" s="14"/>
      <c r="AS154"/>
      <c r="AT154"/>
      <c r="AU154"/>
    </row>
    <row r="155" spans="1:47" ht="15.75" customHeight="1" x14ac:dyDescent="0.25">
      <c r="A155" s="7"/>
      <c r="B155" s="13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3"/>
      <c r="R155" s="13"/>
      <c r="S155" s="13"/>
      <c r="T155" s="14"/>
      <c r="U155" s="4"/>
      <c r="V155" s="4"/>
      <c r="W155" s="4"/>
      <c r="X155" s="4"/>
      <c r="Y155" s="14"/>
      <c r="Z155" s="14"/>
      <c r="AA155" s="13"/>
      <c r="AB155" s="13"/>
      <c r="AC155" s="13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5"/>
      <c r="AR155" s="14"/>
      <c r="AS155"/>
      <c r="AT155"/>
      <c r="AU155"/>
    </row>
    <row r="156" spans="1:47" ht="15.75" customHeight="1" x14ac:dyDescent="0.25">
      <c r="A156" s="7"/>
      <c r="B156" s="13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3"/>
      <c r="R156" s="13"/>
      <c r="S156" s="13"/>
      <c r="T156" s="14"/>
      <c r="U156" s="4"/>
      <c r="V156" s="4"/>
      <c r="W156" s="4"/>
      <c r="X156" s="4"/>
      <c r="Y156" s="14"/>
      <c r="Z156" s="14"/>
      <c r="AA156" s="13"/>
      <c r="AB156" s="13"/>
      <c r="AC156" s="13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5"/>
      <c r="AR156" s="14"/>
      <c r="AS156"/>
      <c r="AT156"/>
      <c r="AU156"/>
    </row>
    <row r="157" spans="1:47" ht="15.75" customHeight="1" x14ac:dyDescent="0.25">
      <c r="A157" s="7"/>
      <c r="B157" s="13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3"/>
      <c r="R157" s="13"/>
      <c r="S157" s="13"/>
      <c r="T157" s="14"/>
      <c r="U157" s="4"/>
      <c r="V157" s="4"/>
      <c r="W157" s="4"/>
      <c r="X157" s="4"/>
      <c r="Y157" s="14"/>
      <c r="Z157" s="14"/>
      <c r="AA157" s="13"/>
      <c r="AB157" s="13"/>
      <c r="AC157" s="13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5"/>
      <c r="AR157" s="14"/>
      <c r="AS157"/>
      <c r="AT157"/>
      <c r="AU157"/>
    </row>
    <row r="158" spans="1:47" ht="15.75" customHeight="1" x14ac:dyDescent="0.25">
      <c r="A158" s="7"/>
      <c r="B158" s="13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3"/>
      <c r="R158" s="13"/>
      <c r="S158" s="13"/>
      <c r="T158" s="14"/>
      <c r="U158" s="4"/>
      <c r="V158" s="4"/>
      <c r="W158" s="4"/>
      <c r="X158" s="4"/>
      <c r="Y158" s="14"/>
      <c r="Z158" s="14"/>
      <c r="AA158" s="13"/>
      <c r="AB158" s="13"/>
      <c r="AC158" s="13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5"/>
      <c r="AR158" s="14"/>
      <c r="AS158"/>
      <c r="AT158"/>
      <c r="AU158"/>
    </row>
    <row r="159" spans="1:47" ht="15.75" customHeight="1" x14ac:dyDescent="0.25">
      <c r="A159" s="7"/>
      <c r="B159" s="13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3"/>
      <c r="R159" s="13"/>
      <c r="S159" s="13"/>
      <c r="T159" s="14"/>
      <c r="U159" s="4"/>
      <c r="V159" s="4"/>
      <c r="W159" s="4"/>
      <c r="X159" s="4"/>
      <c r="Y159" s="14"/>
      <c r="Z159" s="14"/>
      <c r="AA159" s="13"/>
      <c r="AB159" s="13"/>
      <c r="AC159" s="13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5"/>
      <c r="AR159" s="14"/>
      <c r="AS159"/>
      <c r="AT159"/>
      <c r="AU159"/>
    </row>
    <row r="160" spans="1:47" ht="15.75" customHeight="1" x14ac:dyDescent="0.25">
      <c r="A160" s="7"/>
      <c r="B160" s="13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3"/>
      <c r="R160" s="13"/>
      <c r="S160" s="13"/>
      <c r="T160" s="14"/>
      <c r="U160" s="4"/>
      <c r="V160" s="4"/>
      <c r="W160" s="4"/>
      <c r="X160" s="4"/>
      <c r="Y160" s="14"/>
      <c r="Z160" s="14"/>
      <c r="AA160" s="13"/>
      <c r="AB160" s="13"/>
      <c r="AC160" s="13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5"/>
      <c r="AR160" s="14"/>
      <c r="AS160"/>
      <c r="AT160"/>
      <c r="AU160"/>
    </row>
    <row r="161" spans="1:47" ht="15.75" customHeight="1" x14ac:dyDescent="0.25">
      <c r="A161" s="7"/>
      <c r="B161" s="13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3"/>
      <c r="R161" s="13"/>
      <c r="S161" s="13"/>
      <c r="T161" s="14"/>
      <c r="U161" s="4"/>
      <c r="V161" s="4"/>
      <c r="W161" s="4"/>
      <c r="X161" s="4"/>
      <c r="Y161" s="14"/>
      <c r="Z161" s="14"/>
      <c r="AA161" s="13"/>
      <c r="AB161" s="13"/>
      <c r="AC161" s="13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5"/>
      <c r="AR161" s="14"/>
      <c r="AS161"/>
      <c r="AT161"/>
      <c r="AU161"/>
    </row>
    <row r="162" spans="1:47" ht="15.75" customHeight="1" x14ac:dyDescent="0.25">
      <c r="A162" s="7"/>
      <c r="B162" s="13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3"/>
      <c r="R162" s="13"/>
      <c r="S162" s="13"/>
      <c r="T162" s="14"/>
      <c r="U162" s="4"/>
      <c r="V162" s="4"/>
      <c r="W162" s="4"/>
      <c r="X162" s="4"/>
      <c r="Y162" s="14"/>
      <c r="Z162" s="14"/>
      <c r="AA162" s="13"/>
      <c r="AB162" s="13"/>
      <c r="AC162" s="13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5"/>
      <c r="AR162" s="14"/>
      <c r="AS162"/>
      <c r="AT162"/>
      <c r="AU162"/>
    </row>
    <row r="163" spans="1:47" ht="15.75" customHeight="1" x14ac:dyDescent="0.25">
      <c r="A163" s="7"/>
      <c r="B163" s="13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3"/>
      <c r="R163" s="13"/>
      <c r="S163" s="13"/>
      <c r="T163" s="14"/>
      <c r="U163" s="4"/>
      <c r="V163" s="4"/>
      <c r="W163" s="4"/>
      <c r="X163" s="4"/>
      <c r="Y163" s="14"/>
      <c r="Z163" s="14"/>
      <c r="AA163" s="13"/>
      <c r="AB163" s="13"/>
      <c r="AC163" s="13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5"/>
      <c r="AR163" s="14"/>
      <c r="AS163"/>
      <c r="AT163"/>
      <c r="AU163"/>
    </row>
    <row r="164" spans="1:47" ht="15.75" customHeight="1" x14ac:dyDescent="0.25">
      <c r="A164" s="7"/>
      <c r="B164" s="13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3"/>
      <c r="R164" s="13"/>
      <c r="S164" s="13"/>
      <c r="T164" s="14"/>
      <c r="U164" s="4"/>
      <c r="V164" s="4"/>
      <c r="W164" s="4"/>
      <c r="X164" s="4"/>
      <c r="Y164" s="14"/>
      <c r="Z164" s="14"/>
      <c r="AA164" s="13"/>
      <c r="AB164" s="13"/>
      <c r="AC164" s="13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5"/>
      <c r="AR164" s="14"/>
      <c r="AS164"/>
      <c r="AT164"/>
      <c r="AU164"/>
    </row>
    <row r="165" spans="1:47" ht="15.75" customHeight="1" x14ac:dyDescent="0.25">
      <c r="A165" s="7"/>
      <c r="B165" s="13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3"/>
      <c r="R165" s="13"/>
      <c r="S165" s="13"/>
      <c r="T165" s="14"/>
      <c r="U165" s="4"/>
      <c r="V165" s="4"/>
      <c r="W165" s="4"/>
      <c r="X165" s="4"/>
      <c r="Y165" s="14"/>
      <c r="Z165" s="14"/>
      <c r="AA165" s="13"/>
      <c r="AB165" s="13"/>
      <c r="AC165" s="13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5"/>
      <c r="AR165" s="14"/>
      <c r="AS165"/>
      <c r="AT165"/>
      <c r="AU165"/>
    </row>
    <row r="166" spans="1:47" ht="15.75" customHeight="1" x14ac:dyDescent="0.25">
      <c r="A166" s="7"/>
      <c r="B166" s="13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3"/>
      <c r="R166" s="13"/>
      <c r="S166" s="13"/>
      <c r="T166" s="14"/>
      <c r="U166" s="4"/>
      <c r="V166" s="4"/>
      <c r="W166" s="4"/>
      <c r="X166" s="4"/>
      <c r="Y166" s="14"/>
      <c r="Z166" s="14"/>
      <c r="AA166" s="13"/>
      <c r="AB166" s="13"/>
      <c r="AC166" s="13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5"/>
      <c r="AR166" s="14"/>
      <c r="AS166"/>
      <c r="AT166"/>
      <c r="AU166"/>
    </row>
    <row r="167" spans="1:47" ht="15.75" customHeight="1" x14ac:dyDescent="0.25">
      <c r="A167" s="7"/>
      <c r="B167" s="13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3"/>
      <c r="R167" s="13"/>
      <c r="S167" s="13"/>
      <c r="T167" s="14"/>
      <c r="U167" s="4"/>
      <c r="V167" s="4"/>
      <c r="W167" s="4"/>
      <c r="X167" s="4"/>
      <c r="Y167" s="14"/>
      <c r="Z167" s="14"/>
      <c r="AA167" s="13"/>
      <c r="AB167" s="13"/>
      <c r="AC167" s="13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5"/>
      <c r="AR167" s="14"/>
      <c r="AS167"/>
      <c r="AT167"/>
      <c r="AU167"/>
    </row>
    <row r="168" spans="1:47" ht="15.75" customHeight="1" x14ac:dyDescent="0.25">
      <c r="A168" s="7"/>
      <c r="B168" s="13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3"/>
      <c r="R168" s="13"/>
      <c r="S168" s="13"/>
      <c r="T168" s="14"/>
      <c r="U168" s="4"/>
      <c r="V168" s="4"/>
      <c r="W168" s="4"/>
      <c r="X168" s="4"/>
      <c r="Y168" s="14"/>
      <c r="Z168" s="14"/>
      <c r="AA168" s="13"/>
      <c r="AB168" s="13"/>
      <c r="AC168" s="13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5"/>
      <c r="AR168" s="14"/>
      <c r="AS168"/>
      <c r="AT168"/>
      <c r="AU168"/>
    </row>
    <row r="169" spans="1:47" ht="15.75" customHeight="1" x14ac:dyDescent="0.25">
      <c r="A169" s="7"/>
      <c r="B169" s="13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3"/>
      <c r="R169" s="13"/>
      <c r="S169" s="13"/>
      <c r="T169" s="14"/>
      <c r="U169" s="4"/>
      <c r="V169" s="4"/>
      <c r="W169" s="4"/>
      <c r="X169" s="4"/>
      <c r="Y169" s="14"/>
      <c r="Z169" s="14"/>
      <c r="AA169" s="13"/>
      <c r="AB169" s="13"/>
      <c r="AC169" s="13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5"/>
      <c r="AR169" s="14"/>
      <c r="AS169"/>
      <c r="AT169"/>
      <c r="AU169"/>
    </row>
    <row r="170" spans="1:47" ht="15.75" customHeight="1" x14ac:dyDescent="0.25">
      <c r="A170" s="7"/>
      <c r="B170" s="13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3"/>
      <c r="R170" s="13"/>
      <c r="S170" s="13"/>
      <c r="T170" s="14"/>
      <c r="U170" s="4"/>
      <c r="V170" s="4"/>
      <c r="W170" s="4"/>
      <c r="X170" s="4"/>
      <c r="Y170" s="14"/>
      <c r="Z170" s="14"/>
      <c r="AA170" s="13"/>
      <c r="AB170" s="13"/>
      <c r="AC170" s="13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5"/>
      <c r="AR170" s="14"/>
      <c r="AS170"/>
      <c r="AT170"/>
      <c r="AU170"/>
    </row>
    <row r="171" spans="1:47" ht="15.75" customHeight="1" x14ac:dyDescent="0.25">
      <c r="A171" s="7"/>
      <c r="B171" s="13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3"/>
      <c r="R171" s="13"/>
      <c r="S171" s="13"/>
      <c r="T171" s="14"/>
      <c r="U171" s="4"/>
      <c r="V171" s="4"/>
      <c r="W171" s="4"/>
      <c r="X171" s="4"/>
      <c r="Y171" s="14"/>
      <c r="Z171" s="14"/>
      <c r="AA171" s="13"/>
      <c r="AB171" s="13"/>
      <c r="AC171" s="13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5"/>
      <c r="AR171" s="14"/>
      <c r="AS171"/>
      <c r="AT171"/>
      <c r="AU171"/>
    </row>
    <row r="172" spans="1:47" ht="15.75" customHeight="1" x14ac:dyDescent="0.25">
      <c r="A172" s="7"/>
      <c r="B172" s="13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3"/>
      <c r="R172" s="13"/>
      <c r="S172" s="13"/>
      <c r="T172" s="14"/>
      <c r="U172" s="4"/>
      <c r="V172" s="4"/>
      <c r="W172" s="4"/>
      <c r="X172" s="4"/>
      <c r="Y172" s="14"/>
      <c r="Z172" s="14"/>
      <c r="AA172" s="13"/>
      <c r="AB172" s="13"/>
      <c r="AC172" s="13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5"/>
      <c r="AR172" s="14"/>
      <c r="AS172"/>
      <c r="AT172"/>
      <c r="AU172"/>
    </row>
    <row r="173" spans="1:47" ht="15.75" customHeight="1" x14ac:dyDescent="0.25">
      <c r="A173" s="7"/>
      <c r="B173" s="13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3"/>
      <c r="R173" s="13"/>
      <c r="S173" s="13"/>
      <c r="T173" s="14"/>
      <c r="U173" s="4"/>
      <c r="V173" s="4"/>
      <c r="W173" s="4"/>
      <c r="X173" s="4"/>
      <c r="Y173" s="14"/>
      <c r="Z173" s="14"/>
      <c r="AA173" s="13"/>
      <c r="AB173" s="13"/>
      <c r="AC173" s="13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5"/>
      <c r="AR173" s="14"/>
      <c r="AS173"/>
      <c r="AT173"/>
      <c r="AU173"/>
    </row>
    <row r="174" spans="1:47" ht="15.75" customHeight="1" x14ac:dyDescent="0.25">
      <c r="A174" s="7"/>
      <c r="B174" s="13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3"/>
      <c r="R174" s="13"/>
      <c r="S174" s="13"/>
      <c r="T174" s="14"/>
      <c r="U174" s="4"/>
      <c r="V174" s="4"/>
      <c r="W174" s="4"/>
      <c r="X174" s="4"/>
      <c r="Y174" s="14"/>
      <c r="Z174" s="14"/>
      <c r="AA174" s="13"/>
      <c r="AB174" s="13"/>
      <c r="AC174" s="13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5"/>
      <c r="AR174" s="14"/>
      <c r="AS174"/>
      <c r="AT174"/>
      <c r="AU174"/>
    </row>
    <row r="175" spans="1:47" ht="15.75" customHeight="1" x14ac:dyDescent="0.25">
      <c r="A175" s="7"/>
      <c r="B175" s="13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3"/>
      <c r="R175" s="13"/>
      <c r="S175" s="13"/>
      <c r="T175" s="14"/>
      <c r="U175" s="4"/>
      <c r="V175" s="4"/>
      <c r="W175" s="4"/>
      <c r="X175" s="4"/>
      <c r="Y175" s="14"/>
      <c r="Z175" s="14"/>
      <c r="AA175" s="13"/>
      <c r="AB175" s="13"/>
      <c r="AC175" s="13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5"/>
      <c r="AR175" s="14"/>
      <c r="AS175"/>
      <c r="AT175"/>
      <c r="AU175"/>
    </row>
    <row r="176" spans="1:47" ht="15.75" customHeight="1" x14ac:dyDescent="0.25">
      <c r="A176" s="7"/>
      <c r="B176" s="13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3"/>
      <c r="R176" s="13"/>
      <c r="S176" s="13"/>
      <c r="T176" s="14"/>
      <c r="U176" s="4"/>
      <c r="V176" s="4"/>
      <c r="W176" s="4"/>
      <c r="X176" s="4"/>
      <c r="Y176" s="14"/>
      <c r="Z176" s="14"/>
      <c r="AA176" s="13"/>
      <c r="AB176" s="13"/>
      <c r="AC176" s="13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5"/>
      <c r="AR176" s="14"/>
      <c r="AS176"/>
      <c r="AT176"/>
      <c r="AU176"/>
    </row>
    <row r="177" spans="1:47" ht="15.75" customHeight="1" x14ac:dyDescent="0.25">
      <c r="A177" s="7"/>
      <c r="B177" s="13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3"/>
      <c r="R177" s="13"/>
      <c r="S177" s="13"/>
      <c r="T177" s="14"/>
      <c r="U177" s="4"/>
      <c r="V177" s="4"/>
      <c r="W177" s="4"/>
      <c r="X177" s="4"/>
      <c r="Y177" s="14"/>
      <c r="Z177" s="14"/>
      <c r="AA177" s="13"/>
      <c r="AB177" s="13"/>
      <c r="AC177" s="13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5"/>
      <c r="AR177" s="14"/>
      <c r="AS177"/>
      <c r="AT177"/>
      <c r="AU177"/>
    </row>
    <row r="178" spans="1:47" ht="15.75" customHeight="1" x14ac:dyDescent="0.25">
      <c r="A178" s="7"/>
      <c r="B178" s="13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3"/>
      <c r="R178" s="13"/>
      <c r="S178" s="13"/>
      <c r="T178" s="14"/>
      <c r="U178" s="4"/>
      <c r="V178" s="4"/>
      <c r="W178" s="4"/>
      <c r="X178" s="4"/>
      <c r="Y178" s="14"/>
      <c r="Z178" s="14"/>
      <c r="AA178" s="13"/>
      <c r="AB178" s="13"/>
      <c r="AC178" s="13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5"/>
      <c r="AR178" s="14"/>
      <c r="AS178"/>
      <c r="AT178"/>
      <c r="AU178"/>
    </row>
    <row r="179" spans="1:47" ht="15.75" customHeight="1" x14ac:dyDescent="0.25">
      <c r="A179" s="7"/>
      <c r="B179" s="13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3"/>
      <c r="R179" s="13"/>
      <c r="S179" s="13"/>
      <c r="T179" s="14"/>
      <c r="U179" s="4"/>
      <c r="V179" s="4"/>
      <c r="W179" s="4"/>
      <c r="X179" s="4"/>
      <c r="Y179" s="14"/>
      <c r="Z179" s="14"/>
      <c r="AA179" s="13"/>
      <c r="AB179" s="13"/>
      <c r="AC179" s="13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5"/>
      <c r="AR179" s="14"/>
      <c r="AS179"/>
      <c r="AT179"/>
      <c r="AU179"/>
    </row>
    <row r="180" spans="1:47" ht="15.75" customHeight="1" x14ac:dyDescent="0.25">
      <c r="A180" s="7"/>
      <c r="B180" s="13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3"/>
      <c r="R180" s="13"/>
      <c r="S180" s="13"/>
      <c r="T180" s="14"/>
      <c r="U180" s="4"/>
      <c r="V180" s="4"/>
      <c r="W180" s="4"/>
      <c r="X180" s="4"/>
      <c r="Y180" s="14"/>
      <c r="Z180" s="14"/>
      <c r="AA180" s="13"/>
      <c r="AB180" s="13"/>
      <c r="AC180" s="13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5"/>
      <c r="AR180" s="14"/>
      <c r="AS180"/>
      <c r="AT180"/>
      <c r="AU180"/>
    </row>
    <row r="181" spans="1:47" ht="15.75" customHeight="1" x14ac:dyDescent="0.25">
      <c r="A181" s="7"/>
      <c r="B181" s="13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3"/>
      <c r="R181" s="13"/>
      <c r="S181" s="13"/>
      <c r="T181" s="14"/>
      <c r="U181" s="4"/>
      <c r="V181" s="4"/>
      <c r="W181" s="4"/>
      <c r="X181" s="4"/>
      <c r="Y181" s="14"/>
      <c r="Z181" s="14"/>
      <c r="AA181" s="13"/>
      <c r="AB181" s="13"/>
      <c r="AC181" s="13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5"/>
      <c r="AR181" s="14"/>
      <c r="AS181"/>
      <c r="AT181"/>
      <c r="AU181"/>
    </row>
    <row r="182" spans="1:47" ht="15.75" customHeight="1" x14ac:dyDescent="0.25">
      <c r="A182" s="7"/>
      <c r="B182" s="13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3"/>
      <c r="R182" s="13"/>
      <c r="S182" s="13"/>
      <c r="T182" s="14"/>
      <c r="U182" s="4"/>
      <c r="V182" s="4"/>
      <c r="W182" s="4"/>
      <c r="X182" s="4"/>
      <c r="Y182" s="14"/>
      <c r="Z182" s="14"/>
      <c r="AA182" s="13"/>
      <c r="AB182" s="13"/>
      <c r="AC182" s="13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5"/>
      <c r="AR182" s="14"/>
      <c r="AS182"/>
      <c r="AT182"/>
      <c r="AU182"/>
    </row>
    <row r="183" spans="1:47" ht="15.75" customHeight="1" x14ac:dyDescent="0.25">
      <c r="A183" s="7"/>
      <c r="B183" s="13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3"/>
      <c r="R183" s="13"/>
      <c r="S183" s="13"/>
      <c r="T183" s="14"/>
      <c r="U183" s="4"/>
      <c r="V183" s="4"/>
      <c r="W183" s="4"/>
      <c r="X183" s="4"/>
      <c r="Y183" s="14"/>
      <c r="Z183" s="14"/>
      <c r="AA183" s="13"/>
      <c r="AB183" s="13"/>
      <c r="AC183" s="13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5"/>
      <c r="AR183" s="14"/>
      <c r="AS183"/>
      <c r="AT183"/>
      <c r="AU183"/>
    </row>
    <row r="184" spans="1:47" ht="15.75" customHeight="1" x14ac:dyDescent="0.25">
      <c r="A184" s="7"/>
      <c r="B184" s="13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3"/>
      <c r="R184" s="13"/>
      <c r="S184" s="13"/>
      <c r="T184" s="14"/>
      <c r="U184" s="4"/>
      <c r="V184" s="4"/>
      <c r="W184" s="4"/>
      <c r="X184" s="4"/>
      <c r="Y184" s="14"/>
      <c r="Z184" s="14"/>
      <c r="AA184" s="13"/>
      <c r="AB184" s="13"/>
      <c r="AC184" s="13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5"/>
      <c r="AR184" s="14"/>
      <c r="AS184"/>
      <c r="AT184"/>
      <c r="AU184"/>
    </row>
    <row r="185" spans="1:47" ht="15.75" customHeight="1" x14ac:dyDescent="0.25">
      <c r="A185" s="7"/>
      <c r="B185" s="13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3"/>
      <c r="R185" s="13"/>
      <c r="S185" s="13"/>
      <c r="T185" s="14"/>
      <c r="U185" s="4"/>
      <c r="V185" s="4"/>
      <c r="W185" s="4"/>
      <c r="X185" s="4"/>
      <c r="Y185" s="14"/>
      <c r="Z185" s="14"/>
      <c r="AA185" s="13"/>
      <c r="AB185" s="13"/>
      <c r="AC185" s="13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5"/>
      <c r="AR185" s="14"/>
      <c r="AS185"/>
      <c r="AT185"/>
      <c r="AU185"/>
    </row>
    <row r="186" spans="1:47" ht="15.75" customHeight="1" x14ac:dyDescent="0.25">
      <c r="A186" s="7"/>
      <c r="B186" s="13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3"/>
      <c r="R186" s="13"/>
      <c r="S186" s="13"/>
      <c r="T186" s="14"/>
      <c r="U186" s="4"/>
      <c r="V186" s="4"/>
      <c r="W186" s="4"/>
      <c r="X186" s="4"/>
      <c r="Y186" s="14"/>
      <c r="Z186" s="14"/>
      <c r="AA186" s="13"/>
      <c r="AB186" s="13"/>
      <c r="AC186" s="13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5"/>
      <c r="AR186" s="14"/>
      <c r="AS186"/>
      <c r="AT186"/>
      <c r="AU186"/>
    </row>
    <row r="187" spans="1:47" ht="15.75" customHeight="1" x14ac:dyDescent="0.25">
      <c r="A187" s="7"/>
      <c r="B187" s="13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3"/>
      <c r="R187" s="13"/>
      <c r="S187" s="13"/>
      <c r="T187" s="14"/>
      <c r="U187" s="4"/>
      <c r="V187" s="4"/>
      <c r="W187" s="4"/>
      <c r="X187" s="4"/>
      <c r="Y187" s="14"/>
      <c r="Z187" s="14"/>
      <c r="AA187" s="13"/>
      <c r="AB187" s="13"/>
      <c r="AC187" s="13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5"/>
      <c r="AR187" s="14"/>
      <c r="AS187"/>
      <c r="AT187"/>
      <c r="AU187"/>
    </row>
    <row r="188" spans="1:47" ht="15.75" customHeight="1" x14ac:dyDescent="0.25">
      <c r="A188" s="7"/>
      <c r="B188" s="13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3"/>
      <c r="R188" s="13"/>
      <c r="S188" s="13"/>
      <c r="T188" s="14"/>
      <c r="U188" s="4"/>
      <c r="V188" s="4"/>
      <c r="W188" s="4"/>
      <c r="X188" s="4"/>
      <c r="Y188" s="14"/>
      <c r="Z188" s="14"/>
      <c r="AA188" s="13"/>
      <c r="AB188" s="13"/>
      <c r="AC188" s="13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5"/>
      <c r="AR188" s="14"/>
      <c r="AS188"/>
      <c r="AT188"/>
      <c r="AU188"/>
    </row>
    <row r="189" spans="1:47" ht="15.75" customHeight="1" x14ac:dyDescent="0.25">
      <c r="A189" s="7"/>
      <c r="B189" s="13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3"/>
      <c r="R189" s="13"/>
      <c r="S189" s="13"/>
      <c r="T189" s="14"/>
      <c r="U189" s="4"/>
      <c r="V189" s="4"/>
      <c r="W189" s="4"/>
      <c r="X189" s="4"/>
      <c r="Y189" s="14"/>
      <c r="Z189" s="14"/>
      <c r="AA189" s="13"/>
      <c r="AB189" s="13"/>
      <c r="AC189" s="13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5"/>
      <c r="AR189" s="14"/>
      <c r="AS189"/>
      <c r="AT189"/>
      <c r="AU189"/>
    </row>
    <row r="190" spans="1:47" ht="15.75" customHeight="1" x14ac:dyDescent="0.25">
      <c r="A190" s="7"/>
      <c r="B190" s="13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3"/>
      <c r="R190" s="13"/>
      <c r="S190" s="13"/>
      <c r="T190" s="14"/>
      <c r="U190" s="4"/>
      <c r="V190" s="4"/>
      <c r="W190" s="4"/>
      <c r="X190" s="4"/>
      <c r="Y190" s="14"/>
      <c r="Z190" s="14"/>
      <c r="AA190" s="13"/>
      <c r="AB190" s="13"/>
      <c r="AC190" s="13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5"/>
      <c r="AR190" s="14"/>
      <c r="AS190"/>
      <c r="AT190"/>
      <c r="AU190"/>
    </row>
    <row r="191" spans="1:47" ht="15.75" customHeight="1" x14ac:dyDescent="0.25">
      <c r="A191" s="7"/>
      <c r="B191" s="13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3"/>
      <c r="R191" s="13"/>
      <c r="S191" s="13"/>
      <c r="T191" s="14"/>
      <c r="U191" s="4"/>
      <c r="V191" s="4"/>
      <c r="W191" s="4"/>
      <c r="X191" s="4"/>
      <c r="Y191" s="14"/>
      <c r="Z191" s="14"/>
      <c r="AA191" s="13"/>
      <c r="AB191" s="13"/>
      <c r="AC191" s="13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5"/>
      <c r="AR191" s="14"/>
      <c r="AS191"/>
      <c r="AT191"/>
      <c r="AU191"/>
    </row>
    <row r="192" spans="1:47" ht="15.75" customHeight="1" x14ac:dyDescent="0.25">
      <c r="A192" s="7"/>
      <c r="B192" s="13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3"/>
      <c r="R192" s="13"/>
      <c r="S192" s="13"/>
      <c r="T192" s="14"/>
      <c r="U192" s="4"/>
      <c r="V192" s="4"/>
      <c r="W192" s="4"/>
      <c r="X192" s="4"/>
      <c r="Y192" s="14"/>
      <c r="Z192" s="14"/>
      <c r="AA192" s="13"/>
      <c r="AB192" s="13"/>
      <c r="AC192" s="13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5"/>
      <c r="AR192" s="14"/>
      <c r="AS192"/>
      <c r="AT192"/>
      <c r="AU192"/>
    </row>
    <row r="193" spans="1:47" ht="15.75" customHeight="1" x14ac:dyDescent="0.25">
      <c r="A193" s="7"/>
      <c r="B193" s="13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3"/>
      <c r="R193" s="13"/>
      <c r="S193" s="13"/>
      <c r="T193" s="14"/>
      <c r="U193" s="4"/>
      <c r="V193" s="4"/>
      <c r="W193" s="4"/>
      <c r="X193" s="4"/>
      <c r="Y193" s="14"/>
      <c r="Z193" s="14"/>
      <c r="AA193" s="13"/>
      <c r="AB193" s="13"/>
      <c r="AC193" s="13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5"/>
      <c r="AR193" s="14"/>
      <c r="AS193"/>
      <c r="AT193"/>
      <c r="AU193"/>
    </row>
    <row r="194" spans="1:47" ht="15.75" customHeight="1" x14ac:dyDescent="0.25">
      <c r="A194" s="7"/>
      <c r="B194" s="13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3"/>
      <c r="R194" s="13"/>
      <c r="S194" s="13"/>
      <c r="T194" s="14"/>
      <c r="U194" s="4"/>
      <c r="V194" s="4"/>
      <c r="W194" s="4"/>
      <c r="X194" s="4"/>
      <c r="Y194" s="14"/>
      <c r="Z194" s="14"/>
      <c r="AA194" s="13"/>
      <c r="AB194" s="13"/>
      <c r="AC194" s="13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5"/>
      <c r="AR194" s="14"/>
      <c r="AS194"/>
      <c r="AT194"/>
      <c r="AU194"/>
    </row>
    <row r="195" spans="1:47" ht="15.75" customHeight="1" x14ac:dyDescent="0.25">
      <c r="A195" s="7"/>
      <c r="B195" s="13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3"/>
      <c r="R195" s="13"/>
      <c r="S195" s="13"/>
      <c r="T195" s="14"/>
      <c r="U195" s="4"/>
      <c r="V195" s="4"/>
      <c r="W195" s="4"/>
      <c r="X195" s="4"/>
      <c r="Y195" s="14"/>
      <c r="Z195" s="14"/>
      <c r="AA195" s="13"/>
      <c r="AB195" s="13"/>
      <c r="AC195" s="13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5"/>
      <c r="AR195" s="14"/>
      <c r="AS195"/>
      <c r="AT195"/>
      <c r="AU195"/>
    </row>
    <row r="196" spans="1:47" ht="15.75" customHeight="1" x14ac:dyDescent="0.25">
      <c r="A196" s="7"/>
      <c r="B196" s="13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3"/>
      <c r="R196" s="13"/>
      <c r="S196" s="13"/>
      <c r="T196" s="14"/>
      <c r="U196" s="4"/>
      <c r="V196" s="4"/>
      <c r="W196" s="4"/>
      <c r="X196" s="4"/>
      <c r="Y196" s="14"/>
      <c r="Z196" s="14"/>
      <c r="AA196" s="13"/>
      <c r="AB196" s="13"/>
      <c r="AC196" s="13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5"/>
      <c r="AR196" s="14"/>
      <c r="AS196"/>
      <c r="AT196"/>
      <c r="AU196"/>
    </row>
    <row r="197" spans="1:47" ht="15.75" customHeight="1" x14ac:dyDescent="0.25">
      <c r="A197" s="7"/>
      <c r="B197" s="13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3"/>
      <c r="R197" s="13"/>
      <c r="S197" s="13"/>
      <c r="T197" s="14"/>
      <c r="U197" s="4"/>
      <c r="V197" s="4"/>
      <c r="W197" s="4"/>
      <c r="X197" s="4"/>
      <c r="Y197" s="14"/>
      <c r="Z197" s="14"/>
      <c r="AA197" s="13"/>
      <c r="AB197" s="13"/>
      <c r="AC197" s="13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5"/>
      <c r="AR197" s="14"/>
      <c r="AS197"/>
      <c r="AT197"/>
      <c r="AU197"/>
    </row>
    <row r="198" spans="1:47" ht="15.75" customHeight="1" x14ac:dyDescent="0.25">
      <c r="A198" s="7"/>
      <c r="B198" s="13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3"/>
      <c r="R198" s="13"/>
      <c r="S198" s="13"/>
      <c r="T198" s="14"/>
      <c r="U198" s="4"/>
      <c r="V198" s="4"/>
      <c r="W198" s="4"/>
      <c r="X198" s="4"/>
      <c r="Y198" s="14"/>
      <c r="Z198" s="14"/>
      <c r="AA198" s="13"/>
      <c r="AB198" s="13"/>
      <c r="AC198" s="13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5"/>
      <c r="AR198" s="14"/>
      <c r="AS198"/>
      <c r="AT198"/>
      <c r="AU198"/>
    </row>
    <row r="199" spans="1:47" ht="15.75" customHeight="1" x14ac:dyDescent="0.25">
      <c r="A199" s="7"/>
      <c r="B199" s="13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3"/>
      <c r="R199" s="13"/>
      <c r="S199" s="13"/>
      <c r="T199" s="14"/>
      <c r="U199" s="4"/>
      <c r="V199" s="4"/>
      <c r="W199" s="4"/>
      <c r="X199" s="4"/>
      <c r="Y199" s="14"/>
      <c r="Z199" s="14"/>
      <c r="AA199" s="13"/>
      <c r="AB199" s="13"/>
      <c r="AC199" s="13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5"/>
      <c r="AR199" s="14"/>
      <c r="AS199"/>
      <c r="AT199"/>
      <c r="AU199"/>
    </row>
    <row r="200" spans="1:47" ht="15.75" customHeight="1" x14ac:dyDescent="0.25">
      <c r="A200" s="7"/>
      <c r="B200" s="13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3"/>
      <c r="R200" s="13"/>
      <c r="S200" s="13"/>
      <c r="T200" s="14"/>
      <c r="U200" s="4"/>
      <c r="V200" s="4"/>
      <c r="W200" s="4"/>
      <c r="X200" s="4"/>
      <c r="Y200" s="14"/>
      <c r="Z200" s="14"/>
      <c r="AA200" s="13"/>
      <c r="AB200" s="13"/>
      <c r="AC200" s="13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5"/>
      <c r="AR200" s="14"/>
      <c r="AS200"/>
      <c r="AT200"/>
      <c r="AU200"/>
    </row>
    <row r="201" spans="1:47" ht="15.75" customHeight="1" x14ac:dyDescent="0.25">
      <c r="A201" s="7"/>
      <c r="B201" s="13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3"/>
      <c r="R201" s="13"/>
      <c r="S201" s="13"/>
      <c r="T201" s="14"/>
      <c r="U201" s="4"/>
      <c r="V201" s="4"/>
      <c r="W201" s="4"/>
      <c r="X201" s="4"/>
      <c r="Y201" s="14"/>
      <c r="Z201" s="14"/>
      <c r="AA201" s="13"/>
      <c r="AB201" s="13"/>
      <c r="AC201" s="13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5"/>
      <c r="AR201" s="14"/>
      <c r="AS201"/>
      <c r="AT201"/>
      <c r="AU201"/>
    </row>
    <row r="202" spans="1:47" ht="15.75" customHeight="1" x14ac:dyDescent="0.25">
      <c r="A202" s="7"/>
      <c r="B202" s="13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3"/>
      <c r="R202" s="13"/>
      <c r="S202" s="13"/>
      <c r="T202" s="14"/>
      <c r="U202" s="4"/>
      <c r="V202" s="4"/>
      <c r="W202" s="4"/>
      <c r="X202" s="4"/>
      <c r="Y202" s="14"/>
      <c r="Z202" s="14"/>
      <c r="AA202" s="13"/>
      <c r="AB202" s="13"/>
      <c r="AC202" s="13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5"/>
      <c r="AR202" s="14"/>
      <c r="AS202"/>
      <c r="AT202"/>
      <c r="AU202"/>
    </row>
    <row r="203" spans="1:47" ht="15.75" customHeight="1" x14ac:dyDescent="0.25">
      <c r="A203" s="7"/>
      <c r="B203" s="13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3"/>
      <c r="R203" s="13"/>
      <c r="S203" s="13"/>
      <c r="T203" s="14"/>
      <c r="U203" s="4"/>
      <c r="V203" s="4"/>
      <c r="W203" s="4"/>
      <c r="X203" s="4"/>
      <c r="Y203" s="14"/>
      <c r="Z203" s="14"/>
      <c r="AA203" s="13"/>
      <c r="AB203" s="13"/>
      <c r="AC203" s="13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5"/>
      <c r="AR203" s="14"/>
      <c r="AS203"/>
      <c r="AT203"/>
      <c r="AU203"/>
    </row>
    <row r="204" spans="1:47" ht="15.75" customHeight="1" x14ac:dyDescent="0.25">
      <c r="A204" s="7"/>
      <c r="B204" s="13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3"/>
      <c r="R204" s="13"/>
      <c r="S204" s="13"/>
      <c r="T204" s="14"/>
      <c r="U204" s="4"/>
      <c r="V204" s="4"/>
      <c r="W204" s="4"/>
      <c r="X204" s="4"/>
      <c r="Y204" s="14"/>
      <c r="Z204" s="14"/>
      <c r="AA204" s="13"/>
      <c r="AB204" s="13"/>
      <c r="AC204" s="13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5"/>
      <c r="AR204" s="14"/>
      <c r="AS204"/>
      <c r="AT204"/>
      <c r="AU204"/>
    </row>
    <row r="205" spans="1:47" ht="15.75" customHeight="1" x14ac:dyDescent="0.25">
      <c r="A205" s="7"/>
      <c r="B205" s="13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3"/>
      <c r="R205" s="13"/>
      <c r="S205" s="13"/>
      <c r="T205" s="14"/>
      <c r="U205" s="4"/>
      <c r="V205" s="4"/>
      <c r="W205" s="4"/>
      <c r="X205" s="4"/>
      <c r="Y205" s="14"/>
      <c r="Z205" s="14"/>
      <c r="AA205" s="13"/>
      <c r="AB205" s="13"/>
      <c r="AC205" s="13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5"/>
      <c r="AR205" s="14"/>
      <c r="AS205"/>
      <c r="AT205"/>
      <c r="AU205"/>
    </row>
    <row r="206" spans="1:47" ht="15.75" customHeight="1" x14ac:dyDescent="0.25">
      <c r="A206" s="7"/>
      <c r="B206" s="13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3"/>
      <c r="R206" s="13"/>
      <c r="S206" s="13"/>
      <c r="T206" s="14"/>
      <c r="U206" s="4"/>
      <c r="V206" s="4"/>
      <c r="W206" s="4"/>
      <c r="X206" s="4"/>
      <c r="Y206" s="14"/>
      <c r="Z206" s="14"/>
      <c r="AA206" s="13"/>
      <c r="AB206" s="13"/>
      <c r="AC206" s="13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5"/>
      <c r="AR206" s="14"/>
      <c r="AS206"/>
      <c r="AT206"/>
      <c r="AU206"/>
    </row>
    <row r="207" spans="1:47" ht="15.75" customHeight="1" x14ac:dyDescent="0.25">
      <c r="A207" s="7"/>
      <c r="B207" s="13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3"/>
      <c r="R207" s="13"/>
      <c r="S207" s="13"/>
      <c r="T207" s="14"/>
      <c r="U207" s="4"/>
      <c r="V207" s="4"/>
      <c r="W207" s="4"/>
      <c r="X207" s="4"/>
      <c r="Y207" s="14"/>
      <c r="Z207" s="14"/>
      <c r="AA207" s="13"/>
      <c r="AB207" s="13"/>
      <c r="AC207" s="13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5"/>
      <c r="AR207" s="14"/>
      <c r="AS207"/>
      <c r="AT207"/>
      <c r="AU207"/>
    </row>
    <row r="208" spans="1:47" ht="15.75" customHeight="1" x14ac:dyDescent="0.25">
      <c r="A208" s="7"/>
      <c r="B208" s="13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3"/>
      <c r="R208" s="13"/>
      <c r="S208" s="13"/>
      <c r="T208" s="14"/>
      <c r="U208" s="4"/>
      <c r="V208" s="4"/>
      <c r="W208" s="4"/>
      <c r="X208" s="4"/>
      <c r="Y208" s="14"/>
      <c r="Z208" s="14"/>
      <c r="AA208" s="13"/>
      <c r="AB208" s="13"/>
      <c r="AC208" s="13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5"/>
      <c r="AR208" s="14"/>
      <c r="AS208"/>
      <c r="AT208"/>
      <c r="AU208"/>
    </row>
    <row r="209" spans="1:47" ht="15.75" customHeight="1" x14ac:dyDescent="0.25">
      <c r="A209" s="7"/>
      <c r="B209" s="13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3"/>
      <c r="R209" s="13"/>
      <c r="S209" s="13"/>
      <c r="T209" s="14"/>
      <c r="U209" s="4"/>
      <c r="V209" s="4"/>
      <c r="W209" s="4"/>
      <c r="X209" s="4"/>
      <c r="Y209" s="14"/>
      <c r="Z209" s="14"/>
      <c r="AA209" s="13"/>
      <c r="AB209" s="13"/>
      <c r="AC209" s="13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5"/>
      <c r="AR209" s="14"/>
      <c r="AS209"/>
      <c r="AT209"/>
      <c r="AU209"/>
    </row>
    <row r="210" spans="1:47" ht="15.75" customHeight="1" x14ac:dyDescent="0.25">
      <c r="A210" s="7"/>
      <c r="B210" s="13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3"/>
      <c r="R210" s="13"/>
      <c r="S210" s="13"/>
      <c r="T210" s="14"/>
      <c r="U210" s="4"/>
      <c r="V210" s="4"/>
      <c r="W210" s="4"/>
      <c r="X210" s="4"/>
      <c r="Y210" s="14"/>
      <c r="Z210" s="14"/>
      <c r="AA210" s="13"/>
      <c r="AB210" s="13"/>
      <c r="AC210" s="13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5"/>
      <c r="AR210" s="14"/>
      <c r="AS210"/>
      <c r="AT210"/>
      <c r="AU210"/>
    </row>
    <row r="211" spans="1:47" ht="15.75" customHeight="1" x14ac:dyDescent="0.25">
      <c r="A211" s="7"/>
      <c r="B211" s="13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3"/>
      <c r="R211" s="13"/>
      <c r="S211" s="13"/>
      <c r="T211" s="14"/>
      <c r="U211" s="4"/>
      <c r="V211" s="4"/>
      <c r="W211" s="4"/>
      <c r="X211" s="4"/>
      <c r="Y211" s="14"/>
      <c r="Z211" s="14"/>
      <c r="AA211" s="13"/>
      <c r="AB211" s="13"/>
      <c r="AC211" s="13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5"/>
      <c r="AR211" s="14"/>
      <c r="AS211"/>
      <c r="AT211"/>
      <c r="AU211"/>
    </row>
    <row r="212" spans="1:47" ht="15.75" customHeight="1" x14ac:dyDescent="0.25">
      <c r="A212" s="7"/>
      <c r="B212" s="13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3"/>
      <c r="R212" s="13"/>
      <c r="S212" s="13"/>
      <c r="T212" s="14"/>
      <c r="U212" s="4"/>
      <c r="V212" s="4"/>
      <c r="W212" s="4"/>
      <c r="X212" s="4"/>
      <c r="Y212" s="14"/>
      <c r="Z212" s="14"/>
      <c r="AA212" s="13"/>
      <c r="AB212" s="13"/>
      <c r="AC212" s="13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5"/>
      <c r="AR212" s="14"/>
      <c r="AS212"/>
      <c r="AT212"/>
      <c r="AU212"/>
    </row>
    <row r="213" spans="1:47" ht="15.75" customHeight="1" x14ac:dyDescent="0.25">
      <c r="A213" s="7"/>
      <c r="B213" s="13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3"/>
      <c r="R213" s="13"/>
      <c r="S213" s="13"/>
      <c r="T213" s="14"/>
      <c r="U213" s="4"/>
      <c r="V213" s="4"/>
      <c r="W213" s="4"/>
      <c r="X213" s="4"/>
      <c r="Y213" s="14"/>
      <c r="Z213" s="14"/>
      <c r="AA213" s="13"/>
      <c r="AB213" s="13"/>
      <c r="AC213" s="13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5"/>
      <c r="AR213" s="14"/>
      <c r="AS213"/>
      <c r="AT213"/>
      <c r="AU213"/>
    </row>
    <row r="214" spans="1:47" ht="15.75" customHeight="1" x14ac:dyDescent="0.25">
      <c r="A214" s="7"/>
      <c r="B214" s="13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3"/>
      <c r="R214" s="13"/>
      <c r="S214" s="13"/>
      <c r="T214" s="14"/>
      <c r="U214" s="4"/>
      <c r="V214" s="4"/>
      <c r="W214" s="4"/>
      <c r="X214" s="4"/>
      <c r="Y214" s="14"/>
      <c r="Z214" s="14"/>
      <c r="AA214" s="13"/>
      <c r="AB214" s="13"/>
      <c r="AC214" s="13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5"/>
      <c r="AR214" s="14"/>
      <c r="AS214"/>
      <c r="AT214"/>
      <c r="AU214"/>
    </row>
    <row r="215" spans="1:47" ht="15.75" customHeight="1" x14ac:dyDescent="0.25">
      <c r="A215" s="7"/>
      <c r="B215" s="13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3"/>
      <c r="R215" s="13"/>
      <c r="S215" s="13"/>
      <c r="T215" s="14"/>
      <c r="U215" s="4"/>
      <c r="V215" s="4"/>
      <c r="W215" s="4"/>
      <c r="X215" s="4"/>
      <c r="Y215" s="14"/>
      <c r="Z215" s="14"/>
      <c r="AA215" s="13"/>
      <c r="AB215" s="13"/>
      <c r="AC215" s="13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5"/>
      <c r="AR215" s="14"/>
      <c r="AS215"/>
      <c r="AT215"/>
      <c r="AU215"/>
    </row>
    <row r="216" spans="1:47" ht="15.75" customHeight="1" x14ac:dyDescent="0.25">
      <c r="A216" s="7"/>
      <c r="B216" s="13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3"/>
      <c r="R216" s="13"/>
      <c r="S216" s="13"/>
      <c r="T216" s="14"/>
      <c r="U216" s="4"/>
      <c r="V216" s="4"/>
      <c r="W216" s="4"/>
      <c r="X216" s="4"/>
      <c r="Y216" s="14"/>
      <c r="Z216" s="14"/>
      <c r="AA216" s="13"/>
      <c r="AB216" s="13"/>
      <c r="AC216" s="13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5"/>
      <c r="AR216" s="14"/>
      <c r="AS216"/>
      <c r="AT216"/>
      <c r="AU216"/>
    </row>
    <row r="217" spans="1:47" ht="15.75" customHeight="1" x14ac:dyDescent="0.25">
      <c r="A217" s="7"/>
      <c r="B217" s="13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3"/>
      <c r="R217" s="13"/>
      <c r="S217" s="13"/>
      <c r="T217" s="14"/>
      <c r="U217" s="4"/>
      <c r="V217" s="4"/>
      <c r="W217" s="4"/>
      <c r="X217" s="4"/>
      <c r="Y217" s="14"/>
      <c r="Z217" s="14"/>
      <c r="AA217" s="13"/>
      <c r="AB217" s="13"/>
      <c r="AC217" s="13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5"/>
      <c r="AR217" s="14"/>
      <c r="AS217"/>
      <c r="AT217"/>
      <c r="AU217"/>
    </row>
    <row r="218" spans="1:47" ht="15.75" customHeight="1" x14ac:dyDescent="0.25">
      <c r="A218" s="7"/>
      <c r="B218" s="13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3"/>
      <c r="R218" s="13"/>
      <c r="S218" s="13"/>
      <c r="T218" s="14"/>
      <c r="U218" s="4"/>
      <c r="V218" s="4"/>
      <c r="W218" s="4"/>
      <c r="X218" s="4"/>
      <c r="Y218" s="14"/>
      <c r="Z218" s="14"/>
      <c r="AA218" s="13"/>
      <c r="AB218" s="13"/>
      <c r="AC218" s="13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5"/>
      <c r="AR218" s="14"/>
      <c r="AS218"/>
      <c r="AT218"/>
      <c r="AU218"/>
    </row>
    <row r="219" spans="1:47" ht="15.75" customHeight="1" x14ac:dyDescent="0.25">
      <c r="A219" s="7"/>
      <c r="B219" s="13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3"/>
      <c r="R219" s="13"/>
      <c r="S219" s="13"/>
      <c r="T219" s="14"/>
      <c r="U219" s="4"/>
      <c r="V219" s="4"/>
      <c r="W219" s="4"/>
      <c r="X219" s="4"/>
      <c r="Y219" s="14"/>
      <c r="Z219" s="14"/>
      <c r="AA219" s="13"/>
      <c r="AB219" s="13"/>
      <c r="AC219" s="13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5"/>
      <c r="AR219" s="14"/>
      <c r="AS219"/>
      <c r="AT219"/>
      <c r="AU219"/>
    </row>
    <row r="220" spans="1:47" ht="15.75" customHeight="1" x14ac:dyDescent="0.25">
      <c r="A220" s="7"/>
      <c r="B220" s="13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3"/>
      <c r="R220" s="13"/>
      <c r="S220" s="13"/>
      <c r="T220" s="14"/>
      <c r="U220" s="4"/>
      <c r="V220" s="4"/>
      <c r="W220" s="4"/>
      <c r="X220" s="4"/>
      <c r="Y220" s="14"/>
      <c r="Z220" s="14"/>
      <c r="AA220" s="13"/>
      <c r="AB220" s="13"/>
      <c r="AC220" s="13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5"/>
      <c r="AR220" s="14"/>
      <c r="AS220"/>
      <c r="AT220"/>
      <c r="AU220"/>
    </row>
    <row r="221" spans="1:47" ht="15.75" customHeight="1" x14ac:dyDescent="0.25">
      <c r="A221" s="7"/>
      <c r="B221" s="13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3"/>
      <c r="R221" s="13"/>
      <c r="S221" s="13"/>
      <c r="T221" s="14"/>
      <c r="U221" s="4"/>
      <c r="V221" s="4"/>
      <c r="W221" s="4"/>
      <c r="X221" s="4"/>
      <c r="Y221" s="14"/>
      <c r="Z221" s="14"/>
      <c r="AA221" s="13"/>
      <c r="AB221" s="13"/>
      <c r="AC221" s="13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5"/>
      <c r="AR221" s="14"/>
      <c r="AS221"/>
      <c r="AT221"/>
      <c r="AU221"/>
    </row>
    <row r="222" spans="1:47" ht="15.75" customHeight="1" x14ac:dyDescent="0.25">
      <c r="A222" s="7"/>
      <c r="B222" s="13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3"/>
      <c r="R222" s="13"/>
      <c r="S222" s="13"/>
      <c r="T222" s="14"/>
      <c r="U222" s="4"/>
      <c r="V222" s="4"/>
      <c r="W222" s="4"/>
      <c r="X222" s="4"/>
      <c r="Y222" s="14"/>
      <c r="Z222" s="14"/>
      <c r="AA222" s="13"/>
      <c r="AB222" s="13"/>
      <c r="AC222" s="13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5"/>
      <c r="AR222" s="14"/>
      <c r="AS222"/>
      <c r="AT222"/>
      <c r="AU222"/>
    </row>
    <row r="223" spans="1:47" ht="15.75" customHeight="1" x14ac:dyDescent="0.25">
      <c r="A223" s="7"/>
      <c r="B223" s="13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3"/>
      <c r="R223" s="13"/>
      <c r="S223" s="13"/>
      <c r="T223" s="14"/>
      <c r="U223" s="4"/>
      <c r="V223" s="4"/>
      <c r="W223" s="4"/>
      <c r="X223" s="4"/>
      <c r="Y223" s="14"/>
      <c r="Z223" s="14"/>
      <c r="AA223" s="13"/>
      <c r="AB223" s="13"/>
      <c r="AC223" s="13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5"/>
      <c r="AR223" s="14"/>
      <c r="AS223"/>
      <c r="AT223"/>
      <c r="AU223"/>
    </row>
    <row r="224" spans="1:47" ht="15.75" customHeight="1" x14ac:dyDescent="0.25">
      <c r="A224" s="7"/>
      <c r="B224" s="13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3"/>
      <c r="R224" s="13"/>
      <c r="S224" s="13"/>
      <c r="T224" s="14"/>
      <c r="U224" s="4"/>
      <c r="V224" s="4"/>
      <c r="W224" s="4"/>
      <c r="X224" s="4"/>
      <c r="Y224" s="14"/>
      <c r="Z224" s="14"/>
      <c r="AA224" s="13"/>
      <c r="AB224" s="13"/>
      <c r="AC224" s="13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5"/>
      <c r="AR224" s="14"/>
      <c r="AS224"/>
      <c r="AT224"/>
      <c r="AU224"/>
    </row>
    <row r="225" spans="1:47" ht="15.75" customHeight="1" x14ac:dyDescent="0.25">
      <c r="A225" s="7"/>
      <c r="B225" s="13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3"/>
      <c r="R225" s="13"/>
      <c r="S225" s="13"/>
      <c r="T225" s="14"/>
      <c r="U225" s="4"/>
      <c r="V225" s="4"/>
      <c r="W225" s="4"/>
      <c r="X225" s="4"/>
      <c r="Y225" s="14"/>
      <c r="Z225" s="14"/>
      <c r="AA225" s="13"/>
      <c r="AB225" s="13"/>
      <c r="AC225" s="13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5"/>
      <c r="AR225" s="14"/>
      <c r="AS225"/>
      <c r="AT225"/>
      <c r="AU225"/>
    </row>
    <row r="226" spans="1:47" ht="15.75" customHeight="1" x14ac:dyDescent="0.25">
      <c r="A226" s="7"/>
      <c r="B226" s="13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3"/>
      <c r="R226" s="13"/>
      <c r="S226" s="13"/>
      <c r="T226" s="14"/>
      <c r="U226" s="4"/>
      <c r="V226" s="4"/>
      <c r="W226" s="4"/>
      <c r="X226" s="4"/>
      <c r="Y226" s="14"/>
      <c r="Z226" s="14"/>
      <c r="AA226" s="13"/>
      <c r="AB226" s="13"/>
      <c r="AC226" s="13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5"/>
      <c r="AR226" s="14"/>
      <c r="AS226"/>
      <c r="AT226"/>
      <c r="AU226"/>
    </row>
    <row r="227" spans="1:47" ht="15.75" customHeight="1" x14ac:dyDescent="0.25">
      <c r="A227" s="7"/>
      <c r="B227" s="13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3"/>
      <c r="R227" s="13"/>
      <c r="S227" s="13"/>
      <c r="T227" s="14"/>
      <c r="U227" s="4"/>
      <c r="V227" s="4"/>
      <c r="W227" s="4"/>
      <c r="X227" s="4"/>
      <c r="Y227" s="14"/>
      <c r="Z227" s="14"/>
      <c r="AA227" s="13"/>
      <c r="AB227" s="13"/>
      <c r="AC227" s="13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5"/>
      <c r="AR227" s="14"/>
      <c r="AS227"/>
      <c r="AT227"/>
      <c r="AU227"/>
    </row>
    <row r="228" spans="1:47" ht="15.75" customHeight="1" x14ac:dyDescent="0.25">
      <c r="A228" s="7"/>
      <c r="B228" s="13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3"/>
      <c r="R228" s="13"/>
      <c r="S228" s="13"/>
      <c r="T228" s="14"/>
      <c r="U228" s="4"/>
      <c r="V228" s="4"/>
      <c r="W228" s="4"/>
      <c r="X228" s="4"/>
      <c r="Y228" s="14"/>
      <c r="Z228" s="14"/>
      <c r="AA228" s="13"/>
      <c r="AB228" s="13"/>
      <c r="AC228" s="13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5"/>
      <c r="AR228" s="14"/>
      <c r="AS228"/>
      <c r="AT228"/>
      <c r="AU228"/>
    </row>
    <row r="229" spans="1:47" ht="15.75" customHeight="1" x14ac:dyDescent="0.25">
      <c r="A229" s="7"/>
      <c r="B229" s="13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3"/>
      <c r="R229" s="13"/>
      <c r="S229" s="13"/>
      <c r="T229" s="14"/>
      <c r="U229" s="4"/>
      <c r="V229" s="4"/>
      <c r="W229" s="4"/>
      <c r="X229" s="4"/>
      <c r="Y229" s="14"/>
      <c r="Z229" s="14"/>
      <c r="AA229" s="13"/>
      <c r="AB229" s="13"/>
      <c r="AC229" s="13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5"/>
      <c r="AR229" s="14"/>
      <c r="AS229"/>
      <c r="AT229"/>
      <c r="AU229"/>
    </row>
    <row r="230" spans="1:47" ht="15.75" customHeight="1" x14ac:dyDescent="0.25">
      <c r="A230" s="7"/>
      <c r="B230" s="13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3"/>
      <c r="R230" s="13"/>
      <c r="S230" s="13"/>
      <c r="T230" s="14"/>
      <c r="U230" s="4"/>
      <c r="V230" s="4"/>
      <c r="W230" s="4"/>
      <c r="X230" s="4"/>
      <c r="Y230" s="14"/>
      <c r="Z230" s="14"/>
      <c r="AA230" s="13"/>
      <c r="AB230" s="13"/>
      <c r="AC230" s="13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5"/>
      <c r="AR230" s="14"/>
      <c r="AS230"/>
      <c r="AT230"/>
      <c r="AU230"/>
    </row>
    <row r="231" spans="1:47" ht="15.75" customHeight="1" x14ac:dyDescent="0.25">
      <c r="A231" s="7"/>
      <c r="B231" s="13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3"/>
      <c r="R231" s="13"/>
      <c r="S231" s="13"/>
      <c r="T231" s="14"/>
      <c r="U231" s="4"/>
      <c r="V231" s="4"/>
      <c r="W231" s="4"/>
      <c r="X231" s="4"/>
      <c r="Y231" s="14"/>
      <c r="Z231" s="14"/>
      <c r="AA231" s="13"/>
      <c r="AB231" s="13"/>
      <c r="AC231" s="13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5"/>
      <c r="AR231" s="14"/>
      <c r="AS231"/>
      <c r="AT231"/>
      <c r="AU231"/>
    </row>
    <row r="232" spans="1:47" ht="15.75" customHeight="1" x14ac:dyDescent="0.25">
      <c r="A232" s="7"/>
      <c r="B232" s="13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3"/>
      <c r="R232" s="13"/>
      <c r="S232" s="13"/>
      <c r="T232" s="14"/>
      <c r="U232" s="4"/>
      <c r="V232" s="4"/>
      <c r="W232" s="4"/>
      <c r="X232" s="4"/>
      <c r="Y232" s="14"/>
      <c r="Z232" s="14"/>
      <c r="AA232" s="13"/>
      <c r="AB232" s="13"/>
      <c r="AC232" s="13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5"/>
      <c r="AR232" s="14"/>
      <c r="AS232"/>
      <c r="AT232"/>
      <c r="AU232"/>
    </row>
    <row r="233" spans="1:47" ht="15.75" customHeight="1" x14ac:dyDescent="0.25">
      <c r="A233" s="7"/>
      <c r="B233" s="13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3"/>
      <c r="R233" s="13"/>
      <c r="S233" s="13"/>
      <c r="T233" s="14"/>
      <c r="U233" s="4"/>
      <c r="V233" s="4"/>
      <c r="W233" s="4"/>
      <c r="X233" s="4"/>
      <c r="Y233" s="14"/>
      <c r="Z233" s="14"/>
      <c r="AA233" s="13"/>
      <c r="AB233" s="13"/>
      <c r="AC233" s="13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5"/>
      <c r="AR233" s="14"/>
      <c r="AS233"/>
      <c r="AT233"/>
      <c r="AU233"/>
    </row>
    <row r="234" spans="1:47" ht="15.75" customHeight="1" x14ac:dyDescent="0.25">
      <c r="A234" s="7"/>
      <c r="B234" s="13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3"/>
      <c r="R234" s="13"/>
      <c r="S234" s="13"/>
      <c r="T234" s="14"/>
      <c r="U234" s="4"/>
      <c r="V234" s="4"/>
      <c r="W234" s="4"/>
      <c r="X234" s="4"/>
      <c r="Y234" s="14"/>
      <c r="Z234" s="14"/>
      <c r="AA234" s="13"/>
      <c r="AB234" s="13"/>
      <c r="AC234" s="13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5"/>
      <c r="AR234" s="14"/>
      <c r="AS234"/>
      <c r="AT234"/>
      <c r="AU234"/>
    </row>
    <row r="235" spans="1:47" ht="15.75" customHeight="1" x14ac:dyDescent="0.25">
      <c r="A235" s="7"/>
      <c r="B235" s="13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3"/>
      <c r="R235" s="13"/>
      <c r="S235" s="13"/>
      <c r="T235" s="14"/>
      <c r="U235" s="4"/>
      <c r="V235" s="4"/>
      <c r="W235" s="4"/>
      <c r="X235" s="4"/>
      <c r="Y235" s="14"/>
      <c r="Z235" s="14"/>
      <c r="AA235" s="13"/>
      <c r="AB235" s="13"/>
      <c r="AC235" s="13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5"/>
      <c r="AR235" s="14"/>
      <c r="AS235"/>
      <c r="AT235"/>
      <c r="AU235"/>
    </row>
    <row r="236" spans="1:47" ht="15.75" customHeight="1" x14ac:dyDescent="0.25">
      <c r="A236" s="7"/>
      <c r="B236" s="13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3"/>
      <c r="R236" s="13"/>
      <c r="S236" s="13"/>
      <c r="T236" s="14"/>
      <c r="U236" s="4"/>
      <c r="V236" s="4"/>
      <c r="W236" s="4"/>
      <c r="X236" s="4"/>
      <c r="Y236" s="14"/>
      <c r="Z236" s="14"/>
      <c r="AA236" s="13"/>
      <c r="AB236" s="13"/>
      <c r="AC236" s="13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5"/>
      <c r="AR236" s="14"/>
      <c r="AS236"/>
      <c r="AT236"/>
      <c r="AU236"/>
    </row>
    <row r="237" spans="1:47" ht="15.75" customHeight="1" x14ac:dyDescent="0.25">
      <c r="A237" s="7"/>
      <c r="B237" s="13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3"/>
      <c r="R237" s="13"/>
      <c r="S237" s="13"/>
      <c r="T237" s="14"/>
      <c r="U237" s="4"/>
      <c r="V237" s="4"/>
      <c r="W237" s="4"/>
      <c r="X237" s="4"/>
      <c r="Y237" s="14"/>
      <c r="Z237" s="14"/>
      <c r="AA237" s="13"/>
      <c r="AB237" s="13"/>
      <c r="AC237" s="13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5"/>
      <c r="AR237" s="14"/>
      <c r="AS237"/>
      <c r="AT237"/>
      <c r="AU237"/>
    </row>
    <row r="238" spans="1:47" ht="15.75" customHeight="1" x14ac:dyDescent="0.25">
      <c r="A238" s="7"/>
      <c r="B238" s="13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3"/>
      <c r="R238" s="13"/>
      <c r="S238" s="13"/>
      <c r="T238" s="14"/>
      <c r="U238" s="4"/>
      <c r="V238" s="4"/>
      <c r="W238" s="4"/>
      <c r="X238" s="4"/>
      <c r="Y238" s="14"/>
      <c r="Z238" s="14"/>
      <c r="AA238" s="13"/>
      <c r="AB238" s="13"/>
      <c r="AC238" s="13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5"/>
      <c r="AR238" s="14"/>
      <c r="AS238"/>
      <c r="AT238"/>
      <c r="AU238"/>
    </row>
    <row r="239" spans="1:47" ht="15.75" customHeight="1" x14ac:dyDescent="0.25">
      <c r="A239" s="7"/>
      <c r="B239" s="13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3"/>
      <c r="R239" s="13"/>
      <c r="S239" s="13"/>
      <c r="T239" s="14"/>
      <c r="U239" s="4"/>
      <c r="V239" s="4"/>
      <c r="W239" s="4"/>
      <c r="X239" s="4"/>
      <c r="Y239" s="14"/>
      <c r="Z239" s="14"/>
      <c r="AA239" s="13"/>
      <c r="AB239" s="13"/>
      <c r="AC239" s="13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5"/>
      <c r="AR239" s="14"/>
      <c r="AS239"/>
      <c r="AT239"/>
      <c r="AU239"/>
    </row>
    <row r="240" spans="1:47" ht="15.75" customHeight="1" x14ac:dyDescent="0.25">
      <c r="A240" s="7"/>
      <c r="B240" s="13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3"/>
      <c r="R240" s="13"/>
      <c r="S240" s="13"/>
      <c r="T240" s="14"/>
      <c r="U240" s="4"/>
      <c r="V240" s="4"/>
      <c r="W240" s="4"/>
      <c r="X240" s="4"/>
      <c r="Y240" s="14"/>
      <c r="Z240" s="14"/>
      <c r="AA240" s="13"/>
      <c r="AB240" s="13"/>
      <c r="AC240" s="13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5"/>
      <c r="AR240" s="14"/>
      <c r="AS240"/>
      <c r="AT240"/>
      <c r="AU240"/>
    </row>
    <row r="241" spans="1:47" ht="15.75" customHeight="1" x14ac:dyDescent="0.25">
      <c r="A241" s="7"/>
      <c r="B241" s="13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3"/>
      <c r="R241" s="13"/>
      <c r="S241" s="13"/>
      <c r="T241" s="14"/>
      <c r="U241" s="4"/>
      <c r="V241" s="4"/>
      <c r="W241" s="4"/>
      <c r="X241" s="4"/>
      <c r="Y241" s="14"/>
      <c r="Z241" s="14"/>
      <c r="AA241" s="13"/>
      <c r="AB241" s="13"/>
      <c r="AC241" s="13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5"/>
      <c r="AR241" s="14"/>
      <c r="AS241"/>
      <c r="AT241"/>
      <c r="AU241"/>
    </row>
    <row r="242" spans="1:47" ht="15.75" customHeight="1" x14ac:dyDescent="0.25">
      <c r="A242" s="7"/>
      <c r="B242" s="13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3"/>
      <c r="R242" s="13"/>
      <c r="S242" s="13"/>
      <c r="T242" s="14"/>
      <c r="U242" s="4"/>
      <c r="V242" s="4"/>
      <c r="W242" s="4"/>
      <c r="X242" s="4"/>
      <c r="Y242" s="14"/>
      <c r="Z242" s="14"/>
      <c r="AA242" s="13"/>
      <c r="AB242" s="13"/>
      <c r="AC242" s="13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5"/>
      <c r="AR242" s="14"/>
      <c r="AS242"/>
      <c r="AT242"/>
      <c r="AU242"/>
    </row>
    <row r="243" spans="1:47" ht="15.75" customHeight="1" x14ac:dyDescent="0.25">
      <c r="A243" s="7"/>
      <c r="B243" s="13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3"/>
      <c r="R243" s="13"/>
      <c r="S243" s="13"/>
      <c r="T243" s="14"/>
      <c r="U243" s="4"/>
      <c r="V243" s="4"/>
      <c r="W243" s="4"/>
      <c r="X243" s="4"/>
      <c r="Y243" s="14"/>
      <c r="Z243" s="14"/>
      <c r="AA243" s="13"/>
      <c r="AB243" s="13"/>
      <c r="AC243" s="13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5"/>
      <c r="AR243" s="14"/>
      <c r="AS243"/>
      <c r="AT243"/>
      <c r="AU243"/>
    </row>
    <row r="244" spans="1:47" ht="15.75" customHeight="1" x14ac:dyDescent="0.25">
      <c r="A244" s="7"/>
      <c r="B244" s="13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3"/>
      <c r="R244" s="13"/>
      <c r="S244" s="13"/>
      <c r="T244" s="14"/>
      <c r="U244" s="4"/>
      <c r="V244" s="4"/>
      <c r="W244" s="4"/>
      <c r="X244" s="4"/>
      <c r="Y244" s="14"/>
      <c r="Z244" s="14"/>
      <c r="AA244" s="13"/>
      <c r="AB244" s="13"/>
      <c r="AC244" s="13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5"/>
      <c r="AR244" s="14"/>
      <c r="AS244"/>
      <c r="AT244"/>
      <c r="AU244"/>
    </row>
    <row r="245" spans="1:47" ht="15.75" customHeight="1" x14ac:dyDescent="0.25">
      <c r="A245" s="7"/>
      <c r="B245" s="13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3"/>
      <c r="R245" s="13"/>
      <c r="S245" s="13"/>
      <c r="T245" s="14"/>
      <c r="U245" s="4"/>
      <c r="V245" s="4"/>
      <c r="W245" s="4"/>
      <c r="X245" s="4"/>
      <c r="Y245" s="14"/>
      <c r="Z245" s="14"/>
      <c r="AA245" s="13"/>
      <c r="AB245" s="13"/>
      <c r="AC245" s="13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5"/>
      <c r="AR245" s="14"/>
      <c r="AS245"/>
      <c r="AT245"/>
      <c r="AU245"/>
    </row>
    <row r="246" spans="1:47" ht="15.75" customHeight="1" x14ac:dyDescent="0.25">
      <c r="A246" s="7"/>
      <c r="B246" s="13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3"/>
      <c r="R246" s="13"/>
      <c r="S246" s="13"/>
      <c r="T246" s="14"/>
      <c r="U246" s="4"/>
      <c r="V246" s="4"/>
      <c r="W246" s="4"/>
      <c r="X246" s="4"/>
      <c r="Y246" s="14"/>
      <c r="Z246" s="14"/>
      <c r="AA246" s="13"/>
      <c r="AB246" s="13"/>
      <c r="AC246" s="13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5"/>
      <c r="AR246" s="14"/>
      <c r="AS246"/>
      <c r="AT246"/>
      <c r="AU246"/>
    </row>
    <row r="247" spans="1:47" ht="15.75" customHeight="1" x14ac:dyDescent="0.25">
      <c r="A247" s="7"/>
      <c r="B247" s="13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3"/>
      <c r="R247" s="13"/>
      <c r="S247" s="13"/>
      <c r="T247" s="14"/>
      <c r="U247" s="4"/>
      <c r="V247" s="4"/>
      <c r="W247" s="4"/>
      <c r="X247" s="4"/>
      <c r="Y247" s="14"/>
      <c r="Z247" s="14"/>
      <c r="AA247" s="13"/>
      <c r="AB247" s="13"/>
      <c r="AC247" s="13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5"/>
      <c r="AR247" s="14"/>
      <c r="AS247"/>
      <c r="AT247"/>
      <c r="AU247"/>
    </row>
    <row r="248" spans="1:47" ht="15.75" customHeight="1" x14ac:dyDescent="0.25">
      <c r="A248" s="7"/>
      <c r="B248" s="13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3"/>
      <c r="R248" s="13"/>
      <c r="S248" s="13"/>
      <c r="T248" s="14"/>
      <c r="U248" s="4"/>
      <c r="V248" s="4"/>
      <c r="W248" s="4"/>
      <c r="X248" s="4"/>
      <c r="Y248" s="14"/>
      <c r="Z248" s="14"/>
      <c r="AA248" s="13"/>
      <c r="AB248" s="13"/>
      <c r="AC248" s="13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5"/>
      <c r="AR248" s="14"/>
      <c r="AS248"/>
      <c r="AT248"/>
      <c r="AU248"/>
    </row>
    <row r="249" spans="1:47" ht="15.75" customHeight="1" x14ac:dyDescent="0.25">
      <c r="A249" s="7"/>
      <c r="B249" s="13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3"/>
      <c r="R249" s="13"/>
      <c r="S249" s="13"/>
      <c r="T249" s="14"/>
      <c r="U249" s="4"/>
      <c r="V249" s="4"/>
      <c r="W249" s="4"/>
      <c r="X249" s="4"/>
      <c r="Y249" s="14"/>
      <c r="Z249" s="14"/>
      <c r="AA249" s="13"/>
      <c r="AB249" s="13"/>
      <c r="AC249" s="13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5"/>
      <c r="AR249" s="14"/>
      <c r="AS249"/>
      <c r="AT249"/>
      <c r="AU249"/>
    </row>
    <row r="250" spans="1:47" ht="15.75" customHeight="1" x14ac:dyDescent="0.25">
      <c r="A250" s="7"/>
      <c r="B250" s="13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3"/>
      <c r="R250" s="13"/>
      <c r="S250" s="13"/>
      <c r="T250" s="14"/>
      <c r="U250" s="4"/>
      <c r="V250" s="4"/>
      <c r="W250" s="4"/>
      <c r="X250" s="4"/>
      <c r="Y250" s="14"/>
      <c r="Z250" s="14"/>
      <c r="AA250" s="13"/>
      <c r="AB250" s="13"/>
      <c r="AC250" s="13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5"/>
      <c r="AR250" s="14"/>
      <c r="AS250"/>
      <c r="AT250"/>
      <c r="AU250"/>
    </row>
    <row r="251" spans="1:47" ht="15.75" customHeight="1" x14ac:dyDescent="0.25">
      <c r="A251" s="7"/>
      <c r="B251" s="13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3"/>
      <c r="R251" s="13"/>
      <c r="S251" s="13"/>
      <c r="T251" s="14"/>
      <c r="U251" s="4"/>
      <c r="V251" s="4"/>
      <c r="W251" s="4"/>
      <c r="X251" s="4"/>
      <c r="Y251" s="14"/>
      <c r="Z251" s="14"/>
      <c r="AA251" s="13"/>
      <c r="AB251" s="13"/>
      <c r="AC251" s="13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5"/>
      <c r="AR251" s="14"/>
      <c r="AS251"/>
      <c r="AT251"/>
      <c r="AU251"/>
    </row>
    <row r="252" spans="1:47" ht="15.75" customHeight="1" x14ac:dyDescent="0.25">
      <c r="A252" s="7"/>
      <c r="B252" s="13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3"/>
      <c r="R252" s="13"/>
      <c r="S252" s="13"/>
      <c r="T252" s="14"/>
      <c r="U252" s="4"/>
      <c r="V252" s="4"/>
      <c r="W252" s="4"/>
      <c r="X252" s="4"/>
      <c r="Y252" s="14"/>
      <c r="Z252" s="14"/>
      <c r="AA252" s="13"/>
      <c r="AB252" s="13"/>
      <c r="AC252" s="13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5"/>
      <c r="AR252" s="14"/>
      <c r="AS252"/>
      <c r="AT252"/>
      <c r="AU252"/>
    </row>
    <row r="253" spans="1:47" ht="15.75" customHeight="1" x14ac:dyDescent="0.25">
      <c r="A253" s="7"/>
      <c r="B253" s="13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3"/>
      <c r="R253" s="13"/>
      <c r="S253" s="13"/>
      <c r="T253" s="14"/>
      <c r="U253" s="4"/>
      <c r="V253" s="4"/>
      <c r="W253" s="4"/>
      <c r="X253" s="4"/>
      <c r="Y253" s="14"/>
      <c r="Z253" s="14"/>
      <c r="AA253" s="13"/>
      <c r="AB253" s="13"/>
      <c r="AC253" s="13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5"/>
      <c r="AR253" s="14"/>
      <c r="AS253"/>
      <c r="AT253"/>
      <c r="AU253"/>
    </row>
    <row r="254" spans="1:47" ht="15.75" customHeight="1" x14ac:dyDescent="0.25">
      <c r="A254" s="7"/>
      <c r="B254" s="13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3"/>
      <c r="R254" s="13"/>
      <c r="S254" s="13"/>
      <c r="T254" s="14"/>
      <c r="U254" s="4"/>
      <c r="V254" s="4"/>
      <c r="W254" s="4"/>
      <c r="X254" s="4"/>
      <c r="Y254" s="14"/>
      <c r="Z254" s="14"/>
      <c r="AA254" s="13"/>
      <c r="AB254" s="13"/>
      <c r="AC254" s="13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5"/>
      <c r="AR254" s="14"/>
      <c r="AS254"/>
      <c r="AT254"/>
      <c r="AU254"/>
    </row>
    <row r="255" spans="1:47" ht="15.75" customHeight="1" x14ac:dyDescent="0.25">
      <c r="A255" s="7"/>
      <c r="B255" s="13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3"/>
      <c r="R255" s="13"/>
      <c r="S255" s="13"/>
      <c r="T255" s="14"/>
      <c r="U255" s="4"/>
      <c r="V255" s="4"/>
      <c r="W255" s="4"/>
      <c r="X255" s="4"/>
      <c r="Y255" s="14"/>
      <c r="Z255" s="14"/>
      <c r="AA255" s="13"/>
      <c r="AB255" s="13"/>
      <c r="AC255" s="13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5"/>
      <c r="AR255" s="14"/>
      <c r="AS255"/>
      <c r="AT255"/>
      <c r="AU255"/>
    </row>
    <row r="256" spans="1:47" ht="15.75" customHeight="1" x14ac:dyDescent="0.25">
      <c r="A256" s="7"/>
      <c r="B256" s="13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3"/>
      <c r="R256" s="13"/>
      <c r="S256" s="13"/>
      <c r="T256" s="14"/>
      <c r="U256" s="4"/>
      <c r="V256" s="4"/>
      <c r="W256" s="4"/>
      <c r="X256" s="4"/>
      <c r="Y256" s="14"/>
      <c r="Z256" s="14"/>
      <c r="AA256" s="13"/>
      <c r="AB256" s="13"/>
      <c r="AC256" s="13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5"/>
      <c r="AR256" s="14"/>
      <c r="AS256"/>
      <c r="AT256"/>
      <c r="AU256"/>
    </row>
    <row r="257" spans="1:47" ht="15.75" customHeight="1" x14ac:dyDescent="0.25">
      <c r="A257" s="7"/>
      <c r="B257" s="13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3"/>
      <c r="R257" s="13"/>
      <c r="S257" s="13"/>
      <c r="T257" s="14"/>
      <c r="U257" s="4"/>
      <c r="V257" s="4"/>
      <c r="W257" s="4"/>
      <c r="X257" s="4"/>
      <c r="Y257" s="14"/>
      <c r="Z257" s="14"/>
      <c r="AA257" s="13"/>
      <c r="AB257" s="13"/>
      <c r="AC257" s="13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5"/>
      <c r="AR257" s="14"/>
      <c r="AS257"/>
      <c r="AT257"/>
      <c r="AU257"/>
    </row>
    <row r="258" spans="1:47" ht="15.75" customHeight="1" x14ac:dyDescent="0.25">
      <c r="A258" s="7"/>
      <c r="B258" s="13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3"/>
      <c r="R258" s="13"/>
      <c r="S258" s="13"/>
      <c r="T258" s="14"/>
      <c r="U258" s="4"/>
      <c r="V258" s="4"/>
      <c r="W258" s="4"/>
      <c r="X258" s="4"/>
      <c r="Y258" s="14"/>
      <c r="Z258" s="14"/>
      <c r="AA258" s="13"/>
      <c r="AB258" s="13"/>
      <c r="AC258" s="13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5"/>
      <c r="AR258" s="14"/>
      <c r="AS258"/>
      <c r="AT258"/>
      <c r="AU258"/>
    </row>
    <row r="259" spans="1:47" ht="15.75" customHeight="1" x14ac:dyDescent="0.25">
      <c r="A259" s="7"/>
      <c r="B259" s="13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3"/>
      <c r="R259" s="13"/>
      <c r="S259" s="13"/>
      <c r="T259" s="14"/>
      <c r="U259" s="4"/>
      <c r="V259" s="4"/>
      <c r="W259" s="4"/>
      <c r="X259" s="4"/>
      <c r="Y259" s="14"/>
      <c r="Z259" s="14"/>
      <c r="AA259" s="13"/>
      <c r="AB259" s="13"/>
      <c r="AC259" s="13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5"/>
      <c r="AR259" s="14"/>
      <c r="AS259"/>
      <c r="AT259"/>
      <c r="AU259"/>
    </row>
    <row r="260" spans="1:47" ht="15.75" customHeight="1" x14ac:dyDescent="0.25">
      <c r="A260" s="7"/>
      <c r="B260" s="13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3"/>
      <c r="R260" s="13"/>
      <c r="S260" s="13"/>
      <c r="T260" s="14"/>
      <c r="U260" s="4"/>
      <c r="V260" s="4"/>
      <c r="W260" s="4"/>
      <c r="X260" s="4"/>
      <c r="Y260" s="14"/>
      <c r="Z260" s="14"/>
      <c r="AA260" s="13"/>
      <c r="AB260" s="13"/>
      <c r="AC260" s="13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5"/>
      <c r="AR260" s="14"/>
      <c r="AS260"/>
      <c r="AT260"/>
      <c r="AU260"/>
    </row>
    <row r="261" spans="1:47" ht="15.75" customHeight="1" x14ac:dyDescent="0.25">
      <c r="A261" s="7"/>
      <c r="B261" s="13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3"/>
      <c r="R261" s="13"/>
      <c r="S261" s="13"/>
      <c r="T261" s="14"/>
      <c r="U261" s="4"/>
      <c r="V261" s="4"/>
      <c r="W261" s="4"/>
      <c r="X261" s="4"/>
      <c r="Y261" s="14"/>
      <c r="Z261" s="14"/>
      <c r="AA261" s="13"/>
      <c r="AB261" s="13"/>
      <c r="AC261" s="13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5"/>
      <c r="AR261" s="14"/>
      <c r="AS261"/>
      <c r="AT261"/>
      <c r="AU261"/>
    </row>
    <row r="262" spans="1:47" ht="15.75" customHeight="1" x14ac:dyDescent="0.25">
      <c r="A262" s="7"/>
      <c r="B262" s="13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3"/>
      <c r="R262" s="13"/>
      <c r="S262" s="13"/>
      <c r="T262" s="14"/>
      <c r="U262" s="4"/>
      <c r="V262" s="4"/>
      <c r="W262" s="4"/>
      <c r="X262" s="4"/>
      <c r="Y262" s="14"/>
      <c r="Z262" s="14"/>
      <c r="AA262" s="13"/>
      <c r="AB262" s="13"/>
      <c r="AC262" s="13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5"/>
      <c r="AR262" s="14"/>
      <c r="AS262"/>
      <c r="AT262"/>
      <c r="AU262"/>
    </row>
    <row r="263" spans="1:47" ht="15.75" customHeight="1" x14ac:dyDescent="0.25">
      <c r="A263" s="7"/>
      <c r="B263" s="13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3"/>
      <c r="R263" s="13"/>
      <c r="S263" s="13"/>
      <c r="T263" s="14"/>
      <c r="U263" s="4"/>
      <c r="V263" s="4"/>
      <c r="W263" s="4"/>
      <c r="X263" s="4"/>
      <c r="Y263" s="14"/>
      <c r="Z263" s="14"/>
      <c r="AA263" s="13"/>
      <c r="AB263" s="13"/>
      <c r="AC263" s="13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5"/>
      <c r="AR263" s="14"/>
      <c r="AS263"/>
      <c r="AT263"/>
      <c r="AU263"/>
    </row>
    <row r="264" spans="1:47" ht="15.75" customHeight="1" x14ac:dyDescent="0.25">
      <c r="A264" s="7"/>
      <c r="B264" s="13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3"/>
      <c r="R264" s="13"/>
      <c r="S264" s="13"/>
      <c r="T264" s="14"/>
      <c r="U264" s="4"/>
      <c r="V264" s="4"/>
      <c r="W264" s="4"/>
      <c r="X264" s="4"/>
      <c r="Y264" s="14"/>
      <c r="Z264" s="14"/>
      <c r="AA264" s="13"/>
      <c r="AB264" s="13"/>
      <c r="AC264" s="13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5"/>
      <c r="AR264" s="14"/>
      <c r="AS264"/>
      <c r="AT264"/>
      <c r="AU264"/>
    </row>
    <row r="265" spans="1:47" ht="15.75" customHeight="1" x14ac:dyDescent="0.25">
      <c r="A265" s="7"/>
      <c r="B265" s="13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3"/>
      <c r="R265" s="13"/>
      <c r="S265" s="13"/>
      <c r="T265" s="14"/>
      <c r="U265" s="4"/>
      <c r="V265" s="4"/>
      <c r="W265" s="4"/>
      <c r="X265" s="4"/>
      <c r="Y265" s="14"/>
      <c r="Z265" s="14"/>
      <c r="AA265" s="13"/>
      <c r="AB265" s="13"/>
      <c r="AC265" s="13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5"/>
      <c r="AR265" s="14"/>
      <c r="AS265"/>
      <c r="AT265"/>
      <c r="AU265"/>
    </row>
    <row r="266" spans="1:47" ht="15.75" customHeight="1" x14ac:dyDescent="0.25">
      <c r="A266" s="7"/>
      <c r="B266" s="13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3"/>
      <c r="R266" s="13"/>
      <c r="S266" s="13"/>
      <c r="T266" s="14"/>
      <c r="U266" s="4"/>
      <c r="V266" s="4"/>
      <c r="W266" s="4"/>
      <c r="X266" s="4"/>
      <c r="Y266" s="14"/>
      <c r="Z266" s="14"/>
      <c r="AA266" s="13"/>
      <c r="AB266" s="13"/>
      <c r="AC266" s="13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5"/>
      <c r="AR266" s="14"/>
      <c r="AS266"/>
      <c r="AT266"/>
      <c r="AU266"/>
    </row>
    <row r="267" spans="1:47" ht="15.75" customHeight="1" x14ac:dyDescent="0.25">
      <c r="A267" s="7"/>
      <c r="B267" s="13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3"/>
      <c r="R267" s="13"/>
      <c r="S267" s="13"/>
      <c r="T267" s="14"/>
      <c r="U267" s="4"/>
      <c r="V267" s="4"/>
      <c r="W267" s="4"/>
      <c r="X267" s="4"/>
      <c r="Y267" s="14"/>
      <c r="Z267" s="14"/>
      <c r="AA267" s="13"/>
      <c r="AB267" s="13"/>
      <c r="AC267" s="13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5"/>
      <c r="AR267" s="14"/>
      <c r="AS267"/>
      <c r="AT267"/>
      <c r="AU267"/>
    </row>
    <row r="268" spans="1:47" ht="15.75" customHeight="1" x14ac:dyDescent="0.25">
      <c r="A268" s="7"/>
      <c r="B268" s="13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3"/>
      <c r="R268" s="13"/>
      <c r="S268" s="13"/>
      <c r="T268" s="14"/>
      <c r="U268" s="4"/>
      <c r="V268" s="4"/>
      <c r="W268" s="4"/>
      <c r="X268" s="4"/>
      <c r="Y268" s="14"/>
      <c r="Z268" s="14"/>
      <c r="AA268" s="13"/>
      <c r="AB268" s="13"/>
      <c r="AC268" s="13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5"/>
      <c r="AR268" s="14"/>
      <c r="AS268"/>
      <c r="AT268"/>
      <c r="AU268"/>
    </row>
    <row r="269" spans="1:47" ht="15.75" customHeight="1" x14ac:dyDescent="0.25">
      <c r="A269" s="7"/>
      <c r="B269" s="13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3"/>
      <c r="R269" s="13"/>
      <c r="S269" s="13"/>
      <c r="T269" s="14"/>
      <c r="U269" s="4"/>
      <c r="V269" s="4"/>
      <c r="W269" s="4"/>
      <c r="X269" s="4"/>
      <c r="Y269" s="14"/>
      <c r="Z269" s="14"/>
      <c r="AA269" s="13"/>
      <c r="AB269" s="13"/>
      <c r="AC269" s="13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5"/>
      <c r="AR269" s="14"/>
      <c r="AS269"/>
      <c r="AT269"/>
      <c r="AU269"/>
    </row>
    <row r="270" spans="1:47" ht="15.75" customHeight="1" x14ac:dyDescent="0.25">
      <c r="A270" s="7"/>
      <c r="B270" s="13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3"/>
      <c r="R270" s="13"/>
      <c r="S270" s="13"/>
      <c r="T270" s="14"/>
      <c r="U270" s="4"/>
      <c r="V270" s="4"/>
      <c r="W270" s="4"/>
      <c r="X270" s="4"/>
      <c r="Y270" s="14"/>
      <c r="Z270" s="14"/>
      <c r="AA270" s="13"/>
      <c r="AB270" s="13"/>
      <c r="AC270" s="13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5"/>
      <c r="AR270" s="14"/>
      <c r="AS270"/>
      <c r="AT270"/>
      <c r="AU270"/>
    </row>
    <row r="271" spans="1:47" ht="15.75" customHeight="1" x14ac:dyDescent="0.25">
      <c r="A271" s="7"/>
      <c r="B271" s="13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3"/>
      <c r="R271" s="13"/>
      <c r="S271" s="13"/>
      <c r="T271" s="14"/>
      <c r="U271" s="4"/>
      <c r="V271" s="4"/>
      <c r="W271" s="4"/>
      <c r="X271" s="4"/>
      <c r="Y271" s="14"/>
      <c r="Z271" s="14"/>
      <c r="AA271" s="13"/>
      <c r="AB271" s="13"/>
      <c r="AC271" s="13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5"/>
      <c r="AR271" s="14"/>
      <c r="AS271"/>
      <c r="AT271"/>
      <c r="AU271"/>
    </row>
    <row r="272" spans="1:47" ht="15.75" customHeight="1" x14ac:dyDescent="0.25">
      <c r="A272" s="7"/>
      <c r="B272" s="13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3"/>
      <c r="R272" s="13"/>
      <c r="S272" s="13"/>
      <c r="T272" s="14"/>
      <c r="U272" s="4"/>
      <c r="V272" s="4"/>
      <c r="W272" s="4"/>
      <c r="X272" s="4"/>
      <c r="Y272" s="14"/>
      <c r="Z272" s="14"/>
      <c r="AA272" s="13"/>
      <c r="AB272" s="13"/>
      <c r="AC272" s="13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5"/>
      <c r="AR272" s="14"/>
      <c r="AS272"/>
      <c r="AT272"/>
      <c r="AU272"/>
    </row>
    <row r="273" spans="1:47" ht="15.75" customHeight="1" x14ac:dyDescent="0.25">
      <c r="A273" s="7"/>
      <c r="B273" s="13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3"/>
      <c r="R273" s="13"/>
      <c r="S273" s="13"/>
      <c r="T273" s="14"/>
      <c r="U273" s="4"/>
      <c r="V273" s="4"/>
      <c r="W273" s="4"/>
      <c r="X273" s="4"/>
      <c r="Y273" s="14"/>
      <c r="Z273" s="14"/>
      <c r="AA273" s="13"/>
      <c r="AB273" s="13"/>
      <c r="AC273" s="13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5"/>
      <c r="AR273" s="14"/>
      <c r="AS273"/>
      <c r="AT273"/>
      <c r="AU273"/>
    </row>
    <row r="274" spans="1:47" ht="15.75" customHeight="1" x14ac:dyDescent="0.25">
      <c r="A274" s="7"/>
      <c r="B274" s="13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3"/>
      <c r="R274" s="13"/>
      <c r="S274" s="13"/>
      <c r="T274" s="14"/>
      <c r="U274" s="4"/>
      <c r="V274" s="4"/>
      <c r="W274" s="4"/>
      <c r="X274" s="4"/>
      <c r="Y274" s="14"/>
      <c r="Z274" s="14"/>
      <c r="AA274" s="13"/>
      <c r="AB274" s="13"/>
      <c r="AC274" s="13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5"/>
      <c r="AR274" s="14"/>
      <c r="AS274"/>
      <c r="AT274"/>
      <c r="AU274"/>
    </row>
    <row r="275" spans="1:47" ht="15.75" customHeight="1" x14ac:dyDescent="0.25">
      <c r="A275" s="7"/>
      <c r="B275" s="13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3"/>
      <c r="R275" s="13"/>
      <c r="S275" s="13"/>
      <c r="T275" s="14"/>
      <c r="U275" s="4"/>
      <c r="V275" s="4"/>
      <c r="W275" s="4"/>
      <c r="X275" s="4"/>
      <c r="Y275" s="14"/>
      <c r="Z275" s="14"/>
      <c r="AA275" s="13"/>
      <c r="AB275" s="13"/>
      <c r="AC275" s="13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5"/>
      <c r="AR275" s="14"/>
      <c r="AS275"/>
      <c r="AT275"/>
      <c r="AU275"/>
    </row>
    <row r="276" spans="1:47" ht="15.75" customHeight="1" x14ac:dyDescent="0.25">
      <c r="A276" s="7"/>
      <c r="B276" s="13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3"/>
      <c r="R276" s="13"/>
      <c r="S276" s="13"/>
      <c r="T276" s="14"/>
      <c r="U276" s="4"/>
      <c r="V276" s="4"/>
      <c r="W276" s="4"/>
      <c r="X276" s="4"/>
      <c r="Y276" s="14"/>
      <c r="Z276" s="14"/>
      <c r="AA276" s="13"/>
      <c r="AB276" s="13"/>
      <c r="AC276" s="13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5"/>
      <c r="AR276" s="14"/>
      <c r="AS276"/>
      <c r="AT276"/>
      <c r="AU276"/>
    </row>
    <row r="277" spans="1:47" ht="15.75" customHeight="1" x14ac:dyDescent="0.25">
      <c r="A277" s="7"/>
      <c r="B277" s="13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3"/>
      <c r="R277" s="13"/>
      <c r="S277" s="13"/>
      <c r="T277" s="14"/>
      <c r="U277" s="4"/>
      <c r="V277" s="4"/>
      <c r="W277" s="4"/>
      <c r="X277" s="4"/>
      <c r="Y277" s="14"/>
      <c r="Z277" s="14"/>
      <c r="AA277" s="13"/>
      <c r="AB277" s="13"/>
      <c r="AC277" s="13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5"/>
      <c r="AR277" s="14"/>
      <c r="AS277"/>
      <c r="AT277"/>
      <c r="AU277"/>
    </row>
    <row r="278" spans="1:47" ht="15.75" customHeight="1" x14ac:dyDescent="0.25">
      <c r="A278" s="7"/>
      <c r="B278" s="13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3"/>
      <c r="R278" s="13"/>
      <c r="S278" s="13"/>
      <c r="T278" s="14"/>
      <c r="U278" s="4"/>
      <c r="V278" s="4"/>
      <c r="W278" s="4"/>
      <c r="X278" s="4"/>
      <c r="Y278" s="14"/>
      <c r="Z278" s="14"/>
      <c r="AA278" s="13"/>
      <c r="AB278" s="13"/>
      <c r="AC278" s="13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5"/>
      <c r="AR278" s="14"/>
      <c r="AS278"/>
      <c r="AT278"/>
      <c r="AU278"/>
    </row>
    <row r="279" spans="1:47" ht="15.75" customHeight="1" x14ac:dyDescent="0.25">
      <c r="A279" s="7"/>
      <c r="B279" s="13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3"/>
      <c r="R279" s="13"/>
      <c r="S279" s="13"/>
      <c r="T279" s="14"/>
      <c r="U279" s="4"/>
      <c r="V279" s="4"/>
      <c r="W279" s="4"/>
      <c r="X279" s="4"/>
      <c r="Y279" s="14"/>
      <c r="Z279" s="14"/>
      <c r="AA279" s="13"/>
      <c r="AB279" s="13"/>
      <c r="AC279" s="13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5"/>
      <c r="AR279" s="14"/>
      <c r="AS279"/>
      <c r="AT279"/>
      <c r="AU279"/>
    </row>
    <row r="280" spans="1:47" ht="15.75" customHeight="1" x14ac:dyDescent="0.25">
      <c r="A280" s="7"/>
      <c r="B280" s="13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3"/>
      <c r="R280" s="13"/>
      <c r="S280" s="13"/>
      <c r="T280" s="14"/>
      <c r="U280" s="4"/>
      <c r="V280" s="4"/>
      <c r="W280" s="4"/>
      <c r="X280" s="4"/>
      <c r="Y280" s="14"/>
      <c r="Z280" s="14"/>
      <c r="AA280" s="13"/>
      <c r="AB280" s="13"/>
      <c r="AC280" s="13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5"/>
      <c r="AR280" s="14"/>
      <c r="AS280"/>
      <c r="AT280"/>
      <c r="AU280"/>
    </row>
    <row r="281" spans="1:47" ht="15.75" customHeight="1" x14ac:dyDescent="0.25">
      <c r="A281" s="7"/>
      <c r="B281" s="13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3"/>
      <c r="R281" s="13"/>
      <c r="S281" s="13"/>
      <c r="T281" s="14"/>
      <c r="U281" s="4"/>
      <c r="V281" s="4"/>
      <c r="W281" s="4"/>
      <c r="X281" s="4"/>
      <c r="Y281" s="14"/>
      <c r="Z281" s="14"/>
      <c r="AA281" s="13"/>
      <c r="AB281" s="13"/>
      <c r="AC281" s="13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5"/>
      <c r="AR281" s="14"/>
      <c r="AS281"/>
      <c r="AT281"/>
      <c r="AU281"/>
    </row>
    <row r="282" spans="1:47" ht="15.75" customHeight="1" x14ac:dyDescent="0.25">
      <c r="A282" s="7"/>
      <c r="B282" s="13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3"/>
      <c r="R282" s="13"/>
      <c r="S282" s="13"/>
      <c r="T282" s="14"/>
      <c r="U282" s="4"/>
      <c r="V282" s="4"/>
      <c r="W282" s="4"/>
      <c r="X282" s="4"/>
      <c r="Y282" s="14"/>
      <c r="Z282" s="14"/>
      <c r="AA282" s="13"/>
      <c r="AB282" s="13"/>
      <c r="AC282" s="13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5"/>
      <c r="AR282" s="14"/>
      <c r="AS282"/>
      <c r="AT282"/>
      <c r="AU282"/>
    </row>
    <row r="283" spans="1:47" ht="15.75" customHeight="1" x14ac:dyDescent="0.25">
      <c r="A283" s="7"/>
      <c r="B283" s="13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3"/>
      <c r="R283" s="13"/>
      <c r="S283" s="13"/>
      <c r="T283" s="14"/>
      <c r="U283" s="4"/>
      <c r="V283" s="4"/>
      <c r="W283" s="4"/>
      <c r="X283" s="4"/>
      <c r="Y283" s="14"/>
      <c r="Z283" s="14"/>
      <c r="AA283" s="13"/>
      <c r="AB283" s="13"/>
      <c r="AC283" s="13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5"/>
      <c r="AR283" s="14"/>
      <c r="AS283"/>
      <c r="AT283"/>
      <c r="AU283"/>
    </row>
    <row r="284" spans="1:47" ht="15.75" customHeight="1" x14ac:dyDescent="0.25">
      <c r="A284" s="7"/>
      <c r="B284" s="13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3"/>
      <c r="R284" s="13"/>
      <c r="S284" s="13"/>
      <c r="T284" s="14"/>
      <c r="U284" s="4"/>
      <c r="V284" s="4"/>
      <c r="W284" s="4"/>
      <c r="X284" s="4"/>
      <c r="Y284" s="14"/>
      <c r="Z284" s="14"/>
      <c r="AA284" s="13"/>
      <c r="AB284" s="13"/>
      <c r="AC284" s="13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5"/>
      <c r="AR284" s="14"/>
      <c r="AS284"/>
      <c r="AT284"/>
      <c r="AU284"/>
    </row>
    <row r="285" spans="1:47" ht="15.75" customHeight="1" x14ac:dyDescent="0.25">
      <c r="A285" s="7"/>
      <c r="B285" s="13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3"/>
      <c r="R285" s="13"/>
      <c r="S285" s="13"/>
      <c r="T285" s="14"/>
      <c r="U285" s="4"/>
      <c r="V285" s="4"/>
      <c r="W285" s="4"/>
      <c r="X285" s="4"/>
      <c r="Y285" s="14"/>
      <c r="Z285" s="14"/>
      <c r="AA285" s="13"/>
      <c r="AB285" s="13"/>
      <c r="AC285" s="13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5"/>
      <c r="AR285" s="14"/>
      <c r="AS285"/>
      <c r="AT285"/>
      <c r="AU285"/>
    </row>
    <row r="286" spans="1:47" ht="15.75" customHeight="1" x14ac:dyDescent="0.25">
      <c r="A286" s="7"/>
      <c r="B286" s="13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3"/>
      <c r="R286" s="13"/>
      <c r="S286" s="13"/>
      <c r="T286" s="14"/>
      <c r="U286" s="4"/>
      <c r="V286" s="4"/>
      <c r="W286" s="4"/>
      <c r="X286" s="4"/>
      <c r="Y286" s="14"/>
      <c r="Z286" s="14"/>
      <c r="AA286" s="13"/>
      <c r="AB286" s="13"/>
      <c r="AC286" s="13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5"/>
      <c r="AR286" s="14"/>
      <c r="AS286"/>
      <c r="AT286"/>
      <c r="AU286"/>
    </row>
    <row r="287" spans="1:47" ht="15.75" customHeight="1" x14ac:dyDescent="0.25">
      <c r="A287" s="7"/>
      <c r="B287" s="13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3"/>
      <c r="R287" s="13"/>
      <c r="S287" s="13"/>
      <c r="T287" s="14"/>
      <c r="U287" s="4"/>
      <c r="V287" s="4"/>
      <c r="W287" s="4"/>
      <c r="X287" s="4"/>
      <c r="Y287" s="14"/>
      <c r="Z287" s="14"/>
      <c r="AA287" s="13"/>
      <c r="AB287" s="13"/>
      <c r="AC287" s="13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5"/>
      <c r="AR287" s="14"/>
      <c r="AS287"/>
      <c r="AT287"/>
      <c r="AU287"/>
    </row>
    <row r="288" spans="1:47" ht="15.75" customHeight="1" x14ac:dyDescent="0.25">
      <c r="A288" s="7"/>
      <c r="B288" s="13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3"/>
      <c r="R288" s="13"/>
      <c r="S288" s="13"/>
      <c r="T288" s="14"/>
      <c r="U288" s="4"/>
      <c r="V288" s="4"/>
      <c r="W288" s="4"/>
      <c r="X288" s="4"/>
      <c r="Y288" s="14"/>
      <c r="Z288" s="14"/>
      <c r="AA288" s="13"/>
      <c r="AB288" s="13"/>
      <c r="AC288" s="13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5"/>
      <c r="AR288" s="14"/>
      <c r="AS288"/>
      <c r="AT288"/>
      <c r="AU288"/>
    </row>
    <row r="289" spans="1:47" ht="15.75" customHeight="1" x14ac:dyDescent="0.25">
      <c r="A289" s="7"/>
      <c r="B289" s="13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3"/>
      <c r="R289" s="13"/>
      <c r="S289" s="13"/>
      <c r="T289" s="14"/>
      <c r="U289" s="4"/>
      <c r="V289" s="4"/>
      <c r="W289" s="4"/>
      <c r="X289" s="4"/>
      <c r="Y289" s="14"/>
      <c r="Z289" s="14"/>
      <c r="AA289" s="13"/>
      <c r="AB289" s="13"/>
      <c r="AC289" s="13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5"/>
      <c r="AR289" s="14"/>
      <c r="AS289"/>
      <c r="AT289"/>
      <c r="AU289"/>
    </row>
    <row r="290" spans="1:47" ht="15.75" customHeight="1" x14ac:dyDescent="0.25">
      <c r="A290" s="7"/>
      <c r="B290" s="13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3"/>
      <c r="R290" s="13"/>
      <c r="S290" s="13"/>
      <c r="T290" s="14"/>
      <c r="U290" s="4"/>
      <c r="V290" s="4"/>
      <c r="W290" s="4"/>
      <c r="X290" s="4"/>
      <c r="Y290" s="14"/>
      <c r="Z290" s="14"/>
      <c r="AA290" s="13"/>
      <c r="AB290" s="13"/>
      <c r="AC290" s="13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5"/>
      <c r="AR290" s="14"/>
      <c r="AS290"/>
      <c r="AT290"/>
      <c r="AU290"/>
    </row>
    <row r="291" spans="1:47" ht="15.75" customHeight="1" x14ac:dyDescent="0.25">
      <c r="A291" s="7"/>
      <c r="B291" s="13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3"/>
      <c r="R291" s="13"/>
      <c r="S291" s="13"/>
      <c r="T291" s="14"/>
      <c r="U291" s="4"/>
      <c r="V291" s="4"/>
      <c r="W291" s="4"/>
      <c r="X291" s="4"/>
      <c r="Y291" s="14"/>
      <c r="Z291" s="14"/>
      <c r="AA291" s="13"/>
      <c r="AB291" s="13"/>
      <c r="AC291" s="13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5"/>
      <c r="AR291" s="14"/>
      <c r="AS291"/>
      <c r="AT291"/>
      <c r="AU291"/>
    </row>
    <row r="292" spans="1:47" ht="15.75" customHeight="1" x14ac:dyDescent="0.25">
      <c r="A292" s="7"/>
      <c r="B292" s="13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3"/>
      <c r="R292" s="13"/>
      <c r="S292" s="13"/>
      <c r="T292" s="14"/>
      <c r="U292" s="4"/>
      <c r="V292" s="4"/>
      <c r="W292" s="4"/>
      <c r="X292" s="4"/>
      <c r="Y292" s="14"/>
      <c r="Z292" s="14"/>
      <c r="AA292" s="13"/>
      <c r="AB292" s="13"/>
      <c r="AC292" s="13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5"/>
      <c r="AR292" s="14"/>
      <c r="AS292"/>
      <c r="AT292"/>
      <c r="AU292"/>
    </row>
    <row r="293" spans="1:47" ht="15.75" customHeight="1" x14ac:dyDescent="0.25">
      <c r="A293" s="7"/>
      <c r="B293" s="13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3"/>
      <c r="R293" s="13"/>
      <c r="S293" s="13"/>
      <c r="T293" s="14"/>
      <c r="U293" s="4"/>
      <c r="V293" s="4"/>
      <c r="W293" s="4"/>
      <c r="X293" s="4"/>
      <c r="Y293" s="14"/>
      <c r="Z293" s="14"/>
      <c r="AA293" s="13"/>
      <c r="AB293" s="13"/>
      <c r="AC293" s="13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5"/>
      <c r="AR293" s="14"/>
      <c r="AS293"/>
      <c r="AT293"/>
      <c r="AU293"/>
    </row>
    <row r="294" spans="1:47" ht="15.75" customHeight="1" x14ac:dyDescent="0.25">
      <c r="A294" s="7"/>
      <c r="B294" s="13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3"/>
      <c r="R294" s="13"/>
      <c r="S294" s="13"/>
      <c r="T294" s="14"/>
      <c r="U294" s="4"/>
      <c r="V294" s="4"/>
      <c r="W294" s="4"/>
      <c r="X294" s="4"/>
      <c r="Y294" s="14"/>
      <c r="Z294" s="14"/>
      <c r="AA294" s="13"/>
      <c r="AB294" s="13"/>
      <c r="AC294" s="13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5"/>
      <c r="AR294" s="14"/>
      <c r="AS294"/>
      <c r="AT294"/>
      <c r="AU294"/>
    </row>
    <row r="295" spans="1:47" ht="15.75" customHeight="1" x14ac:dyDescent="0.25">
      <c r="A295" s="7"/>
      <c r="B295" s="13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3"/>
      <c r="R295" s="13"/>
      <c r="S295" s="13"/>
      <c r="T295" s="14"/>
      <c r="U295" s="4"/>
      <c r="V295" s="4"/>
      <c r="W295" s="4"/>
      <c r="X295" s="4"/>
      <c r="Y295" s="14"/>
      <c r="Z295" s="14"/>
      <c r="AA295" s="13"/>
      <c r="AB295" s="13"/>
      <c r="AC295" s="13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5"/>
      <c r="AR295" s="14"/>
      <c r="AS295"/>
      <c r="AT295"/>
      <c r="AU295"/>
    </row>
    <row r="296" spans="1:47" ht="15.75" customHeight="1" x14ac:dyDescent="0.25">
      <c r="A296" s="7"/>
      <c r="B296" s="13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3"/>
      <c r="R296" s="13"/>
      <c r="S296" s="13"/>
      <c r="T296" s="14"/>
      <c r="U296" s="4"/>
      <c r="V296" s="4"/>
      <c r="W296" s="4"/>
      <c r="X296" s="4"/>
      <c r="Y296" s="14"/>
      <c r="Z296" s="14"/>
      <c r="AA296" s="13"/>
      <c r="AB296" s="13"/>
      <c r="AC296" s="13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5"/>
      <c r="AR296" s="14"/>
      <c r="AS296"/>
      <c r="AT296"/>
      <c r="AU296"/>
    </row>
    <row r="297" spans="1:47" ht="15.75" customHeight="1" x14ac:dyDescent="0.25">
      <c r="A297" s="7"/>
      <c r="B297" s="13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3"/>
      <c r="R297" s="13"/>
      <c r="S297" s="13"/>
      <c r="T297" s="14"/>
      <c r="U297" s="4"/>
      <c r="V297" s="4"/>
      <c r="W297" s="4"/>
      <c r="X297" s="4"/>
      <c r="Y297" s="14"/>
      <c r="Z297" s="14"/>
      <c r="AA297" s="13"/>
      <c r="AB297" s="13"/>
      <c r="AC297" s="13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5"/>
      <c r="AR297" s="14"/>
      <c r="AS297"/>
      <c r="AT297"/>
      <c r="AU297"/>
    </row>
    <row r="298" spans="1:47" ht="15.75" customHeight="1" x14ac:dyDescent="0.25">
      <c r="A298" s="7"/>
      <c r="B298" s="13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3"/>
      <c r="R298" s="13"/>
      <c r="S298" s="13"/>
      <c r="T298" s="14"/>
      <c r="U298" s="4"/>
      <c r="V298" s="4"/>
      <c r="W298" s="4"/>
      <c r="X298" s="4"/>
      <c r="Y298" s="14"/>
      <c r="Z298" s="14"/>
      <c r="AA298" s="13"/>
      <c r="AB298" s="13"/>
      <c r="AC298" s="13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5"/>
      <c r="AR298" s="14"/>
      <c r="AS298"/>
      <c r="AT298"/>
      <c r="AU298"/>
    </row>
    <row r="299" spans="1:47" ht="15.75" customHeight="1" x14ac:dyDescent="0.25">
      <c r="A299" s="7"/>
      <c r="B299" s="13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3"/>
      <c r="R299" s="13"/>
      <c r="S299" s="13"/>
      <c r="T299" s="14"/>
      <c r="U299" s="4"/>
      <c r="V299" s="4"/>
      <c r="W299" s="4"/>
      <c r="X299" s="4"/>
      <c r="Y299" s="14"/>
      <c r="Z299" s="14"/>
      <c r="AA299" s="13"/>
      <c r="AB299" s="13"/>
      <c r="AC299" s="13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5"/>
      <c r="AR299" s="14"/>
      <c r="AS299"/>
      <c r="AT299"/>
      <c r="AU299"/>
    </row>
    <row r="300" spans="1:47" ht="15.75" customHeight="1" x14ac:dyDescent="0.25">
      <c r="A300" s="7"/>
      <c r="B300" s="13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3"/>
      <c r="R300" s="13"/>
      <c r="S300" s="13"/>
      <c r="T300" s="14"/>
      <c r="U300" s="4"/>
      <c r="V300" s="4"/>
      <c r="W300" s="4"/>
      <c r="X300" s="4"/>
      <c r="Y300" s="14"/>
      <c r="Z300" s="14"/>
      <c r="AA300" s="13"/>
      <c r="AB300" s="13"/>
      <c r="AC300" s="13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5"/>
      <c r="AR300" s="14"/>
      <c r="AS300"/>
      <c r="AT300"/>
      <c r="AU300"/>
    </row>
    <row r="301" spans="1:47" ht="15.75" customHeight="1" x14ac:dyDescent="0.25">
      <c r="A301" s="7"/>
      <c r="B301" s="13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3"/>
      <c r="R301" s="13"/>
      <c r="S301" s="13"/>
      <c r="T301" s="14"/>
      <c r="U301" s="4"/>
      <c r="V301" s="4"/>
      <c r="W301" s="4"/>
      <c r="X301" s="4"/>
      <c r="Y301" s="14"/>
      <c r="Z301" s="14"/>
      <c r="AA301" s="13"/>
      <c r="AB301" s="13"/>
      <c r="AC301" s="13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5"/>
      <c r="AR301" s="14"/>
      <c r="AS301"/>
      <c r="AT301"/>
      <c r="AU301"/>
    </row>
    <row r="302" spans="1:47" ht="15.75" customHeight="1" x14ac:dyDescent="0.25">
      <c r="A302" s="7"/>
      <c r="B302" s="13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3"/>
      <c r="R302" s="13"/>
      <c r="S302" s="13"/>
      <c r="T302" s="14"/>
      <c r="U302" s="4"/>
      <c r="V302" s="4"/>
      <c r="W302" s="4"/>
      <c r="X302" s="4"/>
      <c r="Y302" s="14"/>
      <c r="Z302" s="14"/>
      <c r="AA302" s="13"/>
      <c r="AB302" s="13"/>
      <c r="AC302" s="13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5"/>
      <c r="AR302" s="14"/>
      <c r="AS302"/>
      <c r="AT302"/>
      <c r="AU302"/>
    </row>
    <row r="303" spans="1:47" ht="15.75" customHeight="1" x14ac:dyDescent="0.25">
      <c r="A303" s="7"/>
      <c r="B303" s="13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3"/>
      <c r="R303" s="13"/>
      <c r="S303" s="13"/>
      <c r="T303" s="14"/>
      <c r="U303" s="4"/>
      <c r="V303" s="4"/>
      <c r="W303" s="4"/>
      <c r="X303" s="4"/>
      <c r="Y303" s="14"/>
      <c r="Z303" s="14"/>
      <c r="AA303" s="13"/>
      <c r="AB303" s="13"/>
      <c r="AC303" s="13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5"/>
      <c r="AR303" s="14"/>
      <c r="AS303"/>
      <c r="AT303"/>
      <c r="AU303"/>
    </row>
    <row r="304" spans="1:47" ht="15.75" customHeight="1" x14ac:dyDescent="0.25">
      <c r="A304" s="7"/>
      <c r="B304" s="13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3"/>
      <c r="R304" s="13"/>
      <c r="S304" s="13"/>
      <c r="T304" s="14"/>
      <c r="U304" s="4"/>
      <c r="V304" s="4"/>
      <c r="W304" s="4"/>
      <c r="X304" s="4"/>
      <c r="Y304" s="14"/>
      <c r="Z304" s="14"/>
      <c r="AA304" s="13"/>
      <c r="AB304" s="13"/>
      <c r="AC304" s="13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5"/>
      <c r="AR304" s="14"/>
      <c r="AS304"/>
      <c r="AT304"/>
      <c r="AU304"/>
    </row>
    <row r="305" spans="1:47" ht="15.75" customHeight="1" x14ac:dyDescent="0.25">
      <c r="A305" s="7"/>
      <c r="B305" s="13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3"/>
      <c r="R305" s="13"/>
      <c r="S305" s="13"/>
      <c r="T305" s="14"/>
      <c r="U305" s="4"/>
      <c r="V305" s="4"/>
      <c r="W305" s="4"/>
      <c r="X305" s="4"/>
      <c r="Y305" s="14"/>
      <c r="Z305" s="14"/>
      <c r="AA305" s="13"/>
      <c r="AB305" s="13"/>
      <c r="AC305" s="13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5"/>
      <c r="AR305" s="14"/>
      <c r="AS305"/>
      <c r="AT305"/>
      <c r="AU305"/>
    </row>
    <row r="306" spans="1:47" ht="15.75" customHeight="1" x14ac:dyDescent="0.25">
      <c r="A306" s="7"/>
      <c r="B306" s="13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3"/>
      <c r="R306" s="13"/>
      <c r="S306" s="13"/>
      <c r="T306" s="14"/>
      <c r="U306" s="4"/>
      <c r="V306" s="4"/>
      <c r="W306" s="4"/>
      <c r="X306" s="4"/>
      <c r="Y306" s="14"/>
      <c r="Z306" s="14"/>
      <c r="AA306" s="13"/>
      <c r="AB306" s="13"/>
      <c r="AC306" s="13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5"/>
      <c r="AR306" s="14"/>
      <c r="AS306"/>
      <c r="AT306"/>
      <c r="AU306"/>
    </row>
    <row r="307" spans="1:47" ht="15.75" customHeight="1" x14ac:dyDescent="0.25">
      <c r="A307" s="7"/>
      <c r="B307" s="13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3"/>
      <c r="R307" s="13"/>
      <c r="S307" s="13"/>
      <c r="T307" s="14"/>
      <c r="U307" s="4"/>
      <c r="V307" s="4"/>
      <c r="W307" s="4"/>
      <c r="X307" s="4"/>
      <c r="Y307" s="14"/>
      <c r="Z307" s="14"/>
      <c r="AA307" s="13"/>
      <c r="AB307" s="13"/>
      <c r="AC307" s="13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5"/>
      <c r="AR307" s="14"/>
      <c r="AS307"/>
      <c r="AT307"/>
      <c r="AU307"/>
    </row>
    <row r="308" spans="1:47" ht="15.75" customHeight="1" x14ac:dyDescent="0.25">
      <c r="A308" s="7"/>
      <c r="B308" s="13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3"/>
      <c r="R308" s="13"/>
      <c r="S308" s="13"/>
      <c r="T308" s="14"/>
      <c r="U308" s="4"/>
      <c r="V308" s="4"/>
      <c r="W308" s="4"/>
      <c r="X308" s="4"/>
      <c r="Y308" s="14"/>
      <c r="Z308" s="14"/>
      <c r="AA308" s="13"/>
      <c r="AB308" s="13"/>
      <c r="AC308" s="13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5"/>
      <c r="AR308" s="14"/>
      <c r="AS308"/>
      <c r="AT308"/>
      <c r="AU308"/>
    </row>
    <row r="309" spans="1:47" ht="15.75" customHeight="1" x14ac:dyDescent="0.25">
      <c r="A309" s="7"/>
      <c r="B309" s="13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3"/>
      <c r="R309" s="13"/>
      <c r="S309" s="13"/>
      <c r="T309" s="14"/>
      <c r="U309" s="4"/>
      <c r="V309" s="4"/>
      <c r="W309" s="4"/>
      <c r="X309" s="4"/>
      <c r="Y309" s="14"/>
      <c r="Z309" s="14"/>
      <c r="AA309" s="13"/>
      <c r="AB309" s="13"/>
      <c r="AC309" s="13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5"/>
      <c r="AR309" s="14"/>
      <c r="AS309"/>
      <c r="AT309"/>
      <c r="AU309"/>
    </row>
    <row r="310" spans="1:47" ht="15.75" customHeight="1" x14ac:dyDescent="0.25">
      <c r="A310" s="7"/>
      <c r="B310" s="13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3"/>
      <c r="R310" s="13"/>
      <c r="S310" s="13"/>
      <c r="T310" s="14"/>
      <c r="U310" s="4"/>
      <c r="V310" s="4"/>
      <c r="W310" s="4"/>
      <c r="X310" s="4"/>
      <c r="Y310" s="14"/>
      <c r="Z310" s="14"/>
      <c r="AA310" s="13"/>
      <c r="AB310" s="13"/>
      <c r="AC310" s="13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5"/>
      <c r="AR310" s="14"/>
      <c r="AS310"/>
      <c r="AT310"/>
      <c r="AU310"/>
    </row>
    <row r="311" spans="1:47" ht="15.75" customHeight="1" x14ac:dyDescent="0.25">
      <c r="A311" s="7"/>
      <c r="B311" s="13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3"/>
      <c r="R311" s="13"/>
      <c r="S311" s="13"/>
      <c r="T311" s="14"/>
      <c r="U311" s="4"/>
      <c r="V311" s="4"/>
      <c r="W311" s="4"/>
      <c r="X311" s="4"/>
      <c r="Y311" s="14"/>
      <c r="Z311" s="14"/>
      <c r="AA311" s="13"/>
      <c r="AB311" s="13"/>
      <c r="AC311" s="13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5"/>
      <c r="AR311" s="14"/>
      <c r="AS311"/>
      <c r="AT311"/>
      <c r="AU311"/>
    </row>
    <row r="312" spans="1:47" ht="15.75" customHeight="1" x14ac:dyDescent="0.25">
      <c r="A312" s="7"/>
      <c r="B312" s="13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3"/>
      <c r="R312" s="13"/>
      <c r="S312" s="13"/>
      <c r="T312" s="14"/>
      <c r="U312" s="4"/>
      <c r="V312" s="4"/>
      <c r="W312" s="4"/>
      <c r="X312" s="4"/>
      <c r="Y312" s="14"/>
      <c r="Z312" s="14"/>
      <c r="AA312" s="13"/>
      <c r="AB312" s="13"/>
      <c r="AC312" s="13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5"/>
      <c r="AR312" s="14"/>
      <c r="AS312"/>
      <c r="AT312"/>
      <c r="AU312"/>
    </row>
    <row r="313" spans="1:47" ht="15.75" customHeight="1" x14ac:dyDescent="0.25">
      <c r="A313" s="7"/>
      <c r="B313" s="13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3"/>
      <c r="R313" s="13"/>
      <c r="S313" s="13"/>
      <c r="T313" s="14"/>
      <c r="U313" s="4"/>
      <c r="V313" s="4"/>
      <c r="W313" s="4"/>
      <c r="X313" s="4"/>
      <c r="Y313" s="14"/>
      <c r="Z313" s="14"/>
      <c r="AA313" s="13"/>
      <c r="AB313" s="13"/>
      <c r="AC313" s="13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5"/>
      <c r="AR313" s="14"/>
      <c r="AS313"/>
      <c r="AT313"/>
      <c r="AU313"/>
    </row>
    <row r="314" spans="1:47" ht="15.75" customHeight="1" x14ac:dyDescent="0.25">
      <c r="A314" s="7"/>
      <c r="B314" s="13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3"/>
      <c r="R314" s="13"/>
      <c r="S314" s="13"/>
      <c r="T314" s="14"/>
      <c r="U314" s="4"/>
      <c r="V314" s="4"/>
      <c r="W314" s="4"/>
      <c r="X314" s="4"/>
      <c r="Y314" s="14"/>
      <c r="Z314" s="14"/>
      <c r="AA314" s="13"/>
      <c r="AB314" s="13"/>
      <c r="AC314" s="13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5"/>
      <c r="AR314" s="14"/>
      <c r="AS314"/>
      <c r="AT314"/>
      <c r="AU314"/>
    </row>
    <row r="315" spans="1:47" ht="15.75" customHeight="1" x14ac:dyDescent="0.25">
      <c r="A315" s="7"/>
      <c r="B315" s="13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3"/>
      <c r="R315" s="13"/>
      <c r="S315" s="13"/>
      <c r="T315" s="14"/>
      <c r="U315" s="4"/>
      <c r="V315" s="4"/>
      <c r="W315" s="4"/>
      <c r="X315" s="4"/>
      <c r="Y315" s="14"/>
      <c r="Z315" s="14"/>
      <c r="AA315" s="13"/>
      <c r="AB315" s="13"/>
      <c r="AC315" s="13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5"/>
      <c r="AR315" s="14"/>
      <c r="AS315"/>
      <c r="AT315"/>
      <c r="AU315"/>
    </row>
    <row r="316" spans="1:47" ht="15.75" customHeight="1" x14ac:dyDescent="0.25">
      <c r="A316" s="7"/>
      <c r="B316" s="13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3"/>
      <c r="R316" s="13"/>
      <c r="S316" s="13"/>
      <c r="T316" s="14"/>
      <c r="U316" s="4"/>
      <c r="V316" s="4"/>
      <c r="W316" s="4"/>
      <c r="X316" s="4"/>
      <c r="Y316" s="14"/>
      <c r="Z316" s="14"/>
      <c r="AA316" s="13"/>
      <c r="AB316" s="13"/>
      <c r="AC316" s="13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5"/>
      <c r="AR316" s="14"/>
      <c r="AS316"/>
      <c r="AT316"/>
      <c r="AU316"/>
    </row>
    <row r="317" spans="1:47" ht="15.75" customHeight="1" x14ac:dyDescent="0.25">
      <c r="A317" s="7"/>
      <c r="B317" s="13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3"/>
      <c r="R317" s="13"/>
      <c r="S317" s="13"/>
      <c r="T317" s="14"/>
      <c r="U317" s="4"/>
      <c r="V317" s="4"/>
      <c r="W317" s="4"/>
      <c r="X317" s="4"/>
      <c r="Y317" s="14"/>
      <c r="Z317" s="14"/>
      <c r="AA317" s="13"/>
      <c r="AB317" s="13"/>
      <c r="AC317" s="13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5"/>
      <c r="AR317" s="14"/>
      <c r="AS317"/>
      <c r="AT317"/>
      <c r="AU317"/>
    </row>
    <row r="318" spans="1:47" ht="15.75" customHeight="1" x14ac:dyDescent="0.25">
      <c r="A318" s="7"/>
      <c r="B318" s="13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3"/>
      <c r="R318" s="13"/>
      <c r="S318" s="13"/>
      <c r="T318" s="14"/>
      <c r="U318" s="4"/>
      <c r="V318" s="4"/>
      <c r="W318" s="4"/>
      <c r="X318" s="4"/>
      <c r="Y318" s="14"/>
      <c r="Z318" s="14"/>
      <c r="AA318" s="13"/>
      <c r="AB318" s="13"/>
      <c r="AC318" s="13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5"/>
      <c r="AR318" s="14"/>
      <c r="AS318"/>
      <c r="AT318"/>
      <c r="AU318"/>
    </row>
    <row r="319" spans="1:47" ht="15.75" customHeight="1" x14ac:dyDescent="0.25">
      <c r="A319" s="7"/>
      <c r="B319" s="13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3"/>
      <c r="R319" s="13"/>
      <c r="S319" s="13"/>
      <c r="T319" s="14"/>
      <c r="U319" s="4"/>
      <c r="V319" s="4"/>
      <c r="W319" s="4"/>
      <c r="X319" s="4"/>
      <c r="Y319" s="14"/>
      <c r="Z319" s="14"/>
      <c r="AA319" s="13"/>
      <c r="AB319" s="13"/>
      <c r="AC319" s="13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5"/>
      <c r="AR319" s="14"/>
      <c r="AS319"/>
      <c r="AT319"/>
      <c r="AU319"/>
    </row>
    <row r="320" spans="1:47" ht="15.75" customHeight="1" x14ac:dyDescent="0.25">
      <c r="A320" s="7"/>
      <c r="B320" s="13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3"/>
      <c r="R320" s="13"/>
      <c r="S320" s="13"/>
      <c r="T320" s="14"/>
      <c r="U320" s="4"/>
      <c r="V320" s="4"/>
      <c r="W320" s="4"/>
      <c r="X320" s="4"/>
      <c r="Y320" s="14"/>
      <c r="Z320" s="14"/>
      <c r="AA320" s="13"/>
      <c r="AB320" s="13"/>
      <c r="AC320" s="13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5"/>
      <c r="AR320" s="14"/>
      <c r="AS320"/>
      <c r="AT320"/>
      <c r="AU320"/>
    </row>
    <row r="321" spans="1:47" ht="15.75" customHeight="1" x14ac:dyDescent="0.25">
      <c r="A321" s="7"/>
      <c r="B321" s="13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3"/>
      <c r="R321" s="13"/>
      <c r="S321" s="13"/>
      <c r="T321" s="14"/>
      <c r="U321" s="4"/>
      <c r="V321" s="4"/>
      <c r="W321" s="4"/>
      <c r="X321" s="4"/>
      <c r="Y321" s="14"/>
      <c r="Z321" s="14"/>
      <c r="AA321" s="13"/>
      <c r="AB321" s="13"/>
      <c r="AC321" s="13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5"/>
      <c r="AR321" s="14"/>
      <c r="AS321"/>
      <c r="AT321"/>
      <c r="AU321"/>
    </row>
    <row r="322" spans="1:47" ht="15.75" customHeight="1" x14ac:dyDescent="0.25">
      <c r="A322" s="7"/>
      <c r="B322" s="13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3"/>
      <c r="R322" s="13"/>
      <c r="S322" s="13"/>
      <c r="T322" s="14"/>
      <c r="U322" s="4"/>
      <c r="V322" s="4"/>
      <c r="W322" s="4"/>
      <c r="X322" s="4"/>
      <c r="Y322" s="14"/>
      <c r="Z322" s="14"/>
      <c r="AA322" s="13"/>
      <c r="AB322" s="13"/>
      <c r="AC322" s="13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5"/>
      <c r="AR322" s="14"/>
      <c r="AS322"/>
      <c r="AT322"/>
      <c r="AU322"/>
    </row>
    <row r="323" spans="1:47" ht="15.75" customHeight="1" x14ac:dyDescent="0.25">
      <c r="A323" s="7"/>
      <c r="B323" s="13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3"/>
      <c r="R323" s="13"/>
      <c r="S323" s="13"/>
      <c r="T323" s="14"/>
      <c r="U323" s="4"/>
      <c r="V323" s="4"/>
      <c r="W323" s="4"/>
      <c r="X323" s="4"/>
      <c r="Y323" s="14"/>
      <c r="Z323" s="14"/>
      <c r="AA323" s="13"/>
      <c r="AB323" s="13"/>
      <c r="AC323" s="13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5"/>
      <c r="AR323" s="14"/>
      <c r="AS323"/>
      <c r="AT323"/>
      <c r="AU323"/>
    </row>
    <row r="324" spans="1:47" ht="15.75" customHeight="1" x14ac:dyDescent="0.25">
      <c r="A324" s="7"/>
      <c r="B324" s="13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3"/>
      <c r="R324" s="13"/>
      <c r="S324" s="13"/>
      <c r="T324" s="14"/>
      <c r="U324" s="4"/>
      <c r="V324" s="4"/>
      <c r="W324" s="4"/>
      <c r="X324" s="4"/>
      <c r="Y324" s="14"/>
      <c r="Z324" s="14"/>
      <c r="AA324" s="13"/>
      <c r="AB324" s="13"/>
      <c r="AC324" s="13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5"/>
      <c r="AR324" s="14"/>
      <c r="AS324"/>
      <c r="AT324"/>
      <c r="AU324"/>
    </row>
    <row r="325" spans="1:47" ht="15.75" customHeight="1" x14ac:dyDescent="0.25">
      <c r="AS325"/>
      <c r="AT325"/>
      <c r="AU325"/>
    </row>
    <row r="326" spans="1:47" ht="15.75" customHeight="1" x14ac:dyDescent="0.25">
      <c r="AS326"/>
      <c r="AT326"/>
      <c r="AU326"/>
    </row>
    <row r="327" spans="1:47" ht="15.75" customHeight="1" x14ac:dyDescent="0.25">
      <c r="AS327"/>
      <c r="AT327"/>
      <c r="AU327"/>
    </row>
    <row r="328" spans="1:47" ht="15.75" customHeight="1" x14ac:dyDescent="0.25">
      <c r="AS328"/>
      <c r="AT328"/>
      <c r="AU328"/>
    </row>
    <row r="329" spans="1:47" ht="15.75" customHeight="1" x14ac:dyDescent="0.25">
      <c r="AS329"/>
      <c r="AT329"/>
      <c r="AU329"/>
    </row>
    <row r="330" spans="1:47" ht="15.75" customHeight="1" x14ac:dyDescent="0.25">
      <c r="AS330"/>
      <c r="AT330"/>
      <c r="AU330"/>
    </row>
    <row r="331" spans="1:47" ht="15.75" customHeight="1" x14ac:dyDescent="0.25">
      <c r="AS331"/>
      <c r="AT331"/>
      <c r="AU331"/>
    </row>
    <row r="332" spans="1:47" ht="15.75" customHeight="1" x14ac:dyDescent="0.25">
      <c r="AS332"/>
      <c r="AT332"/>
      <c r="AU332"/>
    </row>
    <row r="333" spans="1:47" ht="15.75" customHeight="1" x14ac:dyDescent="0.25">
      <c r="AS333"/>
      <c r="AT333"/>
      <c r="AU333"/>
    </row>
    <row r="334" spans="1:47" ht="15.75" customHeight="1" x14ac:dyDescent="0.25">
      <c r="AS334"/>
      <c r="AT334"/>
      <c r="AU334"/>
    </row>
    <row r="335" spans="1:47" ht="15.75" customHeight="1" x14ac:dyDescent="0.25">
      <c r="AS335"/>
      <c r="AT335"/>
      <c r="AU335"/>
    </row>
    <row r="336" spans="1:47" ht="15.75" customHeight="1" x14ac:dyDescent="0.25">
      <c r="AS336"/>
      <c r="AT336"/>
      <c r="AU336"/>
    </row>
    <row r="337" spans="45:47" ht="15.75" customHeight="1" x14ac:dyDescent="0.25">
      <c r="AS337"/>
      <c r="AT337"/>
      <c r="AU337"/>
    </row>
    <row r="338" spans="45:47" ht="15.75" customHeight="1" x14ac:dyDescent="0.25">
      <c r="AS338"/>
      <c r="AT338"/>
      <c r="AU338"/>
    </row>
    <row r="339" spans="45:47" ht="15.75" customHeight="1" x14ac:dyDescent="0.25">
      <c r="AS339"/>
      <c r="AT339"/>
      <c r="AU339"/>
    </row>
    <row r="340" spans="45:47" ht="15.75" customHeight="1" x14ac:dyDescent="0.25">
      <c r="AS340"/>
      <c r="AT340"/>
      <c r="AU340"/>
    </row>
    <row r="341" spans="45:47" ht="15.75" customHeight="1" x14ac:dyDescent="0.25">
      <c r="AS341"/>
      <c r="AT341"/>
      <c r="AU341"/>
    </row>
    <row r="342" spans="45:47" ht="15.75" customHeight="1" x14ac:dyDescent="0.25">
      <c r="AS342"/>
      <c r="AT342"/>
      <c r="AU342"/>
    </row>
    <row r="343" spans="45:47" ht="15.75" customHeight="1" x14ac:dyDescent="0.25">
      <c r="AS343"/>
      <c r="AT343"/>
      <c r="AU343"/>
    </row>
    <row r="344" spans="45:47" ht="15.75" customHeight="1" x14ac:dyDescent="0.25">
      <c r="AS344"/>
      <c r="AT344"/>
      <c r="AU344"/>
    </row>
    <row r="345" spans="45:47" ht="15.75" customHeight="1" x14ac:dyDescent="0.25">
      <c r="AS345"/>
      <c r="AT345"/>
      <c r="AU345"/>
    </row>
    <row r="346" spans="45:47" ht="15.75" customHeight="1" x14ac:dyDescent="0.25">
      <c r="AS346"/>
      <c r="AT346"/>
      <c r="AU346"/>
    </row>
    <row r="347" spans="45:47" ht="15.75" customHeight="1" x14ac:dyDescent="0.25">
      <c r="AS347"/>
      <c r="AT347"/>
      <c r="AU347"/>
    </row>
    <row r="348" spans="45:47" ht="15.75" customHeight="1" x14ac:dyDescent="0.25">
      <c r="AS348"/>
      <c r="AT348"/>
      <c r="AU348"/>
    </row>
    <row r="349" spans="45:47" ht="15.75" customHeight="1" x14ac:dyDescent="0.25">
      <c r="AS349"/>
      <c r="AT349"/>
      <c r="AU349"/>
    </row>
    <row r="350" spans="45:47" ht="15.75" customHeight="1" x14ac:dyDescent="0.25">
      <c r="AS350"/>
      <c r="AT350"/>
      <c r="AU350"/>
    </row>
    <row r="351" spans="45:47" ht="15.75" customHeight="1" x14ac:dyDescent="0.25">
      <c r="AS351"/>
      <c r="AT351"/>
      <c r="AU351"/>
    </row>
    <row r="352" spans="45:47" ht="15.75" customHeight="1" x14ac:dyDescent="0.25">
      <c r="AS352"/>
      <c r="AT352"/>
      <c r="AU352"/>
    </row>
    <row r="353" spans="45:47" ht="15.75" customHeight="1" x14ac:dyDescent="0.25">
      <c r="AS353"/>
      <c r="AT353"/>
      <c r="AU353"/>
    </row>
    <row r="354" spans="45:47" ht="15.75" customHeight="1" x14ac:dyDescent="0.25">
      <c r="AS354"/>
      <c r="AT354"/>
      <c r="AU354"/>
    </row>
    <row r="355" spans="45:47" ht="15.75" customHeight="1" x14ac:dyDescent="0.25">
      <c r="AS355"/>
      <c r="AT355"/>
      <c r="AU355"/>
    </row>
    <row r="356" spans="45:47" ht="15.75" customHeight="1" x14ac:dyDescent="0.25">
      <c r="AS356"/>
      <c r="AT356"/>
      <c r="AU356"/>
    </row>
    <row r="357" spans="45:47" ht="15.75" customHeight="1" x14ac:dyDescent="0.25">
      <c r="AS357"/>
      <c r="AT357"/>
      <c r="AU357"/>
    </row>
    <row r="358" spans="45:47" ht="15.75" customHeight="1" x14ac:dyDescent="0.25">
      <c r="AS358"/>
      <c r="AT358"/>
      <c r="AU358"/>
    </row>
    <row r="359" spans="45:47" ht="15.75" customHeight="1" x14ac:dyDescent="0.25">
      <c r="AS359"/>
      <c r="AT359"/>
      <c r="AU359"/>
    </row>
    <row r="360" spans="45:47" ht="15.75" customHeight="1" x14ac:dyDescent="0.25">
      <c r="AS360"/>
      <c r="AT360"/>
      <c r="AU360"/>
    </row>
    <row r="361" spans="45:47" ht="15.75" customHeight="1" x14ac:dyDescent="0.25">
      <c r="AS361"/>
      <c r="AT361"/>
      <c r="AU361"/>
    </row>
    <row r="362" spans="45:47" ht="15.75" customHeight="1" x14ac:dyDescent="0.25">
      <c r="AS362"/>
      <c r="AT362"/>
      <c r="AU362"/>
    </row>
    <row r="363" spans="45:47" ht="15.75" customHeight="1" x14ac:dyDescent="0.25">
      <c r="AS363"/>
      <c r="AT363"/>
      <c r="AU363"/>
    </row>
    <row r="364" spans="45:47" ht="15.75" customHeight="1" x14ac:dyDescent="0.25">
      <c r="AS364"/>
      <c r="AT364"/>
      <c r="AU364"/>
    </row>
    <row r="365" spans="45:47" ht="15.75" customHeight="1" x14ac:dyDescent="0.25">
      <c r="AS365"/>
      <c r="AT365"/>
      <c r="AU365"/>
    </row>
    <row r="366" spans="45:47" ht="15.75" customHeight="1" x14ac:dyDescent="0.25">
      <c r="AS366"/>
      <c r="AT366"/>
      <c r="AU366"/>
    </row>
    <row r="367" spans="45:47" ht="15.75" customHeight="1" x14ac:dyDescent="0.25">
      <c r="AS367"/>
      <c r="AT367"/>
      <c r="AU367"/>
    </row>
    <row r="368" spans="45:47" ht="15.75" customHeight="1" x14ac:dyDescent="0.25">
      <c r="AS368"/>
      <c r="AT368"/>
      <c r="AU368"/>
    </row>
    <row r="369" spans="45:47" ht="15.75" customHeight="1" x14ac:dyDescent="0.25">
      <c r="AS369"/>
      <c r="AT369"/>
      <c r="AU369"/>
    </row>
    <row r="370" spans="45:47" ht="15.75" customHeight="1" x14ac:dyDescent="0.25">
      <c r="AS370"/>
      <c r="AT370"/>
      <c r="AU370"/>
    </row>
    <row r="371" spans="45:47" ht="15.75" customHeight="1" x14ac:dyDescent="0.25">
      <c r="AS371"/>
      <c r="AT371"/>
      <c r="AU371"/>
    </row>
    <row r="372" spans="45:47" ht="15.75" customHeight="1" x14ac:dyDescent="0.25">
      <c r="AS372"/>
      <c r="AT372"/>
      <c r="AU372"/>
    </row>
    <row r="373" spans="45:47" ht="15.75" customHeight="1" x14ac:dyDescent="0.25">
      <c r="AS373"/>
      <c r="AT373"/>
      <c r="AU373"/>
    </row>
    <row r="374" spans="45:47" ht="15.75" customHeight="1" x14ac:dyDescent="0.25">
      <c r="AS374"/>
      <c r="AT374"/>
      <c r="AU374"/>
    </row>
    <row r="375" spans="45:47" ht="15.75" customHeight="1" x14ac:dyDescent="0.25">
      <c r="AS375"/>
      <c r="AT375"/>
      <c r="AU375"/>
    </row>
    <row r="376" spans="45:47" ht="15.75" customHeight="1" x14ac:dyDescent="0.25">
      <c r="AS376"/>
      <c r="AT376"/>
      <c r="AU376"/>
    </row>
    <row r="377" spans="45:47" ht="15.75" customHeight="1" x14ac:dyDescent="0.25">
      <c r="AS377"/>
      <c r="AT377"/>
      <c r="AU377"/>
    </row>
    <row r="378" spans="45:47" ht="15.75" customHeight="1" x14ac:dyDescent="0.25">
      <c r="AS378"/>
      <c r="AT378"/>
      <c r="AU378"/>
    </row>
    <row r="379" spans="45:47" ht="15.75" customHeight="1" x14ac:dyDescent="0.25">
      <c r="AS379"/>
      <c r="AT379"/>
      <c r="AU379"/>
    </row>
    <row r="380" spans="45:47" ht="15.75" customHeight="1" x14ac:dyDescent="0.25">
      <c r="AS380"/>
      <c r="AT380"/>
      <c r="AU380"/>
    </row>
    <row r="381" spans="45:47" ht="15.75" customHeight="1" x14ac:dyDescent="0.25">
      <c r="AS381"/>
      <c r="AT381"/>
      <c r="AU381"/>
    </row>
    <row r="382" spans="45:47" ht="15.75" customHeight="1" x14ac:dyDescent="0.25">
      <c r="AS382"/>
      <c r="AT382"/>
      <c r="AU382"/>
    </row>
    <row r="383" spans="45:47" ht="15.75" customHeight="1" x14ac:dyDescent="0.25">
      <c r="AS383"/>
      <c r="AT383"/>
      <c r="AU383"/>
    </row>
    <row r="384" spans="45:47" ht="15.75" customHeight="1" x14ac:dyDescent="0.25">
      <c r="AS384"/>
      <c r="AT384"/>
      <c r="AU384"/>
    </row>
    <row r="385" spans="45:47" ht="15.75" customHeight="1" x14ac:dyDescent="0.25">
      <c r="AS385"/>
      <c r="AT385"/>
      <c r="AU385"/>
    </row>
    <row r="386" spans="45:47" ht="15.75" customHeight="1" x14ac:dyDescent="0.25">
      <c r="AS386"/>
      <c r="AT386"/>
      <c r="AU386"/>
    </row>
    <row r="387" spans="45:47" ht="15.75" customHeight="1" x14ac:dyDescent="0.25">
      <c r="AS387"/>
      <c r="AT387"/>
      <c r="AU387"/>
    </row>
    <row r="388" spans="45:47" ht="15.75" customHeight="1" x14ac:dyDescent="0.25">
      <c r="AS388"/>
      <c r="AT388"/>
      <c r="AU388"/>
    </row>
    <row r="389" spans="45:47" ht="15.75" customHeight="1" x14ac:dyDescent="0.25">
      <c r="AS389"/>
      <c r="AT389"/>
      <c r="AU389"/>
    </row>
    <row r="390" spans="45:47" ht="15.75" customHeight="1" x14ac:dyDescent="0.25">
      <c r="AS390"/>
      <c r="AT390"/>
      <c r="AU390"/>
    </row>
    <row r="391" spans="45:47" ht="15.75" customHeight="1" x14ac:dyDescent="0.25">
      <c r="AS391"/>
      <c r="AT391"/>
      <c r="AU391"/>
    </row>
    <row r="392" spans="45:47" ht="15.75" customHeight="1" x14ac:dyDescent="0.25">
      <c r="AS392"/>
      <c r="AT392"/>
      <c r="AU392"/>
    </row>
    <row r="393" spans="45:47" ht="15.75" customHeight="1" x14ac:dyDescent="0.25">
      <c r="AS393"/>
      <c r="AT393"/>
      <c r="AU393"/>
    </row>
    <row r="394" spans="45:47" ht="15.75" customHeight="1" x14ac:dyDescent="0.25">
      <c r="AS394"/>
      <c r="AT394"/>
      <c r="AU394"/>
    </row>
    <row r="395" spans="45:47" ht="15.75" customHeight="1" x14ac:dyDescent="0.25">
      <c r="AS395"/>
      <c r="AT395"/>
      <c r="AU395"/>
    </row>
    <row r="396" spans="45:47" ht="15.75" customHeight="1" x14ac:dyDescent="0.25">
      <c r="AS396"/>
      <c r="AT396"/>
      <c r="AU396"/>
    </row>
    <row r="397" spans="45:47" ht="15.75" customHeight="1" x14ac:dyDescent="0.25">
      <c r="AS397"/>
      <c r="AT397"/>
      <c r="AU397"/>
    </row>
    <row r="398" spans="45:47" ht="15.75" customHeight="1" x14ac:dyDescent="0.25">
      <c r="AS398"/>
      <c r="AT398"/>
      <c r="AU398"/>
    </row>
    <row r="399" spans="45:47" ht="15.75" customHeight="1" x14ac:dyDescent="0.25">
      <c r="AS399"/>
      <c r="AT399"/>
      <c r="AU399"/>
    </row>
    <row r="400" spans="45:47" ht="15.75" customHeight="1" x14ac:dyDescent="0.25">
      <c r="AS400"/>
      <c r="AT400"/>
      <c r="AU400"/>
    </row>
    <row r="401" spans="45:47" ht="15.75" customHeight="1" x14ac:dyDescent="0.25">
      <c r="AS401"/>
      <c r="AT401"/>
      <c r="AU401"/>
    </row>
    <row r="402" spans="45:47" ht="15.75" customHeight="1" x14ac:dyDescent="0.25">
      <c r="AS402"/>
      <c r="AT402"/>
      <c r="AU402"/>
    </row>
    <row r="403" spans="45:47" ht="15.75" customHeight="1" x14ac:dyDescent="0.25">
      <c r="AS403"/>
      <c r="AT403"/>
      <c r="AU403"/>
    </row>
    <row r="404" spans="45:47" ht="15.75" customHeight="1" x14ac:dyDescent="0.25">
      <c r="AS404"/>
      <c r="AT404"/>
      <c r="AU404"/>
    </row>
    <row r="405" spans="45:47" ht="15.75" customHeight="1" x14ac:dyDescent="0.25">
      <c r="AS405"/>
      <c r="AT405"/>
      <c r="AU405"/>
    </row>
    <row r="406" spans="45:47" ht="15.75" customHeight="1" x14ac:dyDescent="0.25">
      <c r="AS406"/>
      <c r="AT406"/>
      <c r="AU406"/>
    </row>
    <row r="407" spans="45:47" ht="15.75" customHeight="1" x14ac:dyDescent="0.25">
      <c r="AS407"/>
      <c r="AT407"/>
      <c r="AU407"/>
    </row>
    <row r="408" spans="45:47" ht="15.75" customHeight="1" x14ac:dyDescent="0.25">
      <c r="AS408"/>
      <c r="AT408"/>
      <c r="AU408"/>
    </row>
    <row r="409" spans="45:47" ht="15.75" customHeight="1" x14ac:dyDescent="0.25">
      <c r="AS409"/>
      <c r="AT409"/>
      <c r="AU409"/>
    </row>
    <row r="410" spans="45:47" ht="15.75" customHeight="1" x14ac:dyDescent="0.25">
      <c r="AS410"/>
      <c r="AT410"/>
      <c r="AU410"/>
    </row>
    <row r="411" spans="45:47" ht="15.75" customHeight="1" x14ac:dyDescent="0.25">
      <c r="AS411"/>
      <c r="AT411"/>
      <c r="AU411"/>
    </row>
    <row r="412" spans="45:47" ht="15.75" customHeight="1" x14ac:dyDescent="0.25">
      <c r="AS412"/>
      <c r="AT412"/>
      <c r="AU412"/>
    </row>
    <row r="413" spans="45:47" ht="15.75" customHeight="1" x14ac:dyDescent="0.25">
      <c r="AS413"/>
      <c r="AT413"/>
      <c r="AU413"/>
    </row>
    <row r="414" spans="45:47" ht="15.75" customHeight="1" x14ac:dyDescent="0.25">
      <c r="AS414"/>
      <c r="AT414"/>
      <c r="AU414"/>
    </row>
    <row r="415" spans="45:47" ht="15.75" customHeight="1" x14ac:dyDescent="0.25">
      <c r="AS415"/>
      <c r="AT415"/>
      <c r="AU415"/>
    </row>
    <row r="416" spans="45:47" ht="15.75" customHeight="1" x14ac:dyDescent="0.25">
      <c r="AS416"/>
      <c r="AT416"/>
      <c r="AU416"/>
    </row>
    <row r="417" spans="45:47" ht="15.75" customHeight="1" x14ac:dyDescent="0.25">
      <c r="AS417"/>
      <c r="AT417"/>
      <c r="AU417"/>
    </row>
    <row r="418" spans="45:47" ht="15.75" customHeight="1" x14ac:dyDescent="0.25">
      <c r="AS418"/>
      <c r="AT418"/>
      <c r="AU418"/>
    </row>
    <row r="419" spans="45:47" ht="15.75" customHeight="1" x14ac:dyDescent="0.25">
      <c r="AS419"/>
      <c r="AT419"/>
      <c r="AU419"/>
    </row>
    <row r="420" spans="45:47" ht="15.75" customHeight="1" x14ac:dyDescent="0.25">
      <c r="AS420"/>
      <c r="AT420"/>
      <c r="AU420"/>
    </row>
    <row r="421" spans="45:47" ht="15.75" customHeight="1" x14ac:dyDescent="0.25">
      <c r="AS421"/>
      <c r="AT421"/>
      <c r="AU421"/>
    </row>
    <row r="422" spans="45:47" ht="15.75" customHeight="1" x14ac:dyDescent="0.25">
      <c r="AS422"/>
      <c r="AT422"/>
      <c r="AU422"/>
    </row>
    <row r="423" spans="45:47" ht="15.75" customHeight="1" x14ac:dyDescent="0.25">
      <c r="AS423"/>
      <c r="AT423"/>
      <c r="AU423"/>
    </row>
    <row r="424" spans="45:47" ht="15.75" customHeight="1" x14ac:dyDescent="0.25">
      <c r="AS424"/>
      <c r="AT424"/>
      <c r="AU424"/>
    </row>
    <row r="425" spans="45:47" ht="15.75" customHeight="1" x14ac:dyDescent="0.25">
      <c r="AS425"/>
      <c r="AT425"/>
      <c r="AU425"/>
    </row>
    <row r="426" spans="45:47" ht="15.75" customHeight="1" x14ac:dyDescent="0.25">
      <c r="AS426"/>
      <c r="AT426"/>
      <c r="AU426"/>
    </row>
    <row r="427" spans="45:47" ht="15.75" customHeight="1" x14ac:dyDescent="0.25">
      <c r="AS427"/>
      <c r="AT427"/>
      <c r="AU427"/>
    </row>
    <row r="428" spans="45:47" ht="15.75" customHeight="1" x14ac:dyDescent="0.25">
      <c r="AS428"/>
      <c r="AT428"/>
      <c r="AU428"/>
    </row>
    <row r="429" spans="45:47" ht="15.75" customHeight="1" x14ac:dyDescent="0.25">
      <c r="AS429"/>
      <c r="AT429"/>
      <c r="AU429"/>
    </row>
    <row r="430" spans="45:47" ht="15.75" customHeight="1" x14ac:dyDescent="0.25">
      <c r="AS430"/>
      <c r="AT430"/>
      <c r="AU430"/>
    </row>
    <row r="431" spans="45:47" ht="15.75" customHeight="1" x14ac:dyDescent="0.25">
      <c r="AS431"/>
      <c r="AT431"/>
      <c r="AU431"/>
    </row>
    <row r="432" spans="45:47" ht="15.75" customHeight="1" x14ac:dyDescent="0.25">
      <c r="AS432"/>
      <c r="AT432"/>
      <c r="AU432"/>
    </row>
    <row r="433" spans="45:47" ht="15.75" customHeight="1" x14ac:dyDescent="0.25">
      <c r="AS433"/>
      <c r="AT433"/>
      <c r="AU433"/>
    </row>
    <row r="434" spans="45:47" ht="15.75" customHeight="1" x14ac:dyDescent="0.25">
      <c r="AS434"/>
      <c r="AT434"/>
      <c r="AU434"/>
    </row>
    <row r="435" spans="45:47" ht="15.75" customHeight="1" x14ac:dyDescent="0.25">
      <c r="AS435"/>
      <c r="AT435"/>
      <c r="AU435"/>
    </row>
    <row r="436" spans="45:47" ht="15.75" customHeight="1" x14ac:dyDescent="0.25">
      <c r="AS436"/>
      <c r="AT436"/>
      <c r="AU436"/>
    </row>
    <row r="437" spans="45:47" ht="15.75" customHeight="1" x14ac:dyDescent="0.25">
      <c r="AS437"/>
      <c r="AT437"/>
      <c r="AU437"/>
    </row>
    <row r="438" spans="45:47" ht="15.75" customHeight="1" x14ac:dyDescent="0.25">
      <c r="AS438"/>
      <c r="AT438"/>
      <c r="AU438"/>
    </row>
    <row r="439" spans="45:47" ht="15.75" customHeight="1" x14ac:dyDescent="0.25">
      <c r="AS439"/>
      <c r="AT439"/>
      <c r="AU439"/>
    </row>
    <row r="440" spans="45:47" ht="15.75" customHeight="1" x14ac:dyDescent="0.25">
      <c r="AS440"/>
      <c r="AT440"/>
      <c r="AU440"/>
    </row>
    <row r="441" spans="45:47" ht="15.75" customHeight="1" x14ac:dyDescent="0.25">
      <c r="AS441"/>
      <c r="AT441"/>
      <c r="AU441"/>
    </row>
    <row r="442" spans="45:47" ht="15.75" customHeight="1" x14ac:dyDescent="0.25">
      <c r="AS442"/>
      <c r="AT442"/>
      <c r="AU442"/>
    </row>
    <row r="443" spans="45:47" ht="15.75" customHeight="1" x14ac:dyDescent="0.25">
      <c r="AS443"/>
      <c r="AT443"/>
      <c r="AU443"/>
    </row>
    <row r="444" spans="45:47" ht="15.75" customHeight="1" x14ac:dyDescent="0.25">
      <c r="AS444"/>
      <c r="AT444"/>
      <c r="AU444"/>
    </row>
    <row r="445" spans="45:47" ht="15.75" customHeight="1" x14ac:dyDescent="0.25">
      <c r="AS445"/>
      <c r="AT445"/>
      <c r="AU445"/>
    </row>
    <row r="446" spans="45:47" ht="15.75" customHeight="1" x14ac:dyDescent="0.25">
      <c r="AS446"/>
      <c r="AT446"/>
      <c r="AU446"/>
    </row>
    <row r="447" spans="45:47" ht="15.75" customHeight="1" x14ac:dyDescent="0.25">
      <c r="AS447"/>
      <c r="AT447"/>
      <c r="AU447"/>
    </row>
    <row r="448" spans="45:47" ht="15.75" customHeight="1" x14ac:dyDescent="0.25">
      <c r="AS448"/>
      <c r="AT448"/>
      <c r="AU448"/>
    </row>
    <row r="449" spans="45:47" ht="15.75" customHeight="1" x14ac:dyDescent="0.25">
      <c r="AS449"/>
      <c r="AT449"/>
      <c r="AU449"/>
    </row>
    <row r="450" spans="45:47" ht="15.75" customHeight="1" x14ac:dyDescent="0.25">
      <c r="AS450"/>
      <c r="AT450"/>
      <c r="AU450"/>
    </row>
    <row r="451" spans="45:47" ht="15.75" customHeight="1" x14ac:dyDescent="0.25">
      <c r="AS451"/>
      <c r="AT451"/>
      <c r="AU451"/>
    </row>
    <row r="452" spans="45:47" ht="15.75" customHeight="1" x14ac:dyDescent="0.25">
      <c r="AS452"/>
      <c r="AT452"/>
      <c r="AU452"/>
    </row>
    <row r="453" spans="45:47" ht="15.75" customHeight="1" x14ac:dyDescent="0.25">
      <c r="AS453"/>
      <c r="AT453"/>
      <c r="AU453"/>
    </row>
    <row r="454" spans="45:47" ht="15.75" customHeight="1" x14ac:dyDescent="0.25">
      <c r="AS454"/>
      <c r="AT454"/>
      <c r="AU454"/>
    </row>
    <row r="455" spans="45:47" ht="15.75" customHeight="1" x14ac:dyDescent="0.25">
      <c r="AS455"/>
      <c r="AT455"/>
      <c r="AU455"/>
    </row>
    <row r="456" spans="45:47" ht="15.75" customHeight="1" x14ac:dyDescent="0.25">
      <c r="AS456"/>
      <c r="AT456"/>
      <c r="AU456"/>
    </row>
    <row r="457" spans="45:47" ht="15.75" customHeight="1" x14ac:dyDescent="0.25">
      <c r="AS457"/>
      <c r="AT457"/>
      <c r="AU457"/>
    </row>
    <row r="458" spans="45:47" ht="15.75" customHeight="1" x14ac:dyDescent="0.25">
      <c r="AS458"/>
      <c r="AT458"/>
      <c r="AU458"/>
    </row>
    <row r="459" spans="45:47" ht="15.75" customHeight="1" x14ac:dyDescent="0.25">
      <c r="AS459"/>
      <c r="AT459"/>
      <c r="AU459"/>
    </row>
    <row r="460" spans="45:47" ht="15.75" customHeight="1" x14ac:dyDescent="0.25">
      <c r="AS460"/>
      <c r="AT460"/>
      <c r="AU460"/>
    </row>
    <row r="461" spans="45:47" ht="15.75" customHeight="1" x14ac:dyDescent="0.25">
      <c r="AS461"/>
      <c r="AT461"/>
      <c r="AU461"/>
    </row>
    <row r="462" spans="45:47" ht="15.75" customHeight="1" x14ac:dyDescent="0.25">
      <c r="AS462"/>
      <c r="AT462"/>
      <c r="AU462"/>
    </row>
    <row r="463" spans="45:47" ht="15.75" customHeight="1" x14ac:dyDescent="0.25">
      <c r="AS463"/>
      <c r="AT463"/>
      <c r="AU463"/>
    </row>
    <row r="464" spans="45:47" ht="15.75" customHeight="1" x14ac:dyDescent="0.25">
      <c r="AS464"/>
      <c r="AT464"/>
      <c r="AU464"/>
    </row>
    <row r="465" spans="45:47" ht="15.75" customHeight="1" x14ac:dyDescent="0.25">
      <c r="AS465"/>
      <c r="AT465"/>
      <c r="AU465"/>
    </row>
    <row r="466" spans="45:47" ht="15.75" customHeight="1" x14ac:dyDescent="0.25">
      <c r="AS466"/>
      <c r="AT466"/>
      <c r="AU466"/>
    </row>
    <row r="467" spans="45:47" ht="15.75" customHeight="1" x14ac:dyDescent="0.25">
      <c r="AS467"/>
      <c r="AT467"/>
      <c r="AU467"/>
    </row>
    <row r="468" spans="45:47" ht="15.75" customHeight="1" x14ac:dyDescent="0.25">
      <c r="AS468"/>
      <c r="AT468"/>
      <c r="AU468"/>
    </row>
    <row r="469" spans="45:47" ht="15.75" customHeight="1" x14ac:dyDescent="0.25">
      <c r="AS469"/>
      <c r="AT469"/>
      <c r="AU469"/>
    </row>
    <row r="470" spans="45:47" ht="15.75" customHeight="1" x14ac:dyDescent="0.25">
      <c r="AS470"/>
      <c r="AT470"/>
      <c r="AU470"/>
    </row>
    <row r="471" spans="45:47" ht="15.75" customHeight="1" x14ac:dyDescent="0.25">
      <c r="AS471"/>
      <c r="AT471"/>
      <c r="AU471"/>
    </row>
    <row r="472" spans="45:47" ht="15.75" customHeight="1" x14ac:dyDescent="0.25">
      <c r="AS472"/>
      <c r="AT472"/>
      <c r="AU472"/>
    </row>
    <row r="473" spans="45:47" ht="15.75" customHeight="1" x14ac:dyDescent="0.25">
      <c r="AS473"/>
      <c r="AT473"/>
      <c r="AU473"/>
    </row>
    <row r="474" spans="45:47" ht="15.75" customHeight="1" x14ac:dyDescent="0.25">
      <c r="AS474"/>
      <c r="AT474"/>
      <c r="AU474"/>
    </row>
    <row r="475" spans="45:47" ht="15.75" customHeight="1" x14ac:dyDescent="0.25">
      <c r="AS475"/>
      <c r="AT475"/>
      <c r="AU475"/>
    </row>
    <row r="476" spans="45:47" ht="15.75" customHeight="1" x14ac:dyDescent="0.25">
      <c r="AS476"/>
      <c r="AT476"/>
      <c r="AU476"/>
    </row>
    <row r="477" spans="45:47" ht="15.75" customHeight="1" x14ac:dyDescent="0.25">
      <c r="AS477"/>
      <c r="AT477"/>
      <c r="AU477"/>
    </row>
    <row r="478" spans="45:47" ht="15.75" customHeight="1" x14ac:dyDescent="0.25">
      <c r="AS478"/>
      <c r="AT478"/>
      <c r="AU478"/>
    </row>
    <row r="479" spans="45:47" ht="15.75" customHeight="1" x14ac:dyDescent="0.25">
      <c r="AS479"/>
      <c r="AT479"/>
      <c r="AU479"/>
    </row>
    <row r="480" spans="45:47" ht="15.75" customHeight="1" x14ac:dyDescent="0.25">
      <c r="AS480"/>
      <c r="AT480"/>
      <c r="AU480"/>
    </row>
    <row r="481" spans="45:47" ht="15.75" customHeight="1" x14ac:dyDescent="0.25">
      <c r="AS481"/>
      <c r="AT481"/>
      <c r="AU481"/>
    </row>
    <row r="482" spans="45:47" ht="15.75" customHeight="1" x14ac:dyDescent="0.25">
      <c r="AS482"/>
      <c r="AT482"/>
      <c r="AU482"/>
    </row>
    <row r="483" spans="45:47" ht="15.75" customHeight="1" x14ac:dyDescent="0.25">
      <c r="AS483"/>
      <c r="AT483"/>
      <c r="AU483"/>
    </row>
    <row r="484" spans="45:47" ht="15.75" customHeight="1" x14ac:dyDescent="0.25">
      <c r="AS484"/>
      <c r="AT484"/>
      <c r="AU484"/>
    </row>
    <row r="485" spans="45:47" ht="15.75" customHeight="1" x14ac:dyDescent="0.25">
      <c r="AS485"/>
      <c r="AT485"/>
      <c r="AU485"/>
    </row>
    <row r="486" spans="45:47" ht="15.75" customHeight="1" x14ac:dyDescent="0.25">
      <c r="AS486"/>
      <c r="AT486"/>
      <c r="AU486"/>
    </row>
    <row r="487" spans="45:47" ht="15.75" customHeight="1" x14ac:dyDescent="0.25">
      <c r="AS487"/>
      <c r="AT487"/>
      <c r="AU487"/>
    </row>
    <row r="488" spans="45:47" ht="15.75" customHeight="1" x14ac:dyDescent="0.25">
      <c r="AS488"/>
      <c r="AT488"/>
      <c r="AU488"/>
    </row>
    <row r="489" spans="45:47" ht="15.75" customHeight="1" x14ac:dyDescent="0.25">
      <c r="AS489"/>
      <c r="AT489"/>
      <c r="AU489"/>
    </row>
    <row r="490" spans="45:47" ht="15.75" customHeight="1" x14ac:dyDescent="0.25">
      <c r="AS490"/>
      <c r="AT490"/>
      <c r="AU490"/>
    </row>
    <row r="491" spans="45:47" ht="15.75" customHeight="1" x14ac:dyDescent="0.25">
      <c r="AS491"/>
      <c r="AT491"/>
      <c r="AU491"/>
    </row>
    <row r="492" spans="45:47" ht="15.75" customHeight="1" x14ac:dyDescent="0.25">
      <c r="AS492"/>
      <c r="AT492"/>
      <c r="AU492"/>
    </row>
    <row r="493" spans="45:47" ht="15.75" customHeight="1" x14ac:dyDescent="0.25">
      <c r="AS493"/>
      <c r="AT493"/>
      <c r="AU493"/>
    </row>
    <row r="494" spans="45:47" ht="15.75" customHeight="1" x14ac:dyDescent="0.25">
      <c r="AS494"/>
      <c r="AT494"/>
      <c r="AU494"/>
    </row>
    <row r="495" spans="45:47" ht="15.75" customHeight="1" x14ac:dyDescent="0.25">
      <c r="AS495"/>
      <c r="AT495"/>
      <c r="AU495"/>
    </row>
    <row r="496" spans="45:47" ht="15.75" customHeight="1" x14ac:dyDescent="0.25">
      <c r="AS496"/>
      <c r="AT496"/>
      <c r="AU496"/>
    </row>
    <row r="497" spans="45:47" ht="15.75" customHeight="1" x14ac:dyDescent="0.25">
      <c r="AS497"/>
      <c r="AT497"/>
      <c r="AU497"/>
    </row>
    <row r="498" spans="45:47" ht="15.75" customHeight="1" x14ac:dyDescent="0.25">
      <c r="AS498"/>
      <c r="AT498"/>
      <c r="AU498"/>
    </row>
    <row r="499" spans="45:47" ht="15.75" customHeight="1" x14ac:dyDescent="0.25">
      <c r="AS499"/>
      <c r="AT499"/>
      <c r="AU499"/>
    </row>
    <row r="500" spans="45:47" ht="15.75" customHeight="1" x14ac:dyDescent="0.25">
      <c r="AS500"/>
      <c r="AT500"/>
      <c r="AU500"/>
    </row>
    <row r="501" spans="45:47" ht="15.75" customHeight="1" x14ac:dyDescent="0.25">
      <c r="AS501"/>
      <c r="AT501"/>
      <c r="AU501"/>
    </row>
    <row r="502" spans="45:47" ht="15.75" customHeight="1" x14ac:dyDescent="0.25">
      <c r="AS502"/>
      <c r="AT502"/>
      <c r="AU502"/>
    </row>
    <row r="503" spans="45:47" ht="15.75" customHeight="1" x14ac:dyDescent="0.25">
      <c r="AS503"/>
      <c r="AT503"/>
      <c r="AU503"/>
    </row>
    <row r="504" spans="45:47" ht="15.75" customHeight="1" x14ac:dyDescent="0.25">
      <c r="AS504"/>
      <c r="AT504"/>
      <c r="AU504"/>
    </row>
    <row r="505" spans="45:47" ht="15.75" customHeight="1" x14ac:dyDescent="0.25">
      <c r="AS505"/>
      <c r="AT505"/>
      <c r="AU505"/>
    </row>
    <row r="506" spans="45:47" ht="15.75" customHeight="1" x14ac:dyDescent="0.25">
      <c r="AS506"/>
      <c r="AT506"/>
      <c r="AU506"/>
    </row>
    <row r="507" spans="45:47" ht="15.75" customHeight="1" x14ac:dyDescent="0.25">
      <c r="AS507"/>
      <c r="AT507"/>
      <c r="AU507"/>
    </row>
    <row r="508" spans="45:47" ht="15.75" customHeight="1" x14ac:dyDescent="0.25">
      <c r="AS508"/>
      <c r="AT508"/>
      <c r="AU508"/>
    </row>
    <row r="509" spans="45:47" ht="15.75" customHeight="1" x14ac:dyDescent="0.25">
      <c r="AS509"/>
      <c r="AT509"/>
      <c r="AU509"/>
    </row>
    <row r="510" spans="45:47" ht="15.75" customHeight="1" x14ac:dyDescent="0.25">
      <c r="AS510"/>
      <c r="AT510"/>
      <c r="AU510"/>
    </row>
    <row r="511" spans="45:47" ht="15.75" customHeight="1" x14ac:dyDescent="0.25">
      <c r="AS511"/>
      <c r="AT511"/>
      <c r="AU511"/>
    </row>
    <row r="512" spans="45:47" ht="15.75" customHeight="1" x14ac:dyDescent="0.25">
      <c r="AS512"/>
      <c r="AT512"/>
      <c r="AU512"/>
    </row>
    <row r="513" spans="45:47" ht="15.75" customHeight="1" x14ac:dyDescent="0.25">
      <c r="AS513"/>
      <c r="AT513"/>
      <c r="AU513"/>
    </row>
    <row r="514" spans="45:47" ht="15.75" customHeight="1" x14ac:dyDescent="0.25">
      <c r="AS514"/>
      <c r="AT514"/>
      <c r="AU514"/>
    </row>
    <row r="515" spans="45:47" ht="15.75" customHeight="1" x14ac:dyDescent="0.25">
      <c r="AS515"/>
      <c r="AT515"/>
      <c r="AU515"/>
    </row>
    <row r="516" spans="45:47" ht="15.75" customHeight="1" x14ac:dyDescent="0.25">
      <c r="AS516"/>
      <c r="AT516"/>
      <c r="AU516"/>
    </row>
    <row r="517" spans="45:47" ht="15.75" customHeight="1" x14ac:dyDescent="0.25">
      <c r="AS517"/>
      <c r="AT517"/>
      <c r="AU517"/>
    </row>
    <row r="518" spans="45:47" ht="15.75" customHeight="1" x14ac:dyDescent="0.25">
      <c r="AS518"/>
      <c r="AT518"/>
      <c r="AU518"/>
    </row>
    <row r="519" spans="45:47" ht="15.75" customHeight="1" x14ac:dyDescent="0.25">
      <c r="AS519"/>
      <c r="AT519"/>
      <c r="AU519"/>
    </row>
    <row r="520" spans="45:47" ht="15.75" customHeight="1" x14ac:dyDescent="0.25">
      <c r="AS520"/>
      <c r="AT520"/>
      <c r="AU520"/>
    </row>
    <row r="521" spans="45:47" ht="15.75" customHeight="1" x14ac:dyDescent="0.25">
      <c r="AS521"/>
      <c r="AT521"/>
      <c r="AU521"/>
    </row>
    <row r="522" spans="45:47" ht="15.75" customHeight="1" x14ac:dyDescent="0.25">
      <c r="AS522"/>
      <c r="AT522"/>
      <c r="AU522"/>
    </row>
    <row r="523" spans="45:47" ht="15.75" customHeight="1" x14ac:dyDescent="0.25">
      <c r="AS523"/>
      <c r="AT523"/>
      <c r="AU523"/>
    </row>
    <row r="524" spans="45:47" ht="15.75" customHeight="1" x14ac:dyDescent="0.25">
      <c r="AS524"/>
      <c r="AT524"/>
      <c r="AU524"/>
    </row>
    <row r="525" spans="45:47" ht="15.75" customHeight="1" x14ac:dyDescent="0.25">
      <c r="AS525"/>
      <c r="AT525"/>
      <c r="AU525"/>
    </row>
    <row r="526" spans="45:47" ht="15.75" customHeight="1" x14ac:dyDescent="0.25">
      <c r="AS526"/>
      <c r="AT526"/>
      <c r="AU526"/>
    </row>
    <row r="527" spans="45:47" ht="15.75" customHeight="1" x14ac:dyDescent="0.25">
      <c r="AS527"/>
      <c r="AT527"/>
      <c r="AU527"/>
    </row>
    <row r="528" spans="45:47" ht="15.75" customHeight="1" x14ac:dyDescent="0.25">
      <c r="AS528"/>
      <c r="AT528"/>
      <c r="AU528"/>
    </row>
    <row r="529" spans="45:47" ht="15.75" customHeight="1" x14ac:dyDescent="0.25">
      <c r="AS529"/>
      <c r="AT529"/>
      <c r="AU529"/>
    </row>
    <row r="530" spans="45:47" ht="15.75" customHeight="1" x14ac:dyDescent="0.25">
      <c r="AS530"/>
      <c r="AT530"/>
      <c r="AU530"/>
    </row>
    <row r="531" spans="45:47" ht="15.75" customHeight="1" x14ac:dyDescent="0.25">
      <c r="AS531"/>
      <c r="AT531"/>
      <c r="AU531"/>
    </row>
    <row r="532" spans="45:47" ht="15.75" customHeight="1" x14ac:dyDescent="0.25">
      <c r="AS532"/>
      <c r="AT532"/>
      <c r="AU532"/>
    </row>
    <row r="533" spans="45:47" ht="15.75" customHeight="1" x14ac:dyDescent="0.25">
      <c r="AS533"/>
      <c r="AT533"/>
      <c r="AU533"/>
    </row>
    <row r="534" spans="45:47" ht="15.75" customHeight="1" x14ac:dyDescent="0.25">
      <c r="AS534"/>
      <c r="AT534"/>
      <c r="AU534"/>
    </row>
    <row r="535" spans="45:47" ht="15.75" customHeight="1" x14ac:dyDescent="0.25">
      <c r="AS535"/>
      <c r="AT535"/>
      <c r="AU535"/>
    </row>
    <row r="536" spans="45:47" ht="15.75" customHeight="1" x14ac:dyDescent="0.25">
      <c r="AS536"/>
      <c r="AT536"/>
      <c r="AU536"/>
    </row>
    <row r="537" spans="45:47" ht="15.75" customHeight="1" x14ac:dyDescent="0.25">
      <c r="AS537"/>
      <c r="AT537"/>
      <c r="AU537"/>
    </row>
    <row r="538" spans="45:47" ht="15.75" customHeight="1" x14ac:dyDescent="0.25">
      <c r="AS538"/>
      <c r="AT538"/>
      <c r="AU538"/>
    </row>
    <row r="539" spans="45:47" ht="15.75" customHeight="1" x14ac:dyDescent="0.25">
      <c r="AS539"/>
      <c r="AT539"/>
      <c r="AU539"/>
    </row>
    <row r="540" spans="45:47" ht="15.75" customHeight="1" x14ac:dyDescent="0.25">
      <c r="AS540"/>
      <c r="AT540"/>
      <c r="AU540"/>
    </row>
    <row r="541" spans="45:47" ht="15.75" customHeight="1" x14ac:dyDescent="0.25">
      <c r="AS541"/>
      <c r="AT541"/>
      <c r="AU541"/>
    </row>
    <row r="542" spans="45:47" ht="15.75" customHeight="1" x14ac:dyDescent="0.25">
      <c r="AS542"/>
      <c r="AT542"/>
      <c r="AU542"/>
    </row>
    <row r="543" spans="45:47" ht="15.75" customHeight="1" x14ac:dyDescent="0.25">
      <c r="AS543"/>
      <c r="AT543"/>
      <c r="AU543"/>
    </row>
    <row r="544" spans="45:47" ht="15.75" customHeight="1" x14ac:dyDescent="0.25">
      <c r="AS544"/>
      <c r="AT544"/>
      <c r="AU544"/>
    </row>
    <row r="545" spans="45:47" ht="15.75" customHeight="1" x14ac:dyDescent="0.25">
      <c r="AS545"/>
      <c r="AT545"/>
      <c r="AU545"/>
    </row>
    <row r="546" spans="45:47" ht="15.75" customHeight="1" x14ac:dyDescent="0.25">
      <c r="AS546"/>
      <c r="AT546"/>
      <c r="AU546"/>
    </row>
    <row r="547" spans="45:47" ht="15.75" customHeight="1" x14ac:dyDescent="0.25">
      <c r="AS547"/>
      <c r="AT547"/>
      <c r="AU547"/>
    </row>
    <row r="548" spans="45:47" ht="15.75" customHeight="1" x14ac:dyDescent="0.25">
      <c r="AS548"/>
      <c r="AT548"/>
      <c r="AU548"/>
    </row>
    <row r="549" spans="45:47" ht="15.75" customHeight="1" x14ac:dyDescent="0.25">
      <c r="AS549"/>
      <c r="AT549"/>
      <c r="AU549"/>
    </row>
    <row r="550" spans="45:47" ht="15.75" customHeight="1" x14ac:dyDescent="0.25">
      <c r="AS550"/>
      <c r="AT550"/>
      <c r="AU550"/>
    </row>
    <row r="551" spans="45:47" ht="15.75" customHeight="1" x14ac:dyDescent="0.25">
      <c r="AS551"/>
      <c r="AT551"/>
      <c r="AU551"/>
    </row>
    <row r="552" spans="45:47" ht="15.75" customHeight="1" x14ac:dyDescent="0.25">
      <c r="AS552"/>
      <c r="AT552"/>
      <c r="AU552"/>
    </row>
    <row r="553" spans="45:47" ht="15.75" customHeight="1" x14ac:dyDescent="0.25">
      <c r="AS553"/>
      <c r="AT553"/>
      <c r="AU553"/>
    </row>
    <row r="554" spans="45:47" ht="15.75" customHeight="1" x14ac:dyDescent="0.25">
      <c r="AS554"/>
      <c r="AT554"/>
      <c r="AU554"/>
    </row>
    <row r="555" spans="45:47" ht="15.75" customHeight="1" x14ac:dyDescent="0.25">
      <c r="AS555"/>
      <c r="AT555"/>
      <c r="AU555"/>
    </row>
    <row r="556" spans="45:47" ht="15.75" customHeight="1" x14ac:dyDescent="0.25">
      <c r="AS556"/>
      <c r="AT556"/>
      <c r="AU556"/>
    </row>
    <row r="557" spans="45:47" ht="15.75" customHeight="1" x14ac:dyDescent="0.25">
      <c r="AS557"/>
      <c r="AT557"/>
      <c r="AU557"/>
    </row>
    <row r="558" spans="45:47" ht="15.75" customHeight="1" x14ac:dyDescent="0.25">
      <c r="AS558"/>
      <c r="AT558"/>
      <c r="AU558"/>
    </row>
    <row r="559" spans="45:47" ht="15.75" customHeight="1" x14ac:dyDescent="0.25">
      <c r="AS559"/>
      <c r="AT559"/>
      <c r="AU559"/>
    </row>
    <row r="560" spans="45:47" ht="15.75" customHeight="1" x14ac:dyDescent="0.25">
      <c r="AS560"/>
      <c r="AT560"/>
      <c r="AU560"/>
    </row>
    <row r="561" spans="45:47" ht="15.75" customHeight="1" x14ac:dyDescent="0.25">
      <c r="AS561"/>
      <c r="AT561"/>
      <c r="AU561"/>
    </row>
    <row r="562" spans="45:47" ht="15.75" customHeight="1" x14ac:dyDescent="0.25">
      <c r="AS562"/>
      <c r="AT562"/>
      <c r="AU562"/>
    </row>
    <row r="563" spans="45:47" ht="15.75" customHeight="1" x14ac:dyDescent="0.25">
      <c r="AS563"/>
      <c r="AT563"/>
      <c r="AU563"/>
    </row>
    <row r="564" spans="45:47" ht="15.75" customHeight="1" x14ac:dyDescent="0.25">
      <c r="AS564"/>
      <c r="AT564"/>
      <c r="AU564"/>
    </row>
    <row r="565" spans="45:47" ht="15.75" customHeight="1" x14ac:dyDescent="0.25">
      <c r="AS565"/>
      <c r="AT565"/>
      <c r="AU565"/>
    </row>
    <row r="566" spans="45:47" ht="15.75" customHeight="1" x14ac:dyDescent="0.25">
      <c r="AS566"/>
      <c r="AT566"/>
      <c r="AU566"/>
    </row>
    <row r="567" spans="45:47" ht="15.75" customHeight="1" x14ac:dyDescent="0.25">
      <c r="AS567"/>
      <c r="AT567"/>
      <c r="AU567"/>
    </row>
    <row r="568" spans="45:47" ht="15.75" customHeight="1" x14ac:dyDescent="0.25">
      <c r="AS568"/>
      <c r="AT568"/>
      <c r="AU568"/>
    </row>
    <row r="569" spans="45:47" ht="15.75" customHeight="1" x14ac:dyDescent="0.25">
      <c r="AS569"/>
      <c r="AT569"/>
      <c r="AU569"/>
    </row>
    <row r="570" spans="45:47" ht="15.75" customHeight="1" x14ac:dyDescent="0.25">
      <c r="AS570"/>
      <c r="AT570"/>
      <c r="AU570"/>
    </row>
    <row r="571" spans="45:47" ht="15.75" customHeight="1" x14ac:dyDescent="0.25">
      <c r="AS571"/>
      <c r="AT571"/>
      <c r="AU571"/>
    </row>
    <row r="572" spans="45:47" ht="15.75" customHeight="1" x14ac:dyDescent="0.25">
      <c r="AS572"/>
      <c r="AT572"/>
      <c r="AU572"/>
    </row>
    <row r="573" spans="45:47" ht="15.75" customHeight="1" x14ac:dyDescent="0.25">
      <c r="AS573"/>
      <c r="AT573"/>
      <c r="AU573"/>
    </row>
    <row r="574" spans="45:47" ht="15.75" customHeight="1" x14ac:dyDescent="0.25">
      <c r="AS574"/>
      <c r="AT574"/>
      <c r="AU574"/>
    </row>
    <row r="575" spans="45:47" ht="15.75" customHeight="1" x14ac:dyDescent="0.25">
      <c r="AS575"/>
      <c r="AT575"/>
      <c r="AU575"/>
    </row>
    <row r="576" spans="45:47" ht="15.75" customHeight="1" x14ac:dyDescent="0.25">
      <c r="AS576"/>
      <c r="AT576"/>
      <c r="AU576"/>
    </row>
    <row r="577" spans="45:47" ht="15.75" customHeight="1" x14ac:dyDescent="0.25">
      <c r="AS577"/>
      <c r="AT577"/>
      <c r="AU577"/>
    </row>
    <row r="578" spans="45:47" ht="15.75" customHeight="1" x14ac:dyDescent="0.25">
      <c r="AS578"/>
      <c r="AT578"/>
      <c r="AU578"/>
    </row>
    <row r="579" spans="45:47" ht="15.75" customHeight="1" x14ac:dyDescent="0.25">
      <c r="AS579"/>
      <c r="AT579"/>
      <c r="AU579"/>
    </row>
    <row r="580" spans="45:47" ht="15.75" customHeight="1" x14ac:dyDescent="0.25">
      <c r="AS580"/>
      <c r="AT580"/>
      <c r="AU580"/>
    </row>
    <row r="581" spans="45:47" ht="15.75" customHeight="1" x14ac:dyDescent="0.25">
      <c r="AS581"/>
      <c r="AT581"/>
      <c r="AU581"/>
    </row>
    <row r="582" spans="45:47" ht="15.75" customHeight="1" x14ac:dyDescent="0.25">
      <c r="AS582"/>
      <c r="AT582"/>
      <c r="AU582"/>
    </row>
    <row r="583" spans="45:47" ht="15.75" customHeight="1" x14ac:dyDescent="0.25">
      <c r="AS583"/>
      <c r="AT583"/>
      <c r="AU583"/>
    </row>
    <row r="584" spans="45:47" ht="15.75" customHeight="1" x14ac:dyDescent="0.25">
      <c r="AS584"/>
      <c r="AT584"/>
      <c r="AU584"/>
    </row>
    <row r="585" spans="45:47" ht="15.75" customHeight="1" x14ac:dyDescent="0.25">
      <c r="AS585"/>
      <c r="AT585"/>
      <c r="AU585"/>
    </row>
    <row r="586" spans="45:47" ht="15.75" customHeight="1" x14ac:dyDescent="0.25">
      <c r="AS586"/>
      <c r="AT586"/>
      <c r="AU586"/>
    </row>
    <row r="587" spans="45:47" ht="15.75" customHeight="1" x14ac:dyDescent="0.25">
      <c r="AS587"/>
      <c r="AT587"/>
      <c r="AU587"/>
    </row>
    <row r="588" spans="45:47" ht="15.75" customHeight="1" x14ac:dyDescent="0.25">
      <c r="AS588"/>
      <c r="AT588"/>
      <c r="AU588"/>
    </row>
    <row r="589" spans="45:47" ht="15.75" customHeight="1" x14ac:dyDescent="0.25">
      <c r="AS589"/>
      <c r="AT589"/>
      <c r="AU589"/>
    </row>
    <row r="590" spans="45:47" ht="15.75" customHeight="1" x14ac:dyDescent="0.25">
      <c r="AS590"/>
      <c r="AT590"/>
      <c r="AU590"/>
    </row>
    <row r="591" spans="45:47" ht="15.75" customHeight="1" x14ac:dyDescent="0.25">
      <c r="AS591"/>
      <c r="AT591"/>
      <c r="AU591"/>
    </row>
    <row r="592" spans="45:47" ht="15.75" customHeight="1" x14ac:dyDescent="0.25">
      <c r="AS592"/>
      <c r="AT592"/>
      <c r="AU592"/>
    </row>
    <row r="593" spans="45:47" ht="15.75" customHeight="1" x14ac:dyDescent="0.25">
      <c r="AS593"/>
      <c r="AT593"/>
      <c r="AU593"/>
    </row>
    <row r="594" spans="45:47" ht="15.75" customHeight="1" x14ac:dyDescent="0.25">
      <c r="AS594"/>
      <c r="AT594"/>
      <c r="AU594"/>
    </row>
    <row r="595" spans="45:47" ht="15.75" customHeight="1" x14ac:dyDescent="0.25">
      <c r="AS595"/>
      <c r="AT595"/>
      <c r="AU595"/>
    </row>
    <row r="596" spans="45:47" ht="15.75" customHeight="1" x14ac:dyDescent="0.25">
      <c r="AS596"/>
      <c r="AT596"/>
      <c r="AU596"/>
    </row>
    <row r="597" spans="45:47" ht="15.75" customHeight="1" x14ac:dyDescent="0.25">
      <c r="AS597"/>
      <c r="AT597"/>
      <c r="AU597"/>
    </row>
    <row r="598" spans="45:47" ht="15.75" customHeight="1" x14ac:dyDescent="0.25">
      <c r="AS598"/>
      <c r="AT598"/>
      <c r="AU598"/>
    </row>
    <row r="599" spans="45:47" ht="15.75" customHeight="1" x14ac:dyDescent="0.25">
      <c r="AS599"/>
      <c r="AT599"/>
      <c r="AU599"/>
    </row>
    <row r="600" spans="45:47" ht="15.75" customHeight="1" x14ac:dyDescent="0.25">
      <c r="AS600"/>
      <c r="AT600"/>
      <c r="AU600"/>
    </row>
    <row r="601" spans="45:47" ht="15.75" customHeight="1" x14ac:dyDescent="0.25">
      <c r="AS601"/>
      <c r="AT601"/>
      <c r="AU601"/>
    </row>
    <row r="602" spans="45:47" ht="15.75" customHeight="1" x14ac:dyDescent="0.25">
      <c r="AS602"/>
      <c r="AT602"/>
      <c r="AU602"/>
    </row>
    <row r="603" spans="45:47" ht="15.75" customHeight="1" x14ac:dyDescent="0.25">
      <c r="AS603"/>
      <c r="AT603"/>
      <c r="AU603"/>
    </row>
    <row r="604" spans="45:47" ht="15.75" customHeight="1" x14ac:dyDescent="0.25">
      <c r="AS604"/>
      <c r="AT604"/>
      <c r="AU604"/>
    </row>
    <row r="605" spans="45:47" ht="15.75" customHeight="1" x14ac:dyDescent="0.25">
      <c r="AS605"/>
      <c r="AT605"/>
      <c r="AU605"/>
    </row>
    <row r="606" spans="45:47" ht="15.75" customHeight="1" x14ac:dyDescent="0.25">
      <c r="AS606"/>
      <c r="AT606"/>
      <c r="AU606"/>
    </row>
    <row r="607" spans="45:47" ht="15.75" customHeight="1" x14ac:dyDescent="0.25">
      <c r="AS607"/>
      <c r="AT607"/>
      <c r="AU607"/>
    </row>
    <row r="608" spans="45:47" ht="15.75" customHeight="1" x14ac:dyDescent="0.25">
      <c r="AS608"/>
      <c r="AT608"/>
      <c r="AU608"/>
    </row>
    <row r="609" spans="45:47" ht="15.75" customHeight="1" x14ac:dyDescent="0.25">
      <c r="AS609"/>
      <c r="AT609"/>
      <c r="AU609"/>
    </row>
    <row r="610" spans="45:47" ht="15.75" customHeight="1" x14ac:dyDescent="0.25">
      <c r="AS610"/>
      <c r="AT610"/>
      <c r="AU610"/>
    </row>
    <row r="611" spans="45:47" ht="15.75" customHeight="1" x14ac:dyDescent="0.25">
      <c r="AS611"/>
      <c r="AT611"/>
      <c r="AU611"/>
    </row>
    <row r="612" spans="45:47" ht="15.75" customHeight="1" x14ac:dyDescent="0.25">
      <c r="AS612"/>
      <c r="AT612"/>
      <c r="AU612"/>
    </row>
    <row r="613" spans="45:47" ht="15.75" customHeight="1" x14ac:dyDescent="0.25">
      <c r="AS613"/>
      <c r="AT613"/>
      <c r="AU613"/>
    </row>
    <row r="614" spans="45:47" ht="15.75" customHeight="1" x14ac:dyDescent="0.25">
      <c r="AS614"/>
      <c r="AT614"/>
      <c r="AU614"/>
    </row>
    <row r="615" spans="45:47" ht="15.75" customHeight="1" x14ac:dyDescent="0.25">
      <c r="AS615"/>
      <c r="AT615"/>
      <c r="AU615"/>
    </row>
    <row r="616" spans="45:47" ht="15.75" customHeight="1" x14ac:dyDescent="0.25">
      <c r="AS616"/>
      <c r="AT616"/>
      <c r="AU616"/>
    </row>
    <row r="617" spans="45:47" ht="15.75" customHeight="1" x14ac:dyDescent="0.25">
      <c r="AS617"/>
      <c r="AT617"/>
      <c r="AU617"/>
    </row>
    <row r="618" spans="45:47" ht="15.75" customHeight="1" x14ac:dyDescent="0.25">
      <c r="AS618"/>
      <c r="AT618"/>
      <c r="AU618"/>
    </row>
    <row r="619" spans="45:47" ht="15.75" customHeight="1" x14ac:dyDescent="0.25">
      <c r="AS619"/>
      <c r="AT619"/>
      <c r="AU619"/>
    </row>
    <row r="620" spans="45:47" ht="15.75" customHeight="1" x14ac:dyDescent="0.25">
      <c r="AS620"/>
      <c r="AT620"/>
      <c r="AU620"/>
    </row>
    <row r="621" spans="45:47" ht="15.75" customHeight="1" x14ac:dyDescent="0.25">
      <c r="AS621"/>
      <c r="AT621"/>
      <c r="AU621"/>
    </row>
    <row r="622" spans="45:47" ht="15.75" customHeight="1" x14ac:dyDescent="0.25">
      <c r="AS622"/>
      <c r="AT622"/>
      <c r="AU622"/>
    </row>
    <row r="623" spans="45:47" ht="15.75" customHeight="1" x14ac:dyDescent="0.25">
      <c r="AS623"/>
      <c r="AT623"/>
      <c r="AU623"/>
    </row>
    <row r="624" spans="45:47" ht="15.75" customHeight="1" x14ac:dyDescent="0.25">
      <c r="AS624"/>
      <c r="AT624"/>
      <c r="AU624"/>
    </row>
    <row r="625" spans="45:47" ht="15.75" customHeight="1" x14ac:dyDescent="0.25">
      <c r="AS625"/>
      <c r="AT625"/>
      <c r="AU625"/>
    </row>
    <row r="626" spans="45:47" ht="15.75" customHeight="1" x14ac:dyDescent="0.25">
      <c r="AS626"/>
      <c r="AT626"/>
      <c r="AU626"/>
    </row>
    <row r="627" spans="45:47" ht="15.75" customHeight="1" x14ac:dyDescent="0.25">
      <c r="AS627"/>
      <c r="AT627"/>
      <c r="AU627"/>
    </row>
    <row r="628" spans="45:47" ht="15.75" customHeight="1" x14ac:dyDescent="0.25">
      <c r="AS628"/>
      <c r="AT628"/>
      <c r="AU628"/>
    </row>
    <row r="629" spans="45:47" ht="15.75" customHeight="1" x14ac:dyDescent="0.25">
      <c r="AS629"/>
      <c r="AT629"/>
      <c r="AU629"/>
    </row>
    <row r="630" spans="45:47" ht="15.75" customHeight="1" x14ac:dyDescent="0.25">
      <c r="AS630"/>
      <c r="AT630"/>
      <c r="AU630"/>
    </row>
    <row r="631" spans="45:47" ht="15.75" customHeight="1" x14ac:dyDescent="0.25">
      <c r="AS631"/>
      <c r="AT631"/>
      <c r="AU631"/>
    </row>
    <row r="632" spans="45:47" ht="15.75" customHeight="1" x14ac:dyDescent="0.25">
      <c r="AS632"/>
      <c r="AT632"/>
      <c r="AU632"/>
    </row>
    <row r="633" spans="45:47" ht="15.75" customHeight="1" x14ac:dyDescent="0.25">
      <c r="AS633"/>
      <c r="AT633"/>
      <c r="AU633"/>
    </row>
    <row r="634" spans="45:47" ht="15.75" customHeight="1" x14ac:dyDescent="0.25">
      <c r="AS634"/>
      <c r="AT634"/>
      <c r="AU634"/>
    </row>
    <row r="635" spans="45:47" ht="15.75" customHeight="1" x14ac:dyDescent="0.25">
      <c r="AS635"/>
      <c r="AT635"/>
      <c r="AU635"/>
    </row>
    <row r="636" spans="45:47" ht="15.75" customHeight="1" x14ac:dyDescent="0.25">
      <c r="AS636"/>
      <c r="AT636"/>
      <c r="AU636"/>
    </row>
    <row r="637" spans="45:47" ht="15.75" customHeight="1" x14ac:dyDescent="0.25">
      <c r="AS637"/>
      <c r="AT637"/>
      <c r="AU637"/>
    </row>
    <row r="638" spans="45:47" ht="15.75" customHeight="1" x14ac:dyDescent="0.25">
      <c r="AS638"/>
      <c r="AT638"/>
      <c r="AU638"/>
    </row>
    <row r="639" spans="45:47" ht="15.75" customHeight="1" x14ac:dyDescent="0.25">
      <c r="AS639"/>
      <c r="AT639"/>
      <c r="AU639"/>
    </row>
    <row r="640" spans="45:47" ht="15.75" customHeight="1" x14ac:dyDescent="0.25">
      <c r="AS640"/>
      <c r="AT640"/>
      <c r="AU640"/>
    </row>
    <row r="641" spans="45:47" ht="15.75" customHeight="1" x14ac:dyDescent="0.25">
      <c r="AS641"/>
      <c r="AT641"/>
      <c r="AU641"/>
    </row>
    <row r="642" spans="45:47" ht="15.75" customHeight="1" x14ac:dyDescent="0.25">
      <c r="AS642"/>
      <c r="AT642"/>
      <c r="AU642"/>
    </row>
    <row r="643" spans="45:47" ht="15.75" customHeight="1" x14ac:dyDescent="0.25">
      <c r="AS643"/>
      <c r="AT643"/>
      <c r="AU643"/>
    </row>
    <row r="644" spans="45:47" ht="15.75" customHeight="1" x14ac:dyDescent="0.25">
      <c r="AS644"/>
      <c r="AT644"/>
      <c r="AU644"/>
    </row>
    <row r="645" spans="45:47" ht="15.75" customHeight="1" x14ac:dyDescent="0.25">
      <c r="AS645"/>
      <c r="AT645"/>
      <c r="AU645"/>
    </row>
    <row r="646" spans="45:47" ht="15.75" customHeight="1" x14ac:dyDescent="0.25">
      <c r="AS646"/>
      <c r="AT646"/>
      <c r="AU646"/>
    </row>
    <row r="647" spans="45:47" ht="15.75" customHeight="1" x14ac:dyDescent="0.25">
      <c r="AS647"/>
      <c r="AT647"/>
      <c r="AU647"/>
    </row>
    <row r="648" spans="45:47" ht="15.75" customHeight="1" x14ac:dyDescent="0.25">
      <c r="AS648"/>
      <c r="AT648"/>
      <c r="AU648"/>
    </row>
    <row r="649" spans="45:47" ht="15.75" customHeight="1" x14ac:dyDescent="0.25">
      <c r="AS649"/>
      <c r="AT649"/>
      <c r="AU649"/>
    </row>
    <row r="650" spans="45:47" ht="15.75" customHeight="1" x14ac:dyDescent="0.25">
      <c r="AS650"/>
      <c r="AT650"/>
      <c r="AU650"/>
    </row>
    <row r="651" spans="45:47" ht="15.75" customHeight="1" x14ac:dyDescent="0.25">
      <c r="AS651"/>
      <c r="AT651"/>
      <c r="AU651"/>
    </row>
    <row r="652" spans="45:47" ht="15.75" customHeight="1" x14ac:dyDescent="0.25">
      <c r="AS652"/>
      <c r="AT652"/>
      <c r="AU652"/>
    </row>
    <row r="653" spans="45:47" ht="15.75" customHeight="1" x14ac:dyDescent="0.25">
      <c r="AS653"/>
      <c r="AT653"/>
      <c r="AU653"/>
    </row>
    <row r="654" spans="45:47" ht="15.75" customHeight="1" x14ac:dyDescent="0.25">
      <c r="AS654"/>
      <c r="AT654"/>
      <c r="AU654"/>
    </row>
    <row r="655" spans="45:47" ht="15.75" customHeight="1" x14ac:dyDescent="0.25">
      <c r="AS655"/>
      <c r="AT655"/>
      <c r="AU655"/>
    </row>
    <row r="656" spans="45:47" ht="15.75" customHeight="1" x14ac:dyDescent="0.25">
      <c r="AS656"/>
      <c r="AT656"/>
      <c r="AU656"/>
    </row>
    <row r="657" spans="45:47" ht="15.75" customHeight="1" x14ac:dyDescent="0.25">
      <c r="AS657"/>
      <c r="AT657"/>
      <c r="AU657"/>
    </row>
    <row r="658" spans="45:47" ht="15.75" customHeight="1" x14ac:dyDescent="0.25">
      <c r="AS658"/>
      <c r="AT658"/>
      <c r="AU658"/>
    </row>
    <row r="659" spans="45:47" ht="15.75" customHeight="1" x14ac:dyDescent="0.25">
      <c r="AS659"/>
      <c r="AT659"/>
      <c r="AU659"/>
    </row>
    <row r="660" spans="45:47" ht="15.75" customHeight="1" x14ac:dyDescent="0.25">
      <c r="AS660"/>
      <c r="AT660"/>
      <c r="AU660"/>
    </row>
    <row r="661" spans="45:47" ht="15.75" customHeight="1" x14ac:dyDescent="0.25">
      <c r="AS661"/>
      <c r="AT661"/>
      <c r="AU661"/>
    </row>
    <row r="662" spans="45:47" ht="15.75" customHeight="1" x14ac:dyDescent="0.25">
      <c r="AS662"/>
      <c r="AT662"/>
      <c r="AU662"/>
    </row>
    <row r="663" spans="45:47" ht="15.75" customHeight="1" x14ac:dyDescent="0.25">
      <c r="AS663"/>
      <c r="AT663"/>
      <c r="AU663"/>
    </row>
    <row r="664" spans="45:47" ht="15.75" customHeight="1" x14ac:dyDescent="0.25">
      <c r="AS664"/>
      <c r="AT664"/>
      <c r="AU664"/>
    </row>
    <row r="665" spans="45:47" ht="15.75" customHeight="1" x14ac:dyDescent="0.25">
      <c r="AS665"/>
      <c r="AT665"/>
      <c r="AU665"/>
    </row>
    <row r="666" spans="45:47" ht="15.75" customHeight="1" x14ac:dyDescent="0.25">
      <c r="AS666"/>
      <c r="AT666"/>
      <c r="AU666"/>
    </row>
    <row r="667" spans="45:47" ht="15.75" customHeight="1" x14ac:dyDescent="0.25">
      <c r="AS667"/>
      <c r="AT667"/>
      <c r="AU667"/>
    </row>
    <row r="668" spans="45:47" ht="15.75" customHeight="1" x14ac:dyDescent="0.25">
      <c r="AS668"/>
      <c r="AT668"/>
      <c r="AU668"/>
    </row>
    <row r="669" spans="45:47" ht="15.75" customHeight="1" x14ac:dyDescent="0.25">
      <c r="AS669"/>
      <c r="AT669"/>
      <c r="AU669"/>
    </row>
    <row r="670" spans="45:47" ht="15.75" customHeight="1" x14ac:dyDescent="0.25">
      <c r="AS670"/>
      <c r="AT670"/>
      <c r="AU670"/>
    </row>
    <row r="671" spans="45:47" ht="15.75" customHeight="1" x14ac:dyDescent="0.25">
      <c r="AS671"/>
      <c r="AT671"/>
      <c r="AU671"/>
    </row>
    <row r="672" spans="45:47" ht="15.75" customHeight="1" x14ac:dyDescent="0.25">
      <c r="AS672"/>
      <c r="AT672"/>
      <c r="AU672"/>
    </row>
    <row r="673" spans="45:47" ht="15.75" customHeight="1" x14ac:dyDescent="0.25">
      <c r="AS673"/>
      <c r="AT673"/>
      <c r="AU673"/>
    </row>
    <row r="674" spans="45:47" ht="15.75" customHeight="1" x14ac:dyDescent="0.25">
      <c r="AS674"/>
      <c r="AT674"/>
      <c r="AU674"/>
    </row>
    <row r="675" spans="45:47" ht="15.75" customHeight="1" x14ac:dyDescent="0.25">
      <c r="AS675"/>
      <c r="AT675"/>
      <c r="AU675"/>
    </row>
    <row r="676" spans="45:47" ht="15.75" customHeight="1" x14ac:dyDescent="0.25">
      <c r="AS676"/>
      <c r="AT676"/>
      <c r="AU676"/>
    </row>
    <row r="677" spans="45:47" ht="15.75" customHeight="1" x14ac:dyDescent="0.25">
      <c r="AS677"/>
      <c r="AT677"/>
      <c r="AU677"/>
    </row>
    <row r="678" spans="45:47" ht="15.75" customHeight="1" x14ac:dyDescent="0.25">
      <c r="AS678"/>
      <c r="AT678"/>
      <c r="AU678"/>
    </row>
    <row r="679" spans="45:47" ht="15.75" customHeight="1" x14ac:dyDescent="0.25">
      <c r="AS679"/>
      <c r="AT679"/>
      <c r="AU679"/>
    </row>
    <row r="680" spans="45:47" ht="15.75" customHeight="1" x14ac:dyDescent="0.25">
      <c r="AS680"/>
      <c r="AT680"/>
      <c r="AU680"/>
    </row>
    <row r="681" spans="45:47" ht="15.75" customHeight="1" x14ac:dyDescent="0.25">
      <c r="AS681"/>
      <c r="AT681"/>
      <c r="AU681"/>
    </row>
    <row r="682" spans="45:47" ht="15.75" customHeight="1" x14ac:dyDescent="0.25">
      <c r="AS682"/>
      <c r="AT682"/>
      <c r="AU682"/>
    </row>
    <row r="683" spans="45:47" ht="15.75" customHeight="1" x14ac:dyDescent="0.25">
      <c r="AS683"/>
      <c r="AT683"/>
      <c r="AU683"/>
    </row>
    <row r="684" spans="45:47" ht="15.75" customHeight="1" x14ac:dyDescent="0.25">
      <c r="AS684"/>
      <c r="AT684"/>
      <c r="AU684"/>
    </row>
    <row r="685" spans="45:47" ht="15.75" customHeight="1" x14ac:dyDescent="0.25">
      <c r="AS685"/>
      <c r="AT685"/>
      <c r="AU685"/>
    </row>
    <row r="686" spans="45:47" ht="15.75" customHeight="1" x14ac:dyDescent="0.25">
      <c r="AS686"/>
      <c r="AT686"/>
      <c r="AU686"/>
    </row>
    <row r="687" spans="45:47" ht="15.75" customHeight="1" x14ac:dyDescent="0.25">
      <c r="AS687"/>
      <c r="AT687"/>
      <c r="AU687"/>
    </row>
    <row r="688" spans="45:47" ht="15.75" customHeight="1" x14ac:dyDescent="0.25">
      <c r="AS688"/>
      <c r="AT688"/>
      <c r="AU688"/>
    </row>
    <row r="689" spans="45:47" ht="15.75" customHeight="1" x14ac:dyDescent="0.25">
      <c r="AS689"/>
      <c r="AT689"/>
      <c r="AU689"/>
    </row>
    <row r="690" spans="45:47" ht="15.75" customHeight="1" x14ac:dyDescent="0.25">
      <c r="AS690"/>
      <c r="AT690"/>
      <c r="AU690"/>
    </row>
    <row r="691" spans="45:47" ht="15.75" customHeight="1" x14ac:dyDescent="0.25">
      <c r="AS691"/>
      <c r="AT691"/>
      <c r="AU691"/>
    </row>
    <row r="692" spans="45:47" ht="15.75" customHeight="1" x14ac:dyDescent="0.25">
      <c r="AS692"/>
      <c r="AT692"/>
      <c r="AU692"/>
    </row>
    <row r="693" spans="45:47" ht="15.75" customHeight="1" x14ac:dyDescent="0.25">
      <c r="AS693"/>
      <c r="AT693"/>
      <c r="AU693"/>
    </row>
    <row r="694" spans="45:47" ht="15.75" customHeight="1" x14ac:dyDescent="0.25">
      <c r="AS694"/>
      <c r="AT694"/>
      <c r="AU694"/>
    </row>
    <row r="695" spans="45:47" ht="15.75" customHeight="1" x14ac:dyDescent="0.25">
      <c r="AS695"/>
      <c r="AT695"/>
      <c r="AU695"/>
    </row>
    <row r="696" spans="45:47" ht="15.75" customHeight="1" x14ac:dyDescent="0.25">
      <c r="AS696"/>
      <c r="AT696"/>
      <c r="AU696"/>
    </row>
    <row r="697" spans="45:47" ht="15.75" customHeight="1" x14ac:dyDescent="0.25">
      <c r="AS697"/>
      <c r="AT697"/>
      <c r="AU697"/>
    </row>
    <row r="698" spans="45:47" ht="15.75" customHeight="1" x14ac:dyDescent="0.25">
      <c r="AS698"/>
      <c r="AT698"/>
      <c r="AU698"/>
    </row>
    <row r="699" spans="45:47" ht="15.75" customHeight="1" x14ac:dyDescent="0.25">
      <c r="AS699"/>
      <c r="AT699"/>
      <c r="AU699"/>
    </row>
    <row r="700" spans="45:47" ht="15.75" customHeight="1" x14ac:dyDescent="0.25">
      <c r="AS700"/>
      <c r="AT700"/>
      <c r="AU700"/>
    </row>
    <row r="701" spans="45:47" ht="15.75" customHeight="1" x14ac:dyDescent="0.25">
      <c r="AS701"/>
      <c r="AT701"/>
      <c r="AU701"/>
    </row>
    <row r="702" spans="45:47" ht="15.75" customHeight="1" x14ac:dyDescent="0.25">
      <c r="AS702"/>
      <c r="AT702"/>
      <c r="AU702"/>
    </row>
    <row r="703" spans="45:47" ht="15.75" customHeight="1" x14ac:dyDescent="0.25">
      <c r="AS703"/>
      <c r="AT703"/>
      <c r="AU703"/>
    </row>
    <row r="704" spans="45:47" ht="15.75" customHeight="1" x14ac:dyDescent="0.25">
      <c r="AS704"/>
      <c r="AT704"/>
      <c r="AU704"/>
    </row>
    <row r="705" spans="45:47" ht="15.75" customHeight="1" x14ac:dyDescent="0.25">
      <c r="AS705"/>
      <c r="AT705"/>
      <c r="AU705"/>
    </row>
    <row r="706" spans="45:47" ht="15.75" customHeight="1" x14ac:dyDescent="0.25">
      <c r="AS706"/>
      <c r="AT706"/>
      <c r="AU706"/>
    </row>
    <row r="707" spans="45:47" ht="15.75" customHeight="1" x14ac:dyDescent="0.25">
      <c r="AS707"/>
      <c r="AT707"/>
      <c r="AU707"/>
    </row>
    <row r="708" spans="45:47" ht="15.75" customHeight="1" x14ac:dyDescent="0.25">
      <c r="AS708"/>
      <c r="AT708"/>
      <c r="AU708"/>
    </row>
    <row r="709" spans="45:47" ht="15.75" customHeight="1" x14ac:dyDescent="0.25">
      <c r="AS709"/>
      <c r="AT709"/>
      <c r="AU709"/>
    </row>
    <row r="710" spans="45:47" ht="15.75" customHeight="1" x14ac:dyDescent="0.25">
      <c r="AS710"/>
      <c r="AT710"/>
      <c r="AU710"/>
    </row>
    <row r="711" spans="45:47" ht="15.75" customHeight="1" x14ac:dyDescent="0.25">
      <c r="AS711"/>
      <c r="AT711"/>
      <c r="AU711"/>
    </row>
    <row r="712" spans="45:47" ht="15.75" customHeight="1" x14ac:dyDescent="0.25">
      <c r="AS712"/>
      <c r="AT712"/>
      <c r="AU712"/>
    </row>
    <row r="713" spans="45:47" ht="15.75" customHeight="1" x14ac:dyDescent="0.25">
      <c r="AS713"/>
      <c r="AT713"/>
      <c r="AU713"/>
    </row>
    <row r="714" spans="45:47" ht="15.75" customHeight="1" x14ac:dyDescent="0.25">
      <c r="AS714"/>
      <c r="AT714"/>
      <c r="AU714"/>
    </row>
    <row r="715" spans="45:47" ht="15.75" customHeight="1" x14ac:dyDescent="0.25">
      <c r="AS715"/>
      <c r="AT715"/>
      <c r="AU715"/>
    </row>
    <row r="716" spans="45:47" ht="15.75" customHeight="1" x14ac:dyDescent="0.25">
      <c r="AS716"/>
      <c r="AT716"/>
      <c r="AU716"/>
    </row>
    <row r="717" spans="45:47" ht="15.75" customHeight="1" x14ac:dyDescent="0.25">
      <c r="AS717"/>
      <c r="AT717"/>
      <c r="AU717"/>
    </row>
    <row r="718" spans="45:47" ht="15.75" customHeight="1" x14ac:dyDescent="0.25">
      <c r="AS718"/>
      <c r="AT718"/>
      <c r="AU718"/>
    </row>
    <row r="719" spans="45:47" ht="15.75" customHeight="1" x14ac:dyDescent="0.25">
      <c r="AS719"/>
      <c r="AT719"/>
      <c r="AU719"/>
    </row>
    <row r="720" spans="45:47" ht="15.75" customHeight="1" x14ac:dyDescent="0.25">
      <c r="AS720"/>
      <c r="AT720"/>
      <c r="AU720"/>
    </row>
    <row r="721" spans="45:47" ht="15.75" customHeight="1" x14ac:dyDescent="0.25">
      <c r="AS721"/>
      <c r="AT721"/>
      <c r="AU721"/>
    </row>
    <row r="722" spans="45:47" ht="15.75" customHeight="1" x14ac:dyDescent="0.25">
      <c r="AS722"/>
      <c r="AT722"/>
      <c r="AU722"/>
    </row>
    <row r="723" spans="45:47" ht="15.75" customHeight="1" x14ac:dyDescent="0.25">
      <c r="AS723"/>
      <c r="AT723"/>
      <c r="AU723"/>
    </row>
    <row r="724" spans="45:47" ht="15.75" customHeight="1" x14ac:dyDescent="0.25">
      <c r="AS724"/>
      <c r="AT724"/>
      <c r="AU724"/>
    </row>
    <row r="725" spans="45:47" ht="15.75" customHeight="1" x14ac:dyDescent="0.25">
      <c r="AS725"/>
      <c r="AT725"/>
      <c r="AU725"/>
    </row>
    <row r="726" spans="45:47" ht="15.75" customHeight="1" x14ac:dyDescent="0.25">
      <c r="AS726"/>
      <c r="AT726"/>
      <c r="AU726"/>
    </row>
    <row r="727" spans="45:47" ht="15.75" customHeight="1" x14ac:dyDescent="0.25">
      <c r="AS727"/>
      <c r="AT727"/>
      <c r="AU727"/>
    </row>
    <row r="728" spans="45:47" ht="15.75" customHeight="1" x14ac:dyDescent="0.25">
      <c r="AS728"/>
      <c r="AT728"/>
      <c r="AU728"/>
    </row>
    <row r="729" spans="45:47" ht="15.75" customHeight="1" x14ac:dyDescent="0.25">
      <c r="AS729"/>
      <c r="AT729"/>
      <c r="AU729"/>
    </row>
    <row r="730" spans="45:47" ht="15.75" customHeight="1" x14ac:dyDescent="0.25">
      <c r="AS730"/>
      <c r="AT730"/>
      <c r="AU730"/>
    </row>
    <row r="731" spans="45:47" ht="15.75" customHeight="1" x14ac:dyDescent="0.25">
      <c r="AS731"/>
      <c r="AT731"/>
      <c r="AU731"/>
    </row>
    <row r="732" spans="45:47" ht="15.75" customHeight="1" x14ac:dyDescent="0.25">
      <c r="AS732"/>
      <c r="AT732"/>
      <c r="AU732"/>
    </row>
    <row r="733" spans="45:47" ht="15.75" customHeight="1" x14ac:dyDescent="0.25">
      <c r="AS733"/>
      <c r="AT733"/>
      <c r="AU733"/>
    </row>
    <row r="734" spans="45:47" ht="15.75" customHeight="1" x14ac:dyDescent="0.25">
      <c r="AS734"/>
      <c r="AT734"/>
      <c r="AU734"/>
    </row>
    <row r="735" spans="45:47" ht="15.75" customHeight="1" x14ac:dyDescent="0.25">
      <c r="AS735"/>
      <c r="AT735"/>
      <c r="AU735"/>
    </row>
    <row r="736" spans="45:47" ht="15.75" customHeight="1" x14ac:dyDescent="0.25">
      <c r="AS736"/>
      <c r="AT736"/>
      <c r="AU736"/>
    </row>
    <row r="737" spans="45:47" ht="15.75" customHeight="1" x14ac:dyDescent="0.25">
      <c r="AS737"/>
      <c r="AT737"/>
      <c r="AU737"/>
    </row>
    <row r="738" spans="45:47" ht="15.75" customHeight="1" x14ac:dyDescent="0.25">
      <c r="AS738"/>
      <c r="AT738"/>
      <c r="AU738"/>
    </row>
    <row r="739" spans="45:47" ht="15.75" customHeight="1" x14ac:dyDescent="0.25">
      <c r="AS739"/>
      <c r="AT739"/>
      <c r="AU739"/>
    </row>
    <row r="740" spans="45:47" ht="15.75" customHeight="1" x14ac:dyDescent="0.25">
      <c r="AS740"/>
      <c r="AT740"/>
      <c r="AU740"/>
    </row>
    <row r="741" spans="45:47" ht="15.75" customHeight="1" x14ac:dyDescent="0.25">
      <c r="AS741"/>
      <c r="AT741"/>
      <c r="AU741"/>
    </row>
    <row r="742" spans="45:47" ht="15.75" customHeight="1" x14ac:dyDescent="0.25">
      <c r="AS742"/>
      <c r="AT742"/>
      <c r="AU742"/>
    </row>
    <row r="743" spans="45:47" ht="15.75" customHeight="1" x14ac:dyDescent="0.25">
      <c r="AS743"/>
      <c r="AT743"/>
      <c r="AU743"/>
    </row>
    <row r="744" spans="45:47" ht="15.75" customHeight="1" x14ac:dyDescent="0.25">
      <c r="AS744"/>
      <c r="AT744"/>
      <c r="AU744"/>
    </row>
    <row r="745" spans="45:47" ht="15.75" customHeight="1" x14ac:dyDescent="0.25">
      <c r="AS745"/>
      <c r="AT745"/>
      <c r="AU745"/>
    </row>
    <row r="746" spans="45:47" ht="15.75" customHeight="1" x14ac:dyDescent="0.25">
      <c r="AS746"/>
      <c r="AT746"/>
      <c r="AU746"/>
    </row>
    <row r="747" spans="45:47" ht="15.75" customHeight="1" x14ac:dyDescent="0.25">
      <c r="AS747"/>
      <c r="AT747"/>
      <c r="AU747"/>
    </row>
    <row r="748" spans="45:47" ht="15.75" customHeight="1" x14ac:dyDescent="0.25">
      <c r="AS748"/>
      <c r="AT748"/>
      <c r="AU748"/>
    </row>
    <row r="749" spans="45:47" ht="15.75" customHeight="1" x14ac:dyDescent="0.25">
      <c r="AS749"/>
      <c r="AT749"/>
      <c r="AU749"/>
    </row>
    <row r="750" spans="45:47" ht="15.75" customHeight="1" x14ac:dyDescent="0.25">
      <c r="AS750"/>
      <c r="AT750"/>
      <c r="AU750"/>
    </row>
    <row r="751" spans="45:47" ht="15.75" customHeight="1" x14ac:dyDescent="0.25">
      <c r="AS751"/>
      <c r="AT751"/>
      <c r="AU751"/>
    </row>
    <row r="752" spans="45:47" ht="15.75" customHeight="1" x14ac:dyDescent="0.25">
      <c r="AS752"/>
      <c r="AT752"/>
      <c r="AU752"/>
    </row>
    <row r="753" spans="45:47" ht="15.75" customHeight="1" x14ac:dyDescent="0.25">
      <c r="AS753"/>
      <c r="AT753"/>
      <c r="AU753"/>
    </row>
    <row r="754" spans="45:47" ht="15.75" customHeight="1" x14ac:dyDescent="0.25">
      <c r="AS754"/>
      <c r="AT754"/>
      <c r="AU754"/>
    </row>
    <row r="755" spans="45:47" ht="15.75" customHeight="1" x14ac:dyDescent="0.25">
      <c r="AS755"/>
      <c r="AT755"/>
      <c r="AU755"/>
    </row>
    <row r="756" spans="45:47" ht="15.75" customHeight="1" x14ac:dyDescent="0.25">
      <c r="AS756"/>
      <c r="AT756"/>
      <c r="AU756"/>
    </row>
    <row r="757" spans="45:47" ht="15.75" customHeight="1" x14ac:dyDescent="0.25">
      <c r="AS757"/>
      <c r="AT757"/>
      <c r="AU757"/>
    </row>
    <row r="758" spans="45:47" ht="15.75" customHeight="1" x14ac:dyDescent="0.25">
      <c r="AS758"/>
      <c r="AT758"/>
      <c r="AU758"/>
    </row>
    <row r="759" spans="45:47" ht="15.75" customHeight="1" x14ac:dyDescent="0.25">
      <c r="AS759"/>
      <c r="AT759"/>
      <c r="AU759"/>
    </row>
    <row r="760" spans="45:47" ht="15.75" customHeight="1" x14ac:dyDescent="0.25">
      <c r="AS760"/>
      <c r="AT760"/>
      <c r="AU760"/>
    </row>
    <row r="761" spans="45:47" ht="15.75" customHeight="1" x14ac:dyDescent="0.25">
      <c r="AS761"/>
      <c r="AT761"/>
      <c r="AU761"/>
    </row>
    <row r="762" spans="45:47" ht="15.75" customHeight="1" x14ac:dyDescent="0.25">
      <c r="AS762"/>
      <c r="AT762"/>
      <c r="AU762"/>
    </row>
    <row r="763" spans="45:47" ht="15.75" customHeight="1" x14ac:dyDescent="0.25">
      <c r="AS763"/>
      <c r="AT763"/>
      <c r="AU763"/>
    </row>
    <row r="764" spans="45:47" ht="15.75" customHeight="1" x14ac:dyDescent="0.25">
      <c r="AS764"/>
      <c r="AT764"/>
      <c r="AU764"/>
    </row>
    <row r="765" spans="45:47" ht="15.75" customHeight="1" x14ac:dyDescent="0.25">
      <c r="AS765"/>
      <c r="AT765"/>
      <c r="AU765"/>
    </row>
    <row r="766" spans="45:47" ht="15.75" customHeight="1" x14ac:dyDescent="0.25">
      <c r="AS766"/>
      <c r="AT766"/>
      <c r="AU766"/>
    </row>
    <row r="767" spans="45:47" ht="15.75" customHeight="1" x14ac:dyDescent="0.25">
      <c r="AS767"/>
      <c r="AT767"/>
      <c r="AU767"/>
    </row>
    <row r="768" spans="45:47" ht="15.75" customHeight="1" x14ac:dyDescent="0.25">
      <c r="AS768"/>
      <c r="AT768"/>
      <c r="AU768"/>
    </row>
    <row r="769" spans="45:47" ht="15.75" customHeight="1" x14ac:dyDescent="0.25">
      <c r="AS769"/>
      <c r="AT769"/>
      <c r="AU769"/>
    </row>
    <row r="770" spans="45:47" ht="15.75" customHeight="1" x14ac:dyDescent="0.25">
      <c r="AS770"/>
      <c r="AT770"/>
      <c r="AU770"/>
    </row>
    <row r="771" spans="45:47" ht="15.75" customHeight="1" x14ac:dyDescent="0.25">
      <c r="AS771"/>
      <c r="AT771"/>
      <c r="AU771"/>
    </row>
    <row r="772" spans="45:47" ht="15.75" customHeight="1" x14ac:dyDescent="0.25">
      <c r="AS772"/>
      <c r="AT772"/>
      <c r="AU772"/>
    </row>
    <row r="773" spans="45:47" ht="15.75" customHeight="1" x14ac:dyDescent="0.25">
      <c r="AS773"/>
      <c r="AT773"/>
      <c r="AU773"/>
    </row>
    <row r="774" spans="45:47" ht="15.75" customHeight="1" x14ac:dyDescent="0.25">
      <c r="AS774"/>
      <c r="AT774"/>
      <c r="AU774"/>
    </row>
    <row r="775" spans="45:47" ht="15.75" customHeight="1" x14ac:dyDescent="0.25">
      <c r="AS775"/>
      <c r="AT775"/>
      <c r="AU775"/>
    </row>
    <row r="776" spans="45:47" ht="15.75" customHeight="1" x14ac:dyDescent="0.25">
      <c r="AS776"/>
      <c r="AT776"/>
      <c r="AU776"/>
    </row>
    <row r="777" spans="45:47" ht="15.75" customHeight="1" x14ac:dyDescent="0.25">
      <c r="AS777"/>
      <c r="AT777"/>
      <c r="AU777"/>
    </row>
    <row r="778" spans="45:47" ht="15.75" customHeight="1" x14ac:dyDescent="0.25">
      <c r="AS778"/>
      <c r="AT778"/>
      <c r="AU778"/>
    </row>
    <row r="779" spans="45:47" ht="15.75" customHeight="1" x14ac:dyDescent="0.25">
      <c r="AS779"/>
      <c r="AT779"/>
      <c r="AU779"/>
    </row>
    <row r="780" spans="45:47" ht="15.75" customHeight="1" x14ac:dyDescent="0.25">
      <c r="AS780"/>
      <c r="AT780"/>
      <c r="AU780"/>
    </row>
    <row r="781" spans="45:47" ht="15.75" customHeight="1" x14ac:dyDescent="0.25">
      <c r="AS781"/>
      <c r="AT781"/>
      <c r="AU781"/>
    </row>
    <row r="782" spans="45:47" ht="15.75" customHeight="1" x14ac:dyDescent="0.25">
      <c r="AS782"/>
      <c r="AT782"/>
      <c r="AU782"/>
    </row>
    <row r="783" spans="45:47" ht="15.75" customHeight="1" x14ac:dyDescent="0.25">
      <c r="AS783"/>
      <c r="AT783"/>
      <c r="AU783"/>
    </row>
    <row r="784" spans="45:47" ht="15.75" customHeight="1" x14ac:dyDescent="0.25">
      <c r="AS784"/>
      <c r="AT784"/>
      <c r="AU784"/>
    </row>
    <row r="785" spans="45:47" ht="15.75" customHeight="1" x14ac:dyDescent="0.25">
      <c r="AS785"/>
      <c r="AT785"/>
      <c r="AU785"/>
    </row>
    <row r="786" spans="45:47" ht="15.75" customHeight="1" x14ac:dyDescent="0.25">
      <c r="AS786"/>
      <c r="AT786"/>
      <c r="AU786"/>
    </row>
    <row r="787" spans="45:47" ht="15.75" customHeight="1" x14ac:dyDescent="0.25">
      <c r="AS787"/>
      <c r="AT787"/>
      <c r="AU787"/>
    </row>
    <row r="788" spans="45:47" ht="15.75" customHeight="1" x14ac:dyDescent="0.25">
      <c r="AS788"/>
      <c r="AT788"/>
      <c r="AU788"/>
    </row>
    <row r="789" spans="45:47" ht="15.75" customHeight="1" x14ac:dyDescent="0.25">
      <c r="AS789"/>
      <c r="AT789"/>
      <c r="AU789"/>
    </row>
    <row r="790" spans="45:47" ht="15.75" customHeight="1" x14ac:dyDescent="0.25">
      <c r="AS790"/>
      <c r="AT790"/>
      <c r="AU790"/>
    </row>
    <row r="791" spans="45:47" ht="15.75" customHeight="1" x14ac:dyDescent="0.25">
      <c r="AS791"/>
      <c r="AT791"/>
      <c r="AU791"/>
    </row>
    <row r="792" spans="45:47" ht="15.75" customHeight="1" x14ac:dyDescent="0.25">
      <c r="AS792"/>
      <c r="AT792"/>
      <c r="AU792"/>
    </row>
    <row r="793" spans="45:47" ht="15.75" customHeight="1" x14ac:dyDescent="0.25">
      <c r="AS793"/>
      <c r="AT793"/>
      <c r="AU793"/>
    </row>
    <row r="794" spans="45:47" ht="15.75" customHeight="1" x14ac:dyDescent="0.25">
      <c r="AS794"/>
      <c r="AT794"/>
      <c r="AU794"/>
    </row>
    <row r="795" spans="45:47" ht="15.75" customHeight="1" x14ac:dyDescent="0.25">
      <c r="AS795"/>
      <c r="AT795"/>
      <c r="AU795"/>
    </row>
    <row r="796" spans="45:47" ht="15.75" customHeight="1" x14ac:dyDescent="0.25">
      <c r="AS796"/>
      <c r="AT796"/>
      <c r="AU796"/>
    </row>
    <row r="797" spans="45:47" ht="15.75" customHeight="1" x14ac:dyDescent="0.25">
      <c r="AS797"/>
      <c r="AT797"/>
      <c r="AU797"/>
    </row>
    <row r="798" spans="45:47" ht="15.75" customHeight="1" x14ac:dyDescent="0.25">
      <c r="AS798"/>
      <c r="AT798"/>
      <c r="AU798"/>
    </row>
    <row r="799" spans="45:47" ht="15.75" customHeight="1" x14ac:dyDescent="0.25">
      <c r="AS799"/>
      <c r="AT799"/>
      <c r="AU799"/>
    </row>
    <row r="800" spans="45:47" ht="15.75" customHeight="1" x14ac:dyDescent="0.25">
      <c r="AS800"/>
      <c r="AT800"/>
      <c r="AU800"/>
    </row>
    <row r="801" spans="45:47" ht="15.75" customHeight="1" x14ac:dyDescent="0.25">
      <c r="AS801"/>
      <c r="AT801"/>
      <c r="AU801"/>
    </row>
    <row r="802" spans="45:47" ht="15.75" customHeight="1" x14ac:dyDescent="0.25">
      <c r="AS802"/>
      <c r="AT802"/>
      <c r="AU802"/>
    </row>
    <row r="803" spans="45:47" ht="15.75" customHeight="1" x14ac:dyDescent="0.25">
      <c r="AS803"/>
      <c r="AT803"/>
      <c r="AU803"/>
    </row>
    <row r="804" spans="45:47" ht="15.75" customHeight="1" x14ac:dyDescent="0.25">
      <c r="AS804"/>
      <c r="AT804"/>
      <c r="AU804"/>
    </row>
    <row r="805" spans="45:47" ht="15.75" customHeight="1" x14ac:dyDescent="0.25">
      <c r="AS805"/>
      <c r="AT805"/>
      <c r="AU805"/>
    </row>
    <row r="806" spans="45:47" ht="15.75" customHeight="1" x14ac:dyDescent="0.25">
      <c r="AS806"/>
      <c r="AT806"/>
      <c r="AU806"/>
    </row>
    <row r="807" spans="45:47" ht="15.75" customHeight="1" x14ac:dyDescent="0.25">
      <c r="AS807"/>
      <c r="AT807"/>
      <c r="AU807"/>
    </row>
    <row r="808" spans="45:47" ht="15.75" customHeight="1" x14ac:dyDescent="0.25">
      <c r="AS808"/>
      <c r="AT808"/>
      <c r="AU808"/>
    </row>
    <row r="809" spans="45:47" ht="15.75" customHeight="1" x14ac:dyDescent="0.25">
      <c r="AS809"/>
      <c r="AT809"/>
      <c r="AU809"/>
    </row>
    <row r="810" spans="45:47" ht="15.75" customHeight="1" x14ac:dyDescent="0.25">
      <c r="AS810"/>
      <c r="AT810"/>
      <c r="AU810"/>
    </row>
    <row r="811" spans="45:47" ht="15.75" customHeight="1" x14ac:dyDescent="0.25">
      <c r="AS811"/>
      <c r="AT811"/>
      <c r="AU811"/>
    </row>
    <row r="812" spans="45:47" ht="15.75" customHeight="1" x14ac:dyDescent="0.25">
      <c r="AS812"/>
      <c r="AT812"/>
      <c r="AU812"/>
    </row>
    <row r="813" spans="45:47" ht="15.75" customHeight="1" x14ac:dyDescent="0.25">
      <c r="AS813"/>
      <c r="AT813"/>
      <c r="AU813"/>
    </row>
    <row r="814" spans="45:47" ht="15.75" customHeight="1" x14ac:dyDescent="0.25">
      <c r="AS814"/>
      <c r="AT814"/>
      <c r="AU814"/>
    </row>
    <row r="815" spans="45:47" ht="15.75" customHeight="1" x14ac:dyDescent="0.25">
      <c r="AS815"/>
      <c r="AT815"/>
      <c r="AU815"/>
    </row>
    <row r="816" spans="45:47" ht="15.75" customHeight="1" x14ac:dyDescent="0.25">
      <c r="AS816"/>
      <c r="AT816"/>
      <c r="AU816"/>
    </row>
    <row r="817" spans="45:47" ht="15.75" customHeight="1" x14ac:dyDescent="0.25">
      <c r="AS817"/>
      <c r="AT817"/>
      <c r="AU817"/>
    </row>
    <row r="818" spans="45:47" ht="15.75" customHeight="1" x14ac:dyDescent="0.25">
      <c r="AS818"/>
      <c r="AT818"/>
      <c r="AU818"/>
    </row>
    <row r="819" spans="45:47" ht="15.75" customHeight="1" x14ac:dyDescent="0.25">
      <c r="AS819"/>
      <c r="AT819"/>
      <c r="AU819"/>
    </row>
    <row r="820" spans="45:47" ht="15.75" customHeight="1" x14ac:dyDescent="0.25">
      <c r="AS820"/>
      <c r="AT820"/>
      <c r="AU820"/>
    </row>
    <row r="821" spans="45:47" ht="15.75" customHeight="1" x14ac:dyDescent="0.25">
      <c r="AS821"/>
      <c r="AT821"/>
      <c r="AU821"/>
    </row>
    <row r="822" spans="45:47" ht="15.75" customHeight="1" x14ac:dyDescent="0.25">
      <c r="AS822"/>
      <c r="AT822"/>
      <c r="AU822"/>
    </row>
    <row r="823" spans="45:47" ht="15.75" customHeight="1" x14ac:dyDescent="0.25">
      <c r="AS823"/>
      <c r="AT823"/>
      <c r="AU823"/>
    </row>
    <row r="824" spans="45:47" ht="15.75" customHeight="1" x14ac:dyDescent="0.25">
      <c r="AS824"/>
      <c r="AT824"/>
      <c r="AU824"/>
    </row>
    <row r="825" spans="45:47" ht="15.75" customHeight="1" x14ac:dyDescent="0.25">
      <c r="AS825"/>
      <c r="AT825"/>
      <c r="AU825"/>
    </row>
    <row r="826" spans="45:47" ht="15.75" customHeight="1" x14ac:dyDescent="0.25">
      <c r="AS826"/>
      <c r="AT826"/>
      <c r="AU826"/>
    </row>
    <row r="827" spans="45:47" ht="15.75" customHeight="1" x14ac:dyDescent="0.25">
      <c r="AS827"/>
      <c r="AT827"/>
      <c r="AU827"/>
    </row>
    <row r="828" spans="45:47" ht="15.75" customHeight="1" x14ac:dyDescent="0.25">
      <c r="AS828"/>
      <c r="AT828"/>
      <c r="AU828"/>
    </row>
    <row r="829" spans="45:47" ht="15.75" customHeight="1" x14ac:dyDescent="0.25">
      <c r="AS829"/>
      <c r="AT829"/>
      <c r="AU829"/>
    </row>
    <row r="830" spans="45:47" ht="15.75" customHeight="1" x14ac:dyDescent="0.25">
      <c r="AS830"/>
      <c r="AT830"/>
      <c r="AU830"/>
    </row>
    <row r="831" spans="45:47" ht="15.75" customHeight="1" x14ac:dyDescent="0.25">
      <c r="AS831"/>
      <c r="AT831"/>
      <c r="AU831"/>
    </row>
    <row r="832" spans="45:47" ht="15.75" customHeight="1" x14ac:dyDescent="0.25">
      <c r="AS832"/>
      <c r="AT832"/>
      <c r="AU832"/>
    </row>
    <row r="833" spans="45:47" ht="15.75" customHeight="1" x14ac:dyDescent="0.25">
      <c r="AS833"/>
      <c r="AT833"/>
      <c r="AU833"/>
    </row>
    <row r="834" spans="45:47" ht="15.75" customHeight="1" x14ac:dyDescent="0.25">
      <c r="AS834"/>
      <c r="AT834"/>
      <c r="AU834"/>
    </row>
    <row r="835" spans="45:47" ht="15.75" customHeight="1" x14ac:dyDescent="0.25">
      <c r="AS835"/>
      <c r="AT835"/>
      <c r="AU835"/>
    </row>
    <row r="836" spans="45:47" ht="15.75" customHeight="1" x14ac:dyDescent="0.25">
      <c r="AS836"/>
      <c r="AT836"/>
      <c r="AU836"/>
    </row>
    <row r="837" spans="45:47" ht="15.75" customHeight="1" x14ac:dyDescent="0.25">
      <c r="AS837"/>
      <c r="AT837"/>
      <c r="AU837"/>
    </row>
    <row r="838" spans="45:47" ht="15.75" customHeight="1" x14ac:dyDescent="0.25">
      <c r="AS838"/>
      <c r="AT838"/>
      <c r="AU838"/>
    </row>
    <row r="839" spans="45:47" ht="15.75" customHeight="1" x14ac:dyDescent="0.25">
      <c r="AS839"/>
      <c r="AT839"/>
      <c r="AU839"/>
    </row>
    <row r="840" spans="45:47" ht="15.75" customHeight="1" x14ac:dyDescent="0.25">
      <c r="AS840"/>
      <c r="AT840"/>
      <c r="AU840"/>
    </row>
    <row r="841" spans="45:47" ht="15.75" customHeight="1" x14ac:dyDescent="0.25">
      <c r="AS841"/>
      <c r="AT841"/>
      <c r="AU841"/>
    </row>
    <row r="842" spans="45:47" ht="15.75" customHeight="1" x14ac:dyDescent="0.25">
      <c r="AS842"/>
      <c r="AT842"/>
      <c r="AU842"/>
    </row>
    <row r="843" spans="45:47" ht="15.75" customHeight="1" x14ac:dyDescent="0.25">
      <c r="AS843"/>
      <c r="AT843"/>
      <c r="AU843"/>
    </row>
    <row r="844" spans="45:47" ht="15.75" customHeight="1" x14ac:dyDescent="0.25">
      <c r="AS844"/>
      <c r="AT844"/>
      <c r="AU844"/>
    </row>
    <row r="845" spans="45:47" ht="15.75" customHeight="1" x14ac:dyDescent="0.25">
      <c r="AS845"/>
      <c r="AT845"/>
      <c r="AU845"/>
    </row>
    <row r="846" spans="45:47" ht="15.75" customHeight="1" x14ac:dyDescent="0.25">
      <c r="AS846"/>
      <c r="AT846"/>
      <c r="AU846"/>
    </row>
    <row r="847" spans="45:47" ht="15.75" customHeight="1" x14ac:dyDescent="0.25">
      <c r="AS847"/>
      <c r="AT847"/>
      <c r="AU847"/>
    </row>
    <row r="848" spans="45:47" ht="15.75" customHeight="1" x14ac:dyDescent="0.25">
      <c r="AS848"/>
      <c r="AT848"/>
      <c r="AU848"/>
    </row>
    <row r="849" spans="45:47" ht="15.75" customHeight="1" x14ac:dyDescent="0.25">
      <c r="AS849"/>
      <c r="AT849"/>
      <c r="AU849"/>
    </row>
    <row r="850" spans="45:47" ht="15.75" customHeight="1" x14ac:dyDescent="0.25">
      <c r="AS850"/>
      <c r="AT850"/>
      <c r="AU850"/>
    </row>
    <row r="851" spans="45:47" ht="15.75" customHeight="1" x14ac:dyDescent="0.25">
      <c r="AS851"/>
      <c r="AT851"/>
      <c r="AU851"/>
    </row>
    <row r="852" spans="45:47" ht="15.75" customHeight="1" x14ac:dyDescent="0.25">
      <c r="AS852"/>
      <c r="AT852"/>
      <c r="AU852"/>
    </row>
    <row r="853" spans="45:47" ht="15.75" customHeight="1" x14ac:dyDescent="0.25">
      <c r="AS853"/>
      <c r="AT853"/>
      <c r="AU853"/>
    </row>
    <row r="854" spans="45:47" ht="15.75" customHeight="1" x14ac:dyDescent="0.25">
      <c r="AS854"/>
      <c r="AT854"/>
      <c r="AU854"/>
    </row>
    <row r="855" spans="45:47" ht="15.75" customHeight="1" x14ac:dyDescent="0.25">
      <c r="AS855"/>
      <c r="AT855"/>
      <c r="AU855"/>
    </row>
    <row r="856" spans="45:47" ht="15.75" customHeight="1" x14ac:dyDescent="0.25">
      <c r="AS856"/>
      <c r="AT856"/>
      <c r="AU856"/>
    </row>
    <row r="857" spans="45:47" ht="15.75" customHeight="1" x14ac:dyDescent="0.25">
      <c r="AS857"/>
      <c r="AT857"/>
      <c r="AU857"/>
    </row>
    <row r="858" spans="45:47" ht="15.75" customHeight="1" x14ac:dyDescent="0.25">
      <c r="AS858"/>
      <c r="AT858"/>
      <c r="AU858"/>
    </row>
    <row r="859" spans="45:47" ht="15.75" customHeight="1" x14ac:dyDescent="0.25">
      <c r="AS859"/>
      <c r="AT859"/>
      <c r="AU859"/>
    </row>
    <row r="860" spans="45:47" ht="15.75" customHeight="1" x14ac:dyDescent="0.25">
      <c r="AS860"/>
      <c r="AT860"/>
      <c r="AU860"/>
    </row>
    <row r="861" spans="45:47" ht="15.75" customHeight="1" x14ac:dyDescent="0.25">
      <c r="AS861"/>
      <c r="AT861"/>
      <c r="AU861"/>
    </row>
    <row r="862" spans="45:47" ht="15.75" customHeight="1" x14ac:dyDescent="0.25">
      <c r="AS862"/>
      <c r="AT862"/>
      <c r="AU862"/>
    </row>
    <row r="863" spans="45:47" ht="15.75" customHeight="1" x14ac:dyDescent="0.25">
      <c r="AS863"/>
      <c r="AT863"/>
      <c r="AU863"/>
    </row>
    <row r="864" spans="45:47" ht="15.75" customHeight="1" x14ac:dyDescent="0.25">
      <c r="AS864"/>
      <c r="AT864"/>
      <c r="AU864"/>
    </row>
    <row r="865" spans="45:47" ht="15.75" customHeight="1" x14ac:dyDescent="0.25">
      <c r="AS865"/>
      <c r="AT865"/>
      <c r="AU865"/>
    </row>
    <row r="866" spans="45:47" ht="15.75" customHeight="1" x14ac:dyDescent="0.25">
      <c r="AS866"/>
      <c r="AT866"/>
      <c r="AU866"/>
    </row>
    <row r="867" spans="45:47" ht="15.75" customHeight="1" x14ac:dyDescent="0.25">
      <c r="AS867"/>
      <c r="AT867"/>
      <c r="AU867"/>
    </row>
    <row r="868" spans="45:47" ht="15.75" customHeight="1" x14ac:dyDescent="0.25">
      <c r="AS868"/>
      <c r="AT868"/>
      <c r="AU868"/>
    </row>
    <row r="869" spans="45:47" ht="15.75" customHeight="1" x14ac:dyDescent="0.25">
      <c r="AS869"/>
      <c r="AT869"/>
      <c r="AU869"/>
    </row>
    <row r="870" spans="45:47" ht="15.75" customHeight="1" x14ac:dyDescent="0.25">
      <c r="AS870"/>
      <c r="AT870"/>
      <c r="AU870"/>
    </row>
    <row r="871" spans="45:47" ht="15.75" customHeight="1" x14ac:dyDescent="0.25">
      <c r="AS871"/>
      <c r="AT871"/>
      <c r="AU871"/>
    </row>
    <row r="872" spans="45:47" ht="15.75" customHeight="1" x14ac:dyDescent="0.25">
      <c r="AS872"/>
      <c r="AT872"/>
      <c r="AU872"/>
    </row>
    <row r="873" spans="45:47" ht="15.75" customHeight="1" x14ac:dyDescent="0.25">
      <c r="AS873"/>
      <c r="AT873"/>
      <c r="AU873"/>
    </row>
    <row r="874" spans="45:47" ht="15.75" customHeight="1" x14ac:dyDescent="0.25">
      <c r="AS874"/>
      <c r="AT874"/>
      <c r="AU874"/>
    </row>
    <row r="875" spans="45:47" ht="15.75" customHeight="1" x14ac:dyDescent="0.25">
      <c r="AS875"/>
      <c r="AT875"/>
      <c r="AU875"/>
    </row>
    <row r="876" spans="45:47" ht="15.75" customHeight="1" x14ac:dyDescent="0.25">
      <c r="AS876"/>
      <c r="AT876"/>
      <c r="AU876"/>
    </row>
    <row r="877" spans="45:47" ht="15.75" customHeight="1" x14ac:dyDescent="0.25">
      <c r="AS877"/>
      <c r="AT877"/>
      <c r="AU877"/>
    </row>
    <row r="878" spans="45:47" ht="15.75" customHeight="1" x14ac:dyDescent="0.25">
      <c r="AS878"/>
      <c r="AT878"/>
      <c r="AU878"/>
    </row>
    <row r="879" spans="45:47" ht="15.75" customHeight="1" x14ac:dyDescent="0.25">
      <c r="AS879"/>
      <c r="AT879"/>
      <c r="AU879"/>
    </row>
    <row r="880" spans="45:47" ht="15.75" customHeight="1" x14ac:dyDescent="0.25">
      <c r="AS880"/>
      <c r="AT880"/>
      <c r="AU880"/>
    </row>
    <row r="881" spans="45:47" ht="15.75" customHeight="1" x14ac:dyDescent="0.25">
      <c r="AS881"/>
      <c r="AT881"/>
      <c r="AU881"/>
    </row>
    <row r="882" spans="45:47" ht="15.75" customHeight="1" x14ac:dyDescent="0.25">
      <c r="AS882"/>
      <c r="AT882"/>
      <c r="AU882"/>
    </row>
    <row r="883" spans="45:47" ht="15.75" customHeight="1" x14ac:dyDescent="0.25">
      <c r="AS883"/>
      <c r="AT883"/>
      <c r="AU883"/>
    </row>
    <row r="884" spans="45:47" ht="15.75" customHeight="1" x14ac:dyDescent="0.25">
      <c r="AS884"/>
      <c r="AT884"/>
      <c r="AU884"/>
    </row>
    <row r="885" spans="45:47" ht="15.75" customHeight="1" x14ac:dyDescent="0.25">
      <c r="AS885"/>
      <c r="AT885"/>
      <c r="AU885"/>
    </row>
    <row r="886" spans="45:47" ht="15.75" customHeight="1" x14ac:dyDescent="0.25">
      <c r="AS886"/>
      <c r="AT886"/>
      <c r="AU886"/>
    </row>
    <row r="887" spans="45:47" ht="15.75" customHeight="1" x14ac:dyDescent="0.25">
      <c r="AS887"/>
      <c r="AT887"/>
      <c r="AU887"/>
    </row>
    <row r="888" spans="45:47" ht="15.75" customHeight="1" x14ac:dyDescent="0.25">
      <c r="AS888"/>
      <c r="AT888"/>
      <c r="AU888"/>
    </row>
    <row r="889" spans="45:47" ht="15.75" customHeight="1" x14ac:dyDescent="0.25">
      <c r="AS889"/>
      <c r="AT889"/>
      <c r="AU889"/>
    </row>
    <row r="890" spans="45:47" ht="15.75" customHeight="1" x14ac:dyDescent="0.25">
      <c r="AS890"/>
      <c r="AT890"/>
      <c r="AU890"/>
    </row>
    <row r="891" spans="45:47" ht="15.75" customHeight="1" x14ac:dyDescent="0.25">
      <c r="AS891"/>
      <c r="AT891"/>
      <c r="AU891"/>
    </row>
    <row r="892" spans="45:47" ht="15.75" customHeight="1" x14ac:dyDescent="0.25">
      <c r="AS892"/>
      <c r="AT892"/>
      <c r="AU892"/>
    </row>
    <row r="893" spans="45:47" ht="15.75" customHeight="1" x14ac:dyDescent="0.25">
      <c r="AS893"/>
      <c r="AT893"/>
      <c r="AU893"/>
    </row>
    <row r="894" spans="45:47" ht="15.75" customHeight="1" x14ac:dyDescent="0.25">
      <c r="AS894"/>
      <c r="AT894"/>
      <c r="AU894"/>
    </row>
    <row r="895" spans="45:47" ht="15.75" customHeight="1" x14ac:dyDescent="0.25">
      <c r="AS895"/>
      <c r="AT895"/>
      <c r="AU895"/>
    </row>
    <row r="896" spans="45:47" ht="15.75" customHeight="1" x14ac:dyDescent="0.25">
      <c r="AS896"/>
      <c r="AT896"/>
      <c r="AU896"/>
    </row>
    <row r="897" spans="45:47" ht="15.75" customHeight="1" x14ac:dyDescent="0.25">
      <c r="AS897"/>
      <c r="AT897"/>
      <c r="AU897"/>
    </row>
    <row r="898" spans="45:47" ht="15.75" customHeight="1" x14ac:dyDescent="0.25">
      <c r="AS898"/>
      <c r="AT898"/>
      <c r="AU898"/>
    </row>
    <row r="899" spans="45:47" ht="15.75" customHeight="1" x14ac:dyDescent="0.25">
      <c r="AS899"/>
      <c r="AT899"/>
      <c r="AU899"/>
    </row>
    <row r="900" spans="45:47" ht="15.75" customHeight="1" x14ac:dyDescent="0.25">
      <c r="AS900"/>
      <c r="AT900"/>
      <c r="AU900"/>
    </row>
    <row r="901" spans="45:47" ht="15.75" customHeight="1" x14ac:dyDescent="0.25">
      <c r="AS901"/>
      <c r="AT901"/>
      <c r="AU901"/>
    </row>
    <row r="902" spans="45:47" ht="15.75" customHeight="1" x14ac:dyDescent="0.25">
      <c r="AS902"/>
      <c r="AT902"/>
      <c r="AU902"/>
    </row>
    <row r="903" spans="45:47" ht="15.75" customHeight="1" x14ac:dyDescent="0.25">
      <c r="AS903"/>
      <c r="AT903"/>
      <c r="AU903"/>
    </row>
    <row r="904" spans="45:47" ht="15.75" customHeight="1" x14ac:dyDescent="0.25">
      <c r="AS904"/>
      <c r="AT904"/>
      <c r="AU904"/>
    </row>
    <row r="905" spans="45:47" ht="15.75" customHeight="1" x14ac:dyDescent="0.25">
      <c r="AS905"/>
      <c r="AT905"/>
      <c r="AU905"/>
    </row>
    <row r="906" spans="45:47" ht="15.75" customHeight="1" x14ac:dyDescent="0.25">
      <c r="AS906"/>
      <c r="AT906"/>
      <c r="AU906"/>
    </row>
    <row r="907" spans="45:47" ht="15.75" customHeight="1" x14ac:dyDescent="0.25">
      <c r="AS907"/>
      <c r="AT907"/>
      <c r="AU907"/>
    </row>
    <row r="908" spans="45:47" ht="15.75" customHeight="1" x14ac:dyDescent="0.25">
      <c r="AS908"/>
      <c r="AT908"/>
      <c r="AU908"/>
    </row>
    <row r="909" spans="45:47" ht="15.75" customHeight="1" x14ac:dyDescent="0.25">
      <c r="AS909"/>
      <c r="AT909"/>
      <c r="AU909"/>
    </row>
    <row r="910" spans="45:47" ht="15.75" customHeight="1" x14ac:dyDescent="0.25">
      <c r="AS910"/>
      <c r="AT910"/>
      <c r="AU910"/>
    </row>
    <row r="911" spans="45:47" ht="15.75" customHeight="1" x14ac:dyDescent="0.25">
      <c r="AS911"/>
      <c r="AT911"/>
      <c r="AU911"/>
    </row>
    <row r="912" spans="45:47" ht="15.75" customHeight="1" x14ac:dyDescent="0.25">
      <c r="AS912"/>
      <c r="AT912"/>
      <c r="AU912"/>
    </row>
    <row r="913" spans="45:47" ht="15.75" customHeight="1" x14ac:dyDescent="0.25">
      <c r="AS913"/>
      <c r="AT913"/>
      <c r="AU913"/>
    </row>
    <row r="914" spans="45:47" ht="15.75" customHeight="1" x14ac:dyDescent="0.25">
      <c r="AS914"/>
      <c r="AT914"/>
      <c r="AU914"/>
    </row>
    <row r="915" spans="45:47" ht="15.75" customHeight="1" x14ac:dyDescent="0.25">
      <c r="AS915"/>
      <c r="AT915"/>
      <c r="AU915"/>
    </row>
    <row r="916" spans="45:47" ht="15.75" customHeight="1" x14ac:dyDescent="0.25">
      <c r="AS916"/>
      <c r="AT916"/>
      <c r="AU916"/>
    </row>
    <row r="917" spans="45:47" ht="15.75" customHeight="1" x14ac:dyDescent="0.25">
      <c r="AS917"/>
      <c r="AT917"/>
      <c r="AU917"/>
    </row>
    <row r="918" spans="45:47" ht="15.75" customHeight="1" x14ac:dyDescent="0.25">
      <c r="AS918"/>
      <c r="AT918"/>
      <c r="AU918"/>
    </row>
    <row r="919" spans="45:47" ht="15.75" customHeight="1" x14ac:dyDescent="0.25">
      <c r="AS919"/>
      <c r="AT919"/>
      <c r="AU919"/>
    </row>
    <row r="920" spans="45:47" ht="15.75" customHeight="1" x14ac:dyDescent="0.25">
      <c r="AS920"/>
      <c r="AT920"/>
      <c r="AU920"/>
    </row>
    <row r="921" spans="45:47" ht="15.75" customHeight="1" x14ac:dyDescent="0.25">
      <c r="AS921"/>
      <c r="AT921"/>
      <c r="AU921"/>
    </row>
    <row r="922" spans="45:47" ht="15.75" customHeight="1" x14ac:dyDescent="0.25">
      <c r="AS922"/>
      <c r="AT922"/>
      <c r="AU922"/>
    </row>
    <row r="923" spans="45:47" ht="15.75" customHeight="1" x14ac:dyDescent="0.25">
      <c r="AS923"/>
      <c r="AT923"/>
      <c r="AU923"/>
    </row>
    <row r="924" spans="45:47" ht="15.75" customHeight="1" x14ac:dyDescent="0.25">
      <c r="AS924"/>
      <c r="AT924"/>
      <c r="AU924"/>
    </row>
    <row r="925" spans="45:47" ht="15.75" customHeight="1" x14ac:dyDescent="0.25">
      <c r="AS925"/>
      <c r="AT925"/>
      <c r="AU925"/>
    </row>
    <row r="926" spans="45:47" ht="15.75" customHeight="1" x14ac:dyDescent="0.25">
      <c r="AS926"/>
      <c r="AT926"/>
      <c r="AU926"/>
    </row>
    <row r="927" spans="45:47" ht="15.75" customHeight="1" x14ac:dyDescent="0.25">
      <c r="AS927"/>
      <c r="AT927"/>
      <c r="AU927"/>
    </row>
    <row r="928" spans="45:47" ht="15.75" customHeight="1" x14ac:dyDescent="0.25">
      <c r="AS928"/>
      <c r="AT928"/>
      <c r="AU928"/>
    </row>
    <row r="929" spans="45:47" ht="15.75" customHeight="1" x14ac:dyDescent="0.25">
      <c r="AS929"/>
      <c r="AT929"/>
      <c r="AU929"/>
    </row>
    <row r="930" spans="45:47" ht="15.75" customHeight="1" x14ac:dyDescent="0.25">
      <c r="AS930"/>
      <c r="AT930"/>
      <c r="AU930"/>
    </row>
    <row r="931" spans="45:47" ht="15.75" customHeight="1" x14ac:dyDescent="0.25">
      <c r="AS931"/>
      <c r="AT931"/>
      <c r="AU931"/>
    </row>
    <row r="932" spans="45:47" ht="15.75" customHeight="1" x14ac:dyDescent="0.25">
      <c r="AS932"/>
      <c r="AT932"/>
      <c r="AU932"/>
    </row>
    <row r="933" spans="45:47" ht="15.75" customHeight="1" x14ac:dyDescent="0.25">
      <c r="AS933"/>
      <c r="AT933"/>
      <c r="AU933"/>
    </row>
    <row r="934" spans="45:47" ht="15.75" customHeight="1" x14ac:dyDescent="0.25">
      <c r="AS934"/>
      <c r="AT934"/>
      <c r="AU934"/>
    </row>
    <row r="935" spans="45:47" ht="15.75" customHeight="1" x14ac:dyDescent="0.25">
      <c r="AS935"/>
      <c r="AT935"/>
      <c r="AU935"/>
    </row>
    <row r="936" spans="45:47" ht="15.75" customHeight="1" x14ac:dyDescent="0.25">
      <c r="AS936"/>
      <c r="AT936"/>
      <c r="AU936"/>
    </row>
    <row r="937" spans="45:47" ht="15.75" customHeight="1" x14ac:dyDescent="0.25">
      <c r="AS937"/>
      <c r="AT937"/>
      <c r="AU937"/>
    </row>
    <row r="938" spans="45:47" ht="15.75" customHeight="1" x14ac:dyDescent="0.25">
      <c r="AS938"/>
      <c r="AT938"/>
      <c r="AU938"/>
    </row>
    <row r="939" spans="45:47" ht="15.75" customHeight="1" x14ac:dyDescent="0.25">
      <c r="AS939"/>
      <c r="AT939"/>
      <c r="AU939"/>
    </row>
    <row r="940" spans="45:47" ht="15.75" customHeight="1" x14ac:dyDescent="0.25">
      <c r="AS940"/>
      <c r="AT940"/>
      <c r="AU940"/>
    </row>
    <row r="941" spans="45:47" ht="15.75" customHeight="1" x14ac:dyDescent="0.25">
      <c r="AS941"/>
      <c r="AT941"/>
      <c r="AU941"/>
    </row>
    <row r="942" spans="45:47" ht="15.75" customHeight="1" x14ac:dyDescent="0.25">
      <c r="AS942"/>
      <c r="AT942"/>
      <c r="AU942"/>
    </row>
    <row r="943" spans="45:47" ht="15.75" customHeight="1" x14ac:dyDescent="0.25">
      <c r="AS943"/>
      <c r="AT943"/>
      <c r="AU943"/>
    </row>
    <row r="944" spans="45:47" ht="15.75" customHeight="1" x14ac:dyDescent="0.25">
      <c r="AS944"/>
      <c r="AT944"/>
      <c r="AU944"/>
    </row>
    <row r="945" spans="45:47" ht="15.75" customHeight="1" x14ac:dyDescent="0.25">
      <c r="AS945"/>
      <c r="AT945"/>
      <c r="AU945"/>
    </row>
    <row r="946" spans="45:47" ht="15.75" customHeight="1" x14ac:dyDescent="0.25">
      <c r="AS946"/>
      <c r="AT946"/>
      <c r="AU946"/>
    </row>
    <row r="947" spans="45:47" ht="15.75" customHeight="1" x14ac:dyDescent="0.25">
      <c r="AS947"/>
      <c r="AT947"/>
      <c r="AU947"/>
    </row>
    <row r="948" spans="45:47" ht="15.75" customHeight="1" x14ac:dyDescent="0.25">
      <c r="AS948"/>
      <c r="AT948"/>
      <c r="AU948"/>
    </row>
    <row r="949" spans="45:47" ht="15.75" customHeight="1" x14ac:dyDescent="0.25">
      <c r="AS949"/>
      <c r="AT949"/>
      <c r="AU949"/>
    </row>
    <row r="950" spans="45:47" ht="15.75" customHeight="1" x14ac:dyDescent="0.25">
      <c r="AS950"/>
      <c r="AT950"/>
      <c r="AU950"/>
    </row>
    <row r="951" spans="45:47" ht="15.75" customHeight="1" x14ac:dyDescent="0.25">
      <c r="AS951"/>
      <c r="AT951"/>
      <c r="AU951"/>
    </row>
    <row r="952" spans="45:47" ht="15.75" customHeight="1" x14ac:dyDescent="0.25">
      <c r="AS952"/>
      <c r="AT952"/>
      <c r="AU952"/>
    </row>
    <row r="953" spans="45:47" ht="15.75" customHeight="1" x14ac:dyDescent="0.25">
      <c r="AS953"/>
      <c r="AT953"/>
      <c r="AU953"/>
    </row>
    <row r="954" spans="45:47" ht="15.75" customHeight="1" x14ac:dyDescent="0.25">
      <c r="AS954"/>
      <c r="AT954"/>
      <c r="AU954"/>
    </row>
    <row r="955" spans="45:47" ht="15.75" customHeight="1" x14ac:dyDescent="0.25">
      <c r="AS955"/>
      <c r="AT955"/>
      <c r="AU955"/>
    </row>
    <row r="956" spans="45:47" ht="15.75" customHeight="1" x14ac:dyDescent="0.25">
      <c r="AS956"/>
      <c r="AT956"/>
      <c r="AU956"/>
    </row>
    <row r="957" spans="45:47" ht="15.75" customHeight="1" x14ac:dyDescent="0.25">
      <c r="AS957"/>
      <c r="AT957"/>
      <c r="AU957"/>
    </row>
    <row r="958" spans="45:47" ht="15.75" customHeight="1" x14ac:dyDescent="0.25">
      <c r="AS958"/>
      <c r="AT958"/>
      <c r="AU958"/>
    </row>
    <row r="959" spans="45:47" ht="15.75" customHeight="1" x14ac:dyDescent="0.25">
      <c r="AS959"/>
      <c r="AT959"/>
      <c r="AU959"/>
    </row>
    <row r="960" spans="45:47" ht="15.75" customHeight="1" x14ac:dyDescent="0.25">
      <c r="AS960"/>
      <c r="AT960"/>
      <c r="AU960"/>
    </row>
    <row r="961" spans="45:47" ht="15.75" customHeight="1" x14ac:dyDescent="0.25">
      <c r="AS961"/>
      <c r="AT961"/>
      <c r="AU961"/>
    </row>
    <row r="962" spans="45:47" ht="15.75" customHeight="1" x14ac:dyDescent="0.25">
      <c r="AS962"/>
      <c r="AT962"/>
      <c r="AU962"/>
    </row>
    <row r="963" spans="45:47" ht="15.75" customHeight="1" x14ac:dyDescent="0.25">
      <c r="AS963"/>
      <c r="AT963"/>
      <c r="AU963"/>
    </row>
    <row r="964" spans="45:47" ht="15.75" customHeight="1" x14ac:dyDescent="0.25">
      <c r="AS964"/>
      <c r="AT964"/>
      <c r="AU964"/>
    </row>
    <row r="965" spans="45:47" ht="15.75" customHeight="1" x14ac:dyDescent="0.25">
      <c r="AS965"/>
      <c r="AT965"/>
      <c r="AU965"/>
    </row>
    <row r="966" spans="45:47" ht="15.75" customHeight="1" x14ac:dyDescent="0.25">
      <c r="AS966"/>
      <c r="AT966"/>
      <c r="AU966"/>
    </row>
    <row r="967" spans="45:47" ht="15.75" customHeight="1" x14ac:dyDescent="0.25">
      <c r="AS967"/>
      <c r="AT967"/>
      <c r="AU967"/>
    </row>
    <row r="968" spans="45:47" ht="15.75" customHeight="1" x14ac:dyDescent="0.25">
      <c r="AS968"/>
      <c r="AT968"/>
      <c r="AU968"/>
    </row>
    <row r="969" spans="45:47" ht="15.75" customHeight="1" x14ac:dyDescent="0.25">
      <c r="AS969"/>
      <c r="AT969"/>
      <c r="AU969"/>
    </row>
    <row r="970" spans="45:47" ht="15.75" customHeight="1" x14ac:dyDescent="0.25">
      <c r="AS970"/>
      <c r="AT970"/>
      <c r="AU970"/>
    </row>
    <row r="971" spans="45:47" ht="15.75" customHeight="1" x14ac:dyDescent="0.25">
      <c r="AS971"/>
      <c r="AT971"/>
      <c r="AU971"/>
    </row>
    <row r="972" spans="45:47" ht="15.75" customHeight="1" x14ac:dyDescent="0.25">
      <c r="AS972"/>
      <c r="AT972"/>
      <c r="AU972"/>
    </row>
    <row r="973" spans="45:47" ht="15.75" customHeight="1" x14ac:dyDescent="0.25">
      <c r="AS973"/>
      <c r="AT973"/>
      <c r="AU973"/>
    </row>
    <row r="974" spans="45:47" ht="15.75" customHeight="1" x14ac:dyDescent="0.25">
      <c r="AS974"/>
      <c r="AT974"/>
      <c r="AU974"/>
    </row>
    <row r="975" spans="45:47" ht="15.75" customHeight="1" x14ac:dyDescent="0.25">
      <c r="AS975"/>
      <c r="AT975"/>
      <c r="AU975"/>
    </row>
    <row r="976" spans="45:47" ht="15.75" customHeight="1" x14ac:dyDescent="0.25">
      <c r="AS976"/>
      <c r="AT976"/>
      <c r="AU976"/>
    </row>
    <row r="977" spans="45:47" ht="15.75" customHeight="1" x14ac:dyDescent="0.25">
      <c r="AS977"/>
      <c r="AT977"/>
      <c r="AU977"/>
    </row>
  </sheetData>
  <mergeCells count="54">
    <mergeCell ref="AQ127:AQ129"/>
    <mergeCell ref="AD90:AK90"/>
    <mergeCell ref="AQ75:AQ88"/>
    <mergeCell ref="AQ92:AQ107"/>
    <mergeCell ref="AQ111:AQ115"/>
    <mergeCell ref="AD119:AK119"/>
    <mergeCell ref="AN119:AQ119"/>
    <mergeCell ref="AN109:AQ109"/>
    <mergeCell ref="AD73:AK73"/>
    <mergeCell ref="AN73:AQ73"/>
    <mergeCell ref="AD42:AK42"/>
    <mergeCell ref="T50:AA50"/>
    <mergeCell ref="AD50:AK50"/>
    <mergeCell ref="AN50:AQ50"/>
    <mergeCell ref="AQ36:AQ39"/>
    <mergeCell ref="AQ52:AQ70"/>
    <mergeCell ref="AD30:AK30"/>
    <mergeCell ref="AN30:AQ30"/>
    <mergeCell ref="AN22:AQ22"/>
    <mergeCell ref="AN42:AQ42"/>
    <mergeCell ref="AQ44:AQ48"/>
    <mergeCell ref="AD34:AK34"/>
    <mergeCell ref="AN34:AQ34"/>
    <mergeCell ref="J6:Q6"/>
    <mergeCell ref="T6:AA6"/>
    <mergeCell ref="AD6:AK6"/>
    <mergeCell ref="AN6:AQ6"/>
    <mergeCell ref="J22:Q22"/>
    <mergeCell ref="T22:AA22"/>
    <mergeCell ref="AD22:AK22"/>
    <mergeCell ref="AQ8:AQ20"/>
    <mergeCell ref="AQ24:AQ28"/>
    <mergeCell ref="J30:Q30"/>
    <mergeCell ref="T30:AA30"/>
    <mergeCell ref="J109:Q109"/>
    <mergeCell ref="J42:Q42"/>
    <mergeCell ref="J73:Q73"/>
    <mergeCell ref="T109:AA109"/>
    <mergeCell ref="T90:AA90"/>
    <mergeCell ref="J34:Q34"/>
    <mergeCell ref="T34:AA34"/>
    <mergeCell ref="J50:Q50"/>
    <mergeCell ref="T42:AA42"/>
    <mergeCell ref="T73:AA73"/>
    <mergeCell ref="J125:Q125"/>
    <mergeCell ref="T125:AA125"/>
    <mergeCell ref="J90:Q90"/>
    <mergeCell ref="AN90:AQ90"/>
    <mergeCell ref="AQ121:AQ123"/>
    <mergeCell ref="J119:Q119"/>
    <mergeCell ref="AD125:AK125"/>
    <mergeCell ref="AN125:AQ125"/>
    <mergeCell ref="T119:AA119"/>
    <mergeCell ref="AD109:AK109"/>
  </mergeCells>
  <conditionalFormatting sqref="AP121:AP123 AP44:AP48 AP36:AP39 AP8:AP17 AP52:AP67 AP69:AP70 AP24:AP28 AP75:AP88 AP92:AP107 AP127:AP129">
    <cfRule type="cellIs" dxfId="106" priority="87" stopIfTrue="1" operator="greaterThan">
      <formula>0.9</formula>
    </cfRule>
  </conditionalFormatting>
  <conditionalFormatting sqref="AP121:AP123 AP44:AP48 P122:P123 AP36:AP39 P36:P39 AJ36:AJ37 AP8:AP17 P8:P20 P24:P28 Z8:Z20 Z24:Z28 Z36:Z39 AJ8:AJ20 AJ45:AJ48 AJ53:AJ67 AJ122:AJ123 AP52:AP67 AP69:AP70 AJ69:AJ70 AP24:AP28 AJ75:AJ88 AP75:AP88 Z75:Z88 AJ92:AJ107 P92:P107 Z92:Z107 AP92:AP107 AJ128:AJ129 AP127:AP129 P127:P129 Z127:Z129 P75:P88">
    <cfRule type="cellIs" dxfId="105" priority="88" stopIfTrue="1" operator="between">
      <formula>0.7</formula>
      <formula>0.89</formula>
    </cfRule>
  </conditionalFormatting>
  <conditionalFormatting sqref="AP121:AP123 AP44:AP48 P122:P123 P36:P39 AJ36:AJ37 AP36:AP39 AP8:AP17 P8:P20 P24:P28 Z8:Z20 Z24:Z28 Z36:Z39 AJ8:AJ20 AJ45:AJ48 AJ53:AJ67 AJ122:AJ123 AP52:AP67 AP69:AP70 AJ69:AJ70 AP24:AP28 AJ75:AJ88 AP75:AP88 Z75:Z88 AJ92:AJ107 P92:P107 Z92:Z107 AP92:AP107 AJ128:AJ129 AP127:AP129 P127:P129 Z127:Z129 P75:P88">
    <cfRule type="cellIs" dxfId="104" priority="89" stopIfTrue="1" operator="between">
      <formula>0</formula>
      <formula>0.69</formula>
    </cfRule>
  </conditionalFormatting>
  <conditionalFormatting sqref="AJ84">
    <cfRule type="cellIs" dxfId="103" priority="81" stopIfTrue="1" operator="between">
      <formula>0.7</formula>
      <formula>0.89</formula>
    </cfRule>
  </conditionalFormatting>
  <conditionalFormatting sqref="AJ84">
    <cfRule type="cellIs" dxfId="102" priority="82" stopIfTrue="1" operator="between">
      <formula>0</formula>
      <formula>0.69</formula>
    </cfRule>
  </conditionalFormatting>
  <conditionalFormatting sqref="AQ92">
    <cfRule type="cellIs" dxfId="101" priority="117" stopIfTrue="1" operator="greaterThan">
      <formula>0.9</formula>
    </cfRule>
  </conditionalFormatting>
  <conditionalFormatting sqref="AQ92">
    <cfRule type="cellIs" dxfId="100" priority="118" stopIfTrue="1" operator="between">
      <formula>0.7</formula>
      <formula>0.89</formula>
    </cfRule>
  </conditionalFormatting>
  <conditionalFormatting sqref="AQ92">
    <cfRule type="cellIs" dxfId="99" priority="119" stopIfTrue="1" operator="between">
      <formula>0</formula>
      <formula>0.69</formula>
    </cfRule>
  </conditionalFormatting>
  <conditionalFormatting sqref="AQ75">
    <cfRule type="cellIs" dxfId="98" priority="138" stopIfTrue="1" operator="greaterThan">
      <formula>0.9</formula>
    </cfRule>
  </conditionalFormatting>
  <conditionalFormatting sqref="AQ75">
    <cfRule type="cellIs" dxfId="97" priority="139" stopIfTrue="1" operator="between">
      <formula>0.7</formula>
      <formula>0.89</formula>
    </cfRule>
  </conditionalFormatting>
  <conditionalFormatting sqref="AQ75">
    <cfRule type="cellIs" dxfId="96" priority="140" stopIfTrue="1" operator="between">
      <formula>0</formula>
      <formula>0.69</formula>
    </cfRule>
  </conditionalFormatting>
  <conditionalFormatting sqref="P122:P123 P36:P39 AJ36:AJ37 P8:P20 P24:P28 Z8:Z20 Z24:Z28 Z36:Z39 AJ8:AJ20 AJ45:AJ48 AJ53:AJ67 AJ122:AJ123 AJ69:AJ70 AJ75:AJ88 Z75:Z88 AJ92:AJ107 P92:P107 Z92:Z107 AJ128:AJ129 P127:P129 Z127:Z129 P75:P88">
    <cfRule type="cellIs" dxfId="95" priority="144" stopIfTrue="1" operator="greaterThanOrEqual">
      <formula>0.9</formula>
    </cfRule>
  </conditionalFormatting>
  <conditionalFormatting sqref="AJ92">
    <cfRule type="cellIs" dxfId="94" priority="145" stopIfTrue="1" operator="greaterThanOrEqual">
      <formula>0.9</formula>
    </cfRule>
  </conditionalFormatting>
  <conditionalFormatting sqref="AJ92">
    <cfRule type="cellIs" dxfId="93" priority="146" stopIfTrue="1" operator="between">
      <formula>0.7</formula>
      <formula>0.89</formula>
    </cfRule>
  </conditionalFormatting>
  <conditionalFormatting sqref="AJ92">
    <cfRule type="cellIs" dxfId="92" priority="147" stopIfTrue="1" operator="between">
      <formula>0</formula>
      <formula>0.69</formula>
    </cfRule>
  </conditionalFormatting>
  <conditionalFormatting sqref="AJ52">
    <cfRule type="cellIs" dxfId="91" priority="148" stopIfTrue="1" operator="greaterThanOrEqual">
      <formula>0.9</formula>
    </cfRule>
  </conditionalFormatting>
  <conditionalFormatting sqref="AJ52">
    <cfRule type="cellIs" dxfId="90" priority="149" stopIfTrue="1" operator="between">
      <formula>0.7</formula>
      <formula>0.89</formula>
    </cfRule>
  </conditionalFormatting>
  <conditionalFormatting sqref="AJ52">
    <cfRule type="cellIs" dxfId="89" priority="150" stopIfTrue="1" operator="between">
      <formula>0</formula>
      <formula>0.69</formula>
    </cfRule>
  </conditionalFormatting>
  <conditionalFormatting sqref="AJ75">
    <cfRule type="cellIs" dxfId="88" priority="151" stopIfTrue="1" operator="greaterThanOrEqual">
      <formula>0.9</formula>
    </cfRule>
  </conditionalFormatting>
  <conditionalFormatting sqref="AJ75">
    <cfRule type="cellIs" dxfId="87" priority="152" stopIfTrue="1" operator="between">
      <formula>0.7</formula>
      <formula>0.89</formula>
    </cfRule>
  </conditionalFormatting>
  <conditionalFormatting sqref="AJ75">
    <cfRule type="cellIs" dxfId="86" priority="153" stopIfTrue="1" operator="between">
      <formula>0</formula>
      <formula>0.69</formula>
    </cfRule>
  </conditionalFormatting>
  <conditionalFormatting sqref="AQ52">
    <cfRule type="cellIs" dxfId="85" priority="160" stopIfTrue="1" operator="greaterThan">
      <formula>0.9</formula>
    </cfRule>
  </conditionalFormatting>
  <conditionalFormatting sqref="AQ52">
    <cfRule type="cellIs" dxfId="84" priority="161" stopIfTrue="1" operator="between">
      <formula>0.7</formula>
      <formula>0.89</formula>
    </cfRule>
  </conditionalFormatting>
  <conditionalFormatting sqref="AQ52">
    <cfRule type="cellIs" dxfId="83" priority="162" stopIfTrue="1" operator="between">
      <formula>0</formula>
      <formula>0.69</formula>
    </cfRule>
  </conditionalFormatting>
  <conditionalFormatting sqref="P121">
    <cfRule type="cellIs" dxfId="82" priority="166" stopIfTrue="1" operator="greaterThanOrEqual">
      <formula>0.9</formula>
    </cfRule>
  </conditionalFormatting>
  <conditionalFormatting sqref="P121">
    <cfRule type="cellIs" dxfId="81" priority="167" stopIfTrue="1" operator="between">
      <formula>0.7</formula>
      <formula>0.89</formula>
    </cfRule>
  </conditionalFormatting>
  <conditionalFormatting sqref="P121">
    <cfRule type="cellIs" dxfId="80" priority="168" stopIfTrue="1" operator="between">
      <formula>0</formula>
      <formula>0.69</formula>
    </cfRule>
  </conditionalFormatting>
  <conditionalFormatting sqref="AQ121">
    <cfRule type="cellIs" dxfId="79" priority="172" stopIfTrue="1" operator="greaterThan">
      <formula>0.9</formula>
    </cfRule>
  </conditionalFormatting>
  <conditionalFormatting sqref="AQ121">
    <cfRule type="cellIs" dxfId="78" priority="173" stopIfTrue="1" operator="between">
      <formula>0.7</formula>
      <formula>0.89</formula>
    </cfRule>
  </conditionalFormatting>
  <conditionalFormatting sqref="AQ121">
    <cfRule type="cellIs" dxfId="77" priority="174" stopIfTrue="1" operator="between">
      <formula>0</formula>
      <formula>0.69</formula>
    </cfRule>
  </conditionalFormatting>
  <conditionalFormatting sqref="Z121:Z123">
    <cfRule type="cellIs" dxfId="76" priority="175" stopIfTrue="1" operator="greaterThanOrEqual">
      <formula>0.9</formula>
    </cfRule>
  </conditionalFormatting>
  <conditionalFormatting sqref="Z121:Z123">
    <cfRule type="cellIs" dxfId="75" priority="176" stopIfTrue="1" operator="between">
      <formula>0.7</formula>
      <formula>0.89</formula>
    </cfRule>
  </conditionalFormatting>
  <conditionalFormatting sqref="Z121:Z123">
    <cfRule type="cellIs" dxfId="74" priority="177" stopIfTrue="1" operator="between">
      <formula>0</formula>
      <formula>0.69</formula>
    </cfRule>
  </conditionalFormatting>
  <conditionalFormatting sqref="AJ121">
    <cfRule type="cellIs" dxfId="73" priority="178" stopIfTrue="1" operator="greaterThanOrEqual">
      <formula>0.9</formula>
    </cfRule>
  </conditionalFormatting>
  <conditionalFormatting sqref="AJ121">
    <cfRule type="cellIs" dxfId="72" priority="179" stopIfTrue="1" operator="between">
      <formula>0.7</formula>
      <formula>0.89</formula>
    </cfRule>
  </conditionalFormatting>
  <conditionalFormatting sqref="AJ121">
    <cfRule type="cellIs" dxfId="71" priority="180" stopIfTrue="1" operator="between">
      <formula>0</formula>
      <formula>0.69</formula>
    </cfRule>
  </conditionalFormatting>
  <conditionalFormatting sqref="P52:P67 P69:P70">
    <cfRule type="cellIs" dxfId="70" priority="214" stopIfTrue="1" operator="greaterThanOrEqual">
      <formula>0.9</formula>
    </cfRule>
  </conditionalFormatting>
  <conditionalFormatting sqref="P52:P67 P69:P70">
    <cfRule type="cellIs" dxfId="69" priority="215" stopIfTrue="1" operator="between">
      <formula>0.7</formula>
      <formula>0.89</formula>
    </cfRule>
  </conditionalFormatting>
  <conditionalFormatting sqref="P52:P67 P69:P70">
    <cfRule type="cellIs" dxfId="68" priority="216" stopIfTrue="1" operator="between">
      <formula>0</formula>
      <formula>0.69</formula>
    </cfRule>
  </conditionalFormatting>
  <conditionalFormatting sqref="Z52:Z67 Z69:Z70">
    <cfRule type="cellIs" dxfId="67" priority="217" stopIfTrue="1" operator="greaterThanOrEqual">
      <formula>0.9</formula>
    </cfRule>
  </conditionalFormatting>
  <conditionalFormatting sqref="Z52:Z67 Z69:Z70">
    <cfRule type="cellIs" dxfId="66" priority="218" stopIfTrue="1" operator="between">
      <formula>0.7</formula>
      <formula>0.89</formula>
    </cfRule>
  </conditionalFormatting>
  <conditionalFormatting sqref="Z52:Z67 Z69:Z70">
    <cfRule type="cellIs" dxfId="65" priority="219" stopIfTrue="1" operator="between">
      <formula>0</formula>
      <formula>0.69</formula>
    </cfRule>
  </conditionalFormatting>
  <conditionalFormatting sqref="AJ44">
    <cfRule type="cellIs" dxfId="64" priority="223" stopIfTrue="1" operator="greaterThanOrEqual">
      <formula>0.9</formula>
    </cfRule>
  </conditionalFormatting>
  <conditionalFormatting sqref="AJ44">
    <cfRule type="cellIs" dxfId="63" priority="224" stopIfTrue="1" operator="between">
      <formula>0.7</formula>
      <formula>0.89</formula>
    </cfRule>
  </conditionalFormatting>
  <conditionalFormatting sqref="AJ44">
    <cfRule type="cellIs" dxfId="62" priority="225" stopIfTrue="1" operator="between">
      <formula>0</formula>
      <formula>0.69</formula>
    </cfRule>
  </conditionalFormatting>
  <conditionalFormatting sqref="P44:P48">
    <cfRule type="cellIs" dxfId="61" priority="235" stopIfTrue="1" operator="greaterThanOrEqual">
      <formula>0.9</formula>
    </cfRule>
  </conditionalFormatting>
  <conditionalFormatting sqref="P44:P48">
    <cfRule type="cellIs" dxfId="60" priority="236" stopIfTrue="1" operator="between">
      <formula>0.7</formula>
      <formula>0.89</formula>
    </cfRule>
  </conditionalFormatting>
  <conditionalFormatting sqref="P44:P48">
    <cfRule type="cellIs" dxfId="59" priority="237" stopIfTrue="1" operator="between">
      <formula>0</formula>
      <formula>0.69</formula>
    </cfRule>
  </conditionalFormatting>
  <conditionalFormatting sqref="Z44:Z48">
    <cfRule type="cellIs" dxfId="58" priority="241" stopIfTrue="1" operator="greaterThanOrEqual">
      <formula>0.9</formula>
    </cfRule>
  </conditionalFormatting>
  <conditionalFormatting sqref="Z44:Z48">
    <cfRule type="cellIs" dxfId="57" priority="242" stopIfTrue="1" operator="between">
      <formula>0.7</formula>
      <formula>0.89</formula>
    </cfRule>
  </conditionalFormatting>
  <conditionalFormatting sqref="Z44:Z48">
    <cfRule type="cellIs" dxfId="56" priority="243" stopIfTrue="1" operator="between">
      <formula>0</formula>
      <formula>0.69</formula>
    </cfRule>
  </conditionalFormatting>
  <conditionalFormatting sqref="AQ44">
    <cfRule type="cellIs" dxfId="55" priority="244" stopIfTrue="1" operator="greaterThan">
      <formula>0.9</formula>
    </cfRule>
  </conditionalFormatting>
  <conditionalFormatting sqref="AQ44">
    <cfRule type="cellIs" dxfId="54" priority="245" stopIfTrue="1" operator="between">
      <formula>0.7</formula>
      <formula>0.89</formula>
    </cfRule>
  </conditionalFormatting>
  <conditionalFormatting sqref="AQ44">
    <cfRule type="cellIs" dxfId="53" priority="246" stopIfTrue="1" operator="between">
      <formula>0</formula>
      <formula>0.69</formula>
    </cfRule>
  </conditionalFormatting>
  <conditionalFormatting sqref="AJ127">
    <cfRule type="cellIs" dxfId="52" priority="247" stopIfTrue="1" operator="greaterThanOrEqual">
      <formula>0.9</formula>
    </cfRule>
  </conditionalFormatting>
  <conditionalFormatting sqref="AJ127">
    <cfRule type="cellIs" dxfId="51" priority="248" stopIfTrue="1" operator="between">
      <formula>0.7</formula>
      <formula>0.89</formula>
    </cfRule>
  </conditionalFormatting>
  <conditionalFormatting sqref="AJ127">
    <cfRule type="cellIs" dxfId="50" priority="249" stopIfTrue="1" operator="between">
      <formula>0</formula>
      <formula>0.69</formula>
    </cfRule>
  </conditionalFormatting>
  <conditionalFormatting sqref="AQ127">
    <cfRule type="cellIs" dxfId="49" priority="268" stopIfTrue="1" operator="greaterThan">
      <formula>0.9</formula>
    </cfRule>
  </conditionalFormatting>
  <conditionalFormatting sqref="AQ127">
    <cfRule type="cellIs" dxfId="48" priority="269" stopIfTrue="1" operator="between">
      <formula>0.7</formula>
      <formula>0.89</formula>
    </cfRule>
  </conditionalFormatting>
  <conditionalFormatting sqref="AQ127">
    <cfRule type="cellIs" dxfId="47" priority="270" stopIfTrue="1" operator="between">
      <formula>0</formula>
      <formula>0.69</formula>
    </cfRule>
  </conditionalFormatting>
  <conditionalFormatting sqref="AP68">
    <cfRule type="cellIs" dxfId="46" priority="289" stopIfTrue="1" operator="greaterThan">
      <formula>0.9</formula>
    </cfRule>
  </conditionalFormatting>
  <conditionalFormatting sqref="AP68">
    <cfRule type="cellIs" dxfId="45" priority="290" stopIfTrue="1" operator="between">
      <formula>0.7</formula>
      <formula>0.89</formula>
    </cfRule>
  </conditionalFormatting>
  <conditionalFormatting sqref="AP68">
    <cfRule type="cellIs" dxfId="44" priority="291" stopIfTrue="1" operator="between">
      <formula>0</formula>
      <formula>0.69</formula>
    </cfRule>
  </conditionalFormatting>
  <conditionalFormatting sqref="AJ68">
    <cfRule type="cellIs" dxfId="43" priority="292" stopIfTrue="1" operator="greaterThanOrEqual">
      <formula>0.9</formula>
    </cfRule>
  </conditionalFormatting>
  <conditionalFormatting sqref="AJ68">
    <cfRule type="cellIs" dxfId="42" priority="293" stopIfTrue="1" operator="between">
      <formula>0.7</formula>
      <formula>0.89</formula>
    </cfRule>
  </conditionalFormatting>
  <conditionalFormatting sqref="AJ68">
    <cfRule type="cellIs" dxfId="41" priority="294" stopIfTrue="1" operator="between">
      <formula>0</formula>
      <formula>0.69</formula>
    </cfRule>
  </conditionalFormatting>
  <conditionalFormatting sqref="P68">
    <cfRule type="cellIs" dxfId="40" priority="298" stopIfTrue="1" operator="greaterThanOrEqual">
      <formula>0.9</formula>
    </cfRule>
  </conditionalFormatting>
  <conditionalFormatting sqref="P68">
    <cfRule type="cellIs" dxfId="39" priority="299" stopIfTrue="1" operator="between">
      <formula>0.7</formula>
      <formula>0.89</formula>
    </cfRule>
  </conditionalFormatting>
  <conditionalFormatting sqref="P68">
    <cfRule type="cellIs" dxfId="38" priority="300" stopIfTrue="1" operator="between">
      <formula>0</formula>
      <formula>0.69</formula>
    </cfRule>
  </conditionalFormatting>
  <conditionalFormatting sqref="Z68">
    <cfRule type="cellIs" dxfId="37" priority="301" stopIfTrue="1" operator="greaterThanOrEqual">
      <formula>0.9</formula>
    </cfRule>
  </conditionalFormatting>
  <conditionalFormatting sqref="Z68">
    <cfRule type="cellIs" dxfId="36" priority="302" stopIfTrue="1" operator="between">
      <formula>0.7</formula>
      <formula>0.89</formula>
    </cfRule>
  </conditionalFormatting>
  <conditionalFormatting sqref="Z68">
    <cfRule type="cellIs" dxfId="35" priority="303" stopIfTrue="1" operator="between">
      <formula>0</formula>
      <formula>0.69</formula>
    </cfRule>
  </conditionalFormatting>
  <conditionalFormatting sqref="AJ84">
    <cfRule type="cellIs" dxfId="34" priority="86" stopIfTrue="1" operator="greaterThanOrEqual">
      <formula>0.9</formula>
    </cfRule>
  </conditionalFormatting>
  <conditionalFormatting sqref="AQ8">
    <cfRule type="cellIs" dxfId="33" priority="64" stopIfTrue="1" operator="greaterThan">
      <formula>0.9</formula>
    </cfRule>
  </conditionalFormatting>
  <conditionalFormatting sqref="AQ8">
    <cfRule type="cellIs" dxfId="32" priority="66" stopIfTrue="1" operator="between">
      <formula>0</formula>
      <formula>0.69</formula>
    </cfRule>
  </conditionalFormatting>
  <conditionalFormatting sqref="AQ8">
    <cfRule type="cellIs" dxfId="31" priority="65" stopIfTrue="1" operator="between">
      <formula>0.7</formula>
      <formula>0.89</formula>
    </cfRule>
  </conditionalFormatting>
  <conditionalFormatting sqref="AQ36">
    <cfRule type="cellIs" dxfId="30" priority="39" stopIfTrue="1" operator="greaterThan">
      <formula>0.9</formula>
    </cfRule>
  </conditionalFormatting>
  <conditionalFormatting sqref="AP18:AP20 AP111:AP115">
    <cfRule type="cellIs" dxfId="29" priority="67" stopIfTrue="1" operator="greaterThan">
      <formula>0.9</formula>
    </cfRule>
    <cfRule type="cellIs" dxfId="28" priority="68" stopIfTrue="1" operator="between">
      <formula>0.7</formula>
      <formula>0.89</formula>
    </cfRule>
    <cfRule type="cellIs" dxfId="27" priority="69" stopIfTrue="1" operator="between">
      <formula>0</formula>
      <formula>0.69</formula>
    </cfRule>
  </conditionalFormatting>
  <conditionalFormatting sqref="P111:P115">
    <cfRule type="cellIs" dxfId="26" priority="58" stopIfTrue="1" operator="greaterThanOrEqual">
      <formula>0.9</formula>
    </cfRule>
    <cfRule type="cellIs" dxfId="25" priority="59" stopIfTrue="1" operator="between">
      <formula>0.7</formula>
      <formula>0.89</formula>
    </cfRule>
    <cfRule type="cellIs" dxfId="24" priority="60" stopIfTrue="1" operator="between">
      <formula>0</formula>
      <formula>0.69</formula>
    </cfRule>
  </conditionalFormatting>
  <conditionalFormatting sqref="AQ111">
    <cfRule type="cellIs" dxfId="23" priority="61" stopIfTrue="1" operator="greaterThan">
      <formula>0.9</formula>
    </cfRule>
    <cfRule type="cellIs" dxfId="22" priority="62" stopIfTrue="1" operator="between">
      <formula>0.7</formula>
      <formula>0.89</formula>
    </cfRule>
    <cfRule type="cellIs" dxfId="21" priority="63" stopIfTrue="1" operator="between">
      <formula>0</formula>
      <formula>0.69</formula>
    </cfRule>
  </conditionalFormatting>
  <conditionalFormatting sqref="AQ36">
    <cfRule type="cellIs" dxfId="20" priority="41" stopIfTrue="1" operator="between">
      <formula>0</formula>
      <formula>0.69</formula>
    </cfRule>
  </conditionalFormatting>
  <conditionalFormatting sqref="AQ36">
    <cfRule type="cellIs" dxfId="19" priority="40" stopIfTrue="1" operator="between">
      <formula>0.7</formula>
      <formula>0.89</formula>
    </cfRule>
  </conditionalFormatting>
  <conditionalFormatting sqref="AQ24">
    <cfRule type="cellIs" dxfId="18" priority="32" stopIfTrue="1" operator="greaterThan">
      <formula>0.9</formula>
    </cfRule>
  </conditionalFormatting>
  <conditionalFormatting sqref="AQ24">
    <cfRule type="cellIs" dxfId="17" priority="33" stopIfTrue="1" operator="between">
      <formula>0.7</formula>
      <formula>0.89</formula>
    </cfRule>
  </conditionalFormatting>
  <conditionalFormatting sqref="AQ24">
    <cfRule type="cellIs" dxfId="16" priority="34" stopIfTrue="1" operator="between">
      <formula>0</formula>
      <formula>0.69</formula>
    </cfRule>
  </conditionalFormatting>
  <conditionalFormatting sqref="AP32:AQ32">
    <cfRule type="cellIs" dxfId="15" priority="28" stopIfTrue="1" operator="greaterThan">
      <formula>0.9</formula>
    </cfRule>
  </conditionalFormatting>
  <conditionalFormatting sqref="Z32 AJ32 P32 AP32:AQ32">
    <cfRule type="cellIs" dxfId="14" priority="29" stopIfTrue="1" operator="between">
      <formula>0.7</formula>
      <formula>0.89</formula>
    </cfRule>
  </conditionalFormatting>
  <conditionalFormatting sqref="Z32 AJ32 P32 AP32:AQ32">
    <cfRule type="cellIs" dxfId="13" priority="30" stopIfTrue="1" operator="between">
      <formula>0</formula>
      <formula>0.69</formula>
    </cfRule>
  </conditionalFormatting>
  <conditionalFormatting sqref="Z32 AJ32 P32">
    <cfRule type="cellIs" dxfId="12" priority="31" stopIfTrue="1" operator="greaterThanOrEqual">
      <formula>0.9</formula>
    </cfRule>
  </conditionalFormatting>
  <conditionalFormatting sqref="Z111:Z115">
    <cfRule type="cellIs" dxfId="11" priority="13" stopIfTrue="1" operator="greaterThanOrEqual">
      <formula>0.9</formula>
    </cfRule>
  </conditionalFormatting>
  <conditionalFormatting sqref="Z111:Z115">
    <cfRule type="cellIs" dxfId="10" priority="14" stopIfTrue="1" operator="between">
      <formula>0.7</formula>
      <formula>0.89</formula>
    </cfRule>
  </conditionalFormatting>
  <conditionalFormatting sqref="Z111:Z115">
    <cfRule type="cellIs" dxfId="9" priority="15" stopIfTrue="1" operator="between">
      <formula>0</formula>
      <formula>0.69</formula>
    </cfRule>
  </conditionalFormatting>
  <conditionalFormatting sqref="AJ24:AJ28">
    <cfRule type="cellIs" dxfId="8" priority="7" stopIfTrue="1" operator="between">
      <formula>0.7</formula>
      <formula>0.89</formula>
    </cfRule>
  </conditionalFormatting>
  <conditionalFormatting sqref="AJ24:AJ28">
    <cfRule type="cellIs" dxfId="7" priority="8" stopIfTrue="1" operator="between">
      <formula>0</formula>
      <formula>0.69</formula>
    </cfRule>
  </conditionalFormatting>
  <conditionalFormatting sqref="AJ24:AJ28">
    <cfRule type="cellIs" dxfId="6" priority="9" stopIfTrue="1" operator="greaterThanOrEqual">
      <formula>0.9</formula>
    </cfRule>
  </conditionalFormatting>
  <conditionalFormatting sqref="AJ38:AJ39">
    <cfRule type="cellIs" dxfId="5" priority="4" stopIfTrue="1" operator="between">
      <formula>0.7</formula>
      <formula>0.89</formula>
    </cfRule>
  </conditionalFormatting>
  <conditionalFormatting sqref="AJ38:AJ39">
    <cfRule type="cellIs" dxfId="4" priority="5" stopIfTrue="1" operator="between">
      <formula>0</formula>
      <formula>0.69</formula>
    </cfRule>
  </conditionalFormatting>
  <conditionalFormatting sqref="AJ38:AJ39">
    <cfRule type="cellIs" dxfId="3" priority="6" stopIfTrue="1" operator="greaterThanOrEqual">
      <formula>0.9</formula>
    </cfRule>
  </conditionalFormatting>
  <conditionalFormatting sqref="AJ111:AJ115">
    <cfRule type="cellIs" dxfId="2" priority="1" stopIfTrue="1" operator="between">
      <formula>0.7</formula>
      <formula>0.89</formula>
    </cfRule>
  </conditionalFormatting>
  <conditionalFormatting sqref="AJ111:AJ115">
    <cfRule type="cellIs" dxfId="1" priority="2" stopIfTrue="1" operator="between">
      <formula>0</formula>
      <formula>0.69</formula>
    </cfRule>
  </conditionalFormatting>
  <conditionalFormatting sqref="AJ111:AJ115">
    <cfRule type="cellIs" dxfId="0" priority="3" stopIfTrue="1" operator="greaterThanOrEqual">
      <formula>0.9</formula>
    </cfRule>
  </conditionalFormatting>
  <printOptions horizontalCentered="1"/>
  <pageMargins left="0.15748031496062992" right="0.15748031496062992" top="0.27559055118110237" bottom="0.47244094488188981" header="0" footer="0"/>
  <pageSetup scale="26" orientation="landscape" r:id="rId1"/>
  <headerFooter>
    <oddFooter>&amp;L&amp;P&amp;RElaboración: Equipo Transparencia y Atención a la Ciudadanía - Equipo Sistema Integrado de Gestión - Equipo Planeación Instituto Distrital de Patrimonio Cultural Enero de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PTEP IDPC 2025</vt:lpstr>
      <vt:lpstr>'PTEP IDPC 2025'!_Toc118192689</vt:lpstr>
      <vt:lpstr>'PTEP IDPC 2025'!_Toc118192690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Francisco Rodriguez Tellez</dc:creator>
  <cp:lastModifiedBy>Carlos Hernando Sandoval Mora</cp:lastModifiedBy>
  <dcterms:created xsi:type="dcterms:W3CDTF">2019-01-17T15:29:16Z</dcterms:created>
  <dcterms:modified xsi:type="dcterms:W3CDTF">2025-09-26T21:58:15Z</dcterms:modified>
</cp:coreProperties>
</file>