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DOCS_IDPC\IDPC 2025\PUBLICACION INFORMACION OAP 2025\"/>
    </mc:Choice>
  </mc:AlternateContent>
  <bookViews>
    <workbookView xWindow="0" yWindow="0" windowWidth="28800" windowHeight="12210" tabRatio="773"/>
  </bookViews>
  <sheets>
    <sheet name="7963 (VIG)" sheetId="3" r:id="rId1"/>
    <sheet name="7989 (VIG)" sheetId="9" r:id="rId2"/>
    <sheet name="8136 (VIG)" sheetId="10" r:id="rId3"/>
    <sheet name="8144 (VIG)" sheetId="11" r:id="rId4"/>
    <sheet name="8150 (VIG)" sheetId="12" r:id="rId5"/>
    <sheet name="8151 (VIG)" sheetId="13" r:id="rId6"/>
    <sheet name="8152 (VIG)" sheetId="14" r:id="rId7"/>
    <sheet name="8161 (VIG)" sheetId="15" r:id="rId8"/>
    <sheet name="8171 (VIG)" sheetId="16" r:id="rId9"/>
  </sheets>
  <externalReferences>
    <externalReference r:id="rId10"/>
  </externalReferences>
  <definedNames>
    <definedName name="_xlnm._FilterDatabase" localSheetId="0" hidden="1">'7963 (VIG)'!$B$17:$X$21</definedName>
    <definedName name="_xlnm._FilterDatabase" localSheetId="1" hidden="1">'7989 (VIG)'!$B$17:$X$21</definedName>
    <definedName name="_xlnm._FilterDatabase" localSheetId="2" hidden="1">'8136 (VIG)'!$B$17:$X$21</definedName>
    <definedName name="_xlnm._FilterDatabase" localSheetId="3" hidden="1">'8144 (VIG)'!$B$17:$X$21</definedName>
    <definedName name="_xlnm._FilterDatabase" localSheetId="4" hidden="1">'8150 (VIG)'!$B$17:$X$21</definedName>
    <definedName name="_xlnm._FilterDatabase" localSheetId="5" hidden="1">'8151 (VIG)'!$B$17:$X$22</definedName>
    <definedName name="_xlnm._FilterDatabase" localSheetId="6" hidden="1">'8152 (VIG)'!$B$17:$X$21</definedName>
    <definedName name="_xlnm._FilterDatabase" localSheetId="7" hidden="1">'8161 (VIG)'!$B$17:$X$21</definedName>
    <definedName name="_xlnm._FilterDatabase" localSheetId="8" hidden="1">'8171 (VIG)'!$B$17:$X$21</definedName>
    <definedName name="_xlnm.Print_Area" localSheetId="0">'7963 (VIG)'!$B$2:$Y$22</definedName>
    <definedName name="_xlnm.Print_Area" localSheetId="1">'7989 (VIG)'!$B$2:$Y$22</definedName>
    <definedName name="_xlnm.Print_Area" localSheetId="2">'8136 (VIG)'!$B$2:$Y$22</definedName>
    <definedName name="_xlnm.Print_Area" localSheetId="3">'8144 (VIG)'!$B$2:$Y$23</definedName>
    <definedName name="_xlnm.Print_Area" localSheetId="4">'8150 (VIG)'!$B$2:$Y$22</definedName>
    <definedName name="_xlnm.Print_Area" localSheetId="5">'8151 (VIG)'!$B$2:$Y$23</definedName>
    <definedName name="_xlnm.Print_Area" localSheetId="6">'8152 (VIG)'!$B$2:$Y$22</definedName>
    <definedName name="_xlnm.Print_Area" localSheetId="7">'8161 (VIG)'!$B$2:$Y$22</definedName>
    <definedName name="_xlnm.Print_Area" localSheetId="8">'8171 (VIG)'!$B$2:$Y$22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6" l="1"/>
  <c r="J18" i="15"/>
  <c r="J18" i="14"/>
  <c r="J20" i="13"/>
  <c r="J19" i="13"/>
  <c r="J18" i="13"/>
  <c r="J20" i="12"/>
  <c r="J19" i="12"/>
  <c r="J18" i="12"/>
  <c r="J19" i="11"/>
  <c r="J18" i="11"/>
  <c r="J19" i="10"/>
  <c r="J18" i="10"/>
  <c r="J19" i="9"/>
  <c r="J18" i="9"/>
  <c r="J19" i="3"/>
  <c r="J18" i="3"/>
  <c r="H22" i="3"/>
  <c r="C15" i="3" s="1"/>
  <c r="I22" i="3"/>
  <c r="I22" i="9"/>
  <c r="I22" i="10"/>
  <c r="W18" i="13" l="1"/>
  <c r="W19" i="13"/>
  <c r="W20" i="13"/>
  <c r="V22" i="16" l="1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W18" i="16"/>
  <c r="X18" i="16" s="1"/>
  <c r="X22" i="16" s="1"/>
  <c r="F15" i="16"/>
  <c r="C15" i="16" l="1"/>
  <c r="G15" i="16" s="1"/>
  <c r="W22" i="16"/>
  <c r="V22" i="15" l="1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W18" i="15"/>
  <c r="X18" i="15" s="1"/>
  <c r="X22" i="15" s="1"/>
  <c r="F15" i="15"/>
  <c r="C15" i="15" l="1"/>
  <c r="G15" i="15" s="1"/>
  <c r="W22" i="15"/>
  <c r="V22" i="14" l="1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W18" i="14"/>
  <c r="X18" i="14" s="1"/>
  <c r="X22" i="14" s="1"/>
  <c r="F15" i="14"/>
  <c r="W20" i="12"/>
  <c r="X20" i="12" s="1"/>
  <c r="X20" i="13"/>
  <c r="X19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X18" i="13"/>
  <c r="F15" i="13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W19" i="12"/>
  <c r="X19" i="12" s="1"/>
  <c r="W18" i="12"/>
  <c r="F15" i="12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W19" i="11"/>
  <c r="X19" i="11" s="1"/>
  <c r="W18" i="11"/>
  <c r="F15" i="11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H22" i="10"/>
  <c r="W19" i="10"/>
  <c r="X19" i="10" s="1"/>
  <c r="W18" i="10"/>
  <c r="F15" i="10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H22" i="9"/>
  <c r="W19" i="9"/>
  <c r="X19" i="9" s="1"/>
  <c r="W18" i="9"/>
  <c r="X18" i="9" s="1"/>
  <c r="F15" i="9"/>
  <c r="C15" i="14" l="1"/>
  <c r="G15" i="14" s="1"/>
  <c r="C15" i="13"/>
  <c r="G15" i="13"/>
  <c r="C15" i="12"/>
  <c r="G15" i="12" s="1"/>
  <c r="C15" i="11"/>
  <c r="G15" i="11"/>
  <c r="C15" i="10"/>
  <c r="G15" i="10" s="1"/>
  <c r="C15" i="9"/>
  <c r="G15" i="9" s="1"/>
  <c r="W22" i="10"/>
  <c r="W22" i="9"/>
  <c r="X22" i="9"/>
  <c r="X18" i="10"/>
  <c r="X22" i="10" s="1"/>
  <c r="W22" i="12"/>
  <c r="W22" i="11"/>
  <c r="W23" i="13"/>
  <c r="W22" i="14"/>
  <c r="X23" i="13"/>
  <c r="X18" i="12"/>
  <c r="X22" i="12" s="1"/>
  <c r="X18" i="11"/>
  <c r="X22" i="11" s="1"/>
  <c r="W18" i="3" l="1"/>
  <c r="X18" i="3" s="1"/>
  <c r="W19" i="3" l="1"/>
  <c r="X19" i="3" s="1"/>
  <c r="X22" i="3" l="1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F15" i="3" l="1"/>
  <c r="G15" i="3" l="1"/>
</calcChain>
</file>

<file path=xl/sharedStrings.xml><?xml version="1.0" encoding="utf-8"?>
<sst xmlns="http://schemas.openxmlformats.org/spreadsheetml/2006/main" count="642" uniqueCount="154">
  <si>
    <t>Producto PMR</t>
  </si>
  <si>
    <t>Total Giros</t>
  </si>
  <si>
    <t>INSTITUTO DISTRITAL DE PATRIMONIO CULTURAL</t>
  </si>
  <si>
    <t>Adición</t>
  </si>
  <si>
    <t>Reducción</t>
  </si>
  <si>
    <t>PROCESO DE DIRECCIONAMIENTO ESTRATÉGICO</t>
  </si>
  <si>
    <t>Fecha de Actualización: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</si>
  <si>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</si>
  <si>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</si>
  <si>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</si>
  <si>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</si>
  <si>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</si>
  <si>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</si>
  <si>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</si>
  <si>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</si>
  <si>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</si>
  <si>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</si>
  <si>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</si>
  <si>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</si>
  <si>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</si>
  <si>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</si>
  <si>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</si>
  <si>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</si>
  <si>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</si>
  <si>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</si>
  <si>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</si>
  <si>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</si>
  <si>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</si>
  <si>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Saldo por girar</t>
  </si>
  <si>
    <t>Meta Plan de Desarrollo</t>
  </si>
  <si>
    <t>PLAN OPERATIVO ANUAL DE INVERSIÓN - POAI (APROPIACIÓN VIGENCIA)</t>
  </si>
  <si>
    <t>TOTAL INVERSIÓN</t>
  </si>
  <si>
    <t>VIGENCIA</t>
  </si>
  <si>
    <t xml:space="preserve">Plan de Desarrollo </t>
  </si>
  <si>
    <t>01 - Hacer un nuevo contrato social con igualdad de oportunidades para la inclusión social, productiva y política</t>
  </si>
  <si>
    <t>05 - Cerrar las brechas DIGITALES, de cobertura, calidad y competencias a lo largo del ciclo de la formación integral, desde primera infancia hasta la educación superior y continua para la vida</t>
  </si>
  <si>
    <t>133011601140000007601</t>
  </si>
  <si>
    <t>Asistencias técnicas realizadas</t>
  </si>
  <si>
    <t>Personas capacitadas</t>
  </si>
  <si>
    <t>Documentos de lineamientos técnicos realizados</t>
  </si>
  <si>
    <t>Estímulos otorgados</t>
  </si>
  <si>
    <t>Parques arqueológicos patrimoniales preservados</t>
  </si>
  <si>
    <t>Sedes adecuadas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</si>
  <si>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</si>
  <si>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</si>
  <si>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Número intervenciones en bienes de interés cultural realizadas.</t>
  </si>
  <si>
    <t>Número de estímulos y apoyos concertados entregados a creadores, actores y gestores patrimoniales, con enfoque territorial y poblacional-diferencial.</t>
  </si>
  <si>
    <t>Número de acciones de activación social, cultural y física realizadas en Sectores de Interés Cultural.</t>
  </si>
  <si>
    <t>Número de estrategias para la mejora del desempeño institucional desarrolladas</t>
  </si>
  <si>
    <t>Número de sedes institucionales mantenidas física y tecnológicamente</t>
  </si>
  <si>
    <t>7963-Desarrollo de instrumentos de planeación y gestión territorial, asociados a los patrimonios de Bogotá D.C.</t>
  </si>
  <si>
    <t>O23011733022024009803002 - O23011733022024009803042</t>
  </si>
  <si>
    <t>2024110010098</t>
  </si>
  <si>
    <t>1-Gestionar el 100% de las acciones asociadas a la implementación de los PEMP adoptados, a corto plazo.</t>
  </si>
  <si>
    <t>2-Desarrollar 2 instrumentos para la protección, conservación y sostenibilidad de los patrimonios.</t>
  </si>
  <si>
    <t>002_Documentos de lineamientos técnicos</t>
  </si>
  <si>
    <t>042_Servicio de asistencia técnica en el manejo y gestión del patrimonio arqueológico, antropológico e histórico.</t>
  </si>
  <si>
    <t>03_Servicio de activación de los patrimonios integrados.</t>
  </si>
  <si>
    <t>Número de acciones de activación social, cultural y física realizadas en Sectores de Interés Cultural</t>
  </si>
  <si>
    <t>07 Bogotá Camina Segura</t>
  </si>
  <si>
    <t>04 Bogotá ordena su territorio y avanza en su acción climática</t>
  </si>
  <si>
    <t>OBJETIVO: (Nivel 1 PDD)</t>
  </si>
  <si>
    <t>PROGRAMA: (Nivel 2 PDD)</t>
  </si>
  <si>
    <t>24 Revitalización y renovación urbana y rural con inclusión</t>
  </si>
  <si>
    <t>7989-Fortalecimiento de la eficiencia administrativa del Instituto Distrital de Patrimonio Cultural de Bogotá D.C.</t>
  </si>
  <si>
    <t>O23011745992024018609023 - O23011745992024018610011</t>
  </si>
  <si>
    <t>2024110010186</t>
  </si>
  <si>
    <t>366-Fortalecer la gestión institucional de 6 entidades distritales del Sector Cultura, Recreación y Deporte con mejor infraestructura,  recursos físicos, tecnológicos y un talento humano más cualificado y consciente de su papel como servidores públicos, que favorezca un modelo de relacionamiento integral de la ciudadanía</t>
  </si>
  <si>
    <t>235-Desarrollar 5 instrumentos de planeación y gestión orientados a la protección, conservación, sostenibilidad y apropiación social del patrimonio natural, inmaterial, material, arqueológico y paleontológico, incluyendo la identificación y caracterización de los caminos históricos patrimoniales</t>
  </si>
  <si>
    <t>023_Servicio de Implementación Sistemas de Gestión</t>
  </si>
  <si>
    <t>011_Sedes adecuadas</t>
  </si>
  <si>
    <t>09_Estrategias de mejoramiento del desempeño institucional y del servicio a la ciudadanía orientada a la entrega efectiva de productos, servicios e información.</t>
  </si>
  <si>
    <t>10_Sedes adecuadas y/o mantenidas</t>
  </si>
  <si>
    <t>1-Implementar el 100% plan de sostenibilidad del modelo integrado de planeación y gestión</t>
  </si>
  <si>
    <t>2-Administrar el 100% de las sedes institucionales</t>
  </si>
  <si>
    <t>Sistema de Gestión implementado</t>
  </si>
  <si>
    <t>8136-Desarrollo de acciones para la gestión del patrimonio arqueológico de Bogotá D.C.</t>
  </si>
  <si>
    <t>O23011733022024013603042 - O23011733022024013603030</t>
  </si>
  <si>
    <t>2024110010136</t>
  </si>
  <si>
    <t>5 Bogotá confía en su gobierno</t>
  </si>
  <si>
    <t>33 Fortalecimiento institucional para un gobierno confiable</t>
  </si>
  <si>
    <t>1-Implementar el 100% de las acciones a corto plazo definidas en el Plan de Manejo Arqueológico de Bogotá.</t>
  </si>
  <si>
    <t>2-Implementar el 100% de las acciones a corto plazo de los programas estratégicos del Plan de Manejo Arqueológico de Hacienda El Carmen.</t>
  </si>
  <si>
    <t>241-Implementar el 100% de las fases iniciales del Parque Arqueológico y del Patrimonio Cultural de Usme y su modelo de gestión, conforme al Plan de Manejo Arqueológico como parte del proyecto del nodo de equipamientos rurales, en el contexto de la Estructura Integradora de Patrimonios</t>
  </si>
  <si>
    <t>030_Servicio de preservación de los parques y áreas arqueológicaspatrimoniales</t>
  </si>
  <si>
    <t>2024110010241</t>
  </si>
  <si>
    <t>O23011733022024024105049 - O23011733022024024105049</t>
  </si>
  <si>
    <t>049_Servicio de salvaguardia al patrimonio inmaterial</t>
  </si>
  <si>
    <t>1-Implementar 1 proceso de valoración, identificación, documentación y registro del Patrimonio Vivo asociado espacios culturales y los diversos campos del patrimonio cultural inmaterial</t>
  </si>
  <si>
    <t>2-Implementar 2 procesos de valoración, identificación, documentación y registro del Patrimonio Vivo con enfoque territorial y poblacional</t>
  </si>
  <si>
    <t>05_Servicio de asistencia técnica para identificación, valoración y salvaguardia del patrimonio cultural.</t>
  </si>
  <si>
    <t>Número de talleres y espacios participativos para la identificación, documentación y registro de manifestaciones culturales realizados
Número de fichas de registro de manifestaciones elaboradas.</t>
  </si>
  <si>
    <t>8150-Consolidación de estrategias y mecanismos que aporten al reconocimiento, divulgación y apropiación de los patrimonios a nivel territorial y poblacional en Bogotá D.C.</t>
  </si>
  <si>
    <t>1-Desarrollar 3.600 actividades para la promoción, fortalecimiento y desarrollo de las prácticas artísticas, culturales y patrimoniales, como un medio para el ejercicio de los derechos y el desarrollo humano</t>
  </si>
  <si>
    <t>2-Entregar 200 estímulos, reconocimientos, apoyos e incentivos en el marco de los distintos programas de fomento, que incluyan un enfoque poblacional y territorial</t>
  </si>
  <si>
    <t>3-Implementar 4 asistencias técnicas destinadas al reconocimiento y salvaguardia de manifestaciones del patrimonio cultural inmaterial de Bogotá</t>
  </si>
  <si>
    <t>053_Servicio de promoción de actividades culturales</t>
  </si>
  <si>
    <t>054_Servicio de apoyo financiero al sector artístico y cultural</t>
  </si>
  <si>
    <t>073_Servicio de circulación artística y cultural</t>
  </si>
  <si>
    <t>06_Servicio de divulgación del patrimonio cultural con enfoque territorial y poblacional-diferencial
07_Servicio de investigación de los patrimonios intregrados con enfoque territorial y poblacional-diferencial.</t>
  </si>
  <si>
    <t>08_Servicios de estímulos y apoyos para la oferta artística, cultural y patrimonial.</t>
  </si>
  <si>
    <t>02 Bogotá confía en su bien-estar</t>
  </si>
  <si>
    <t>14 Bogotá deportiva, recreativa, artística, patrimonial e intercultural</t>
  </si>
  <si>
    <t>2024110010228</t>
  </si>
  <si>
    <t>O23011733012024022806053 - O23011733012024022806053 - O23011733012024022807053 - 23011733012024022808054 - O23011733012024022805073</t>
  </si>
  <si>
    <t xml:space="preserve">Número de estrategias comunicativas del patrimonio cultural con enfoque territorial producidas y divulgadas.
Número de investigaciones en perspectiva histórica y de interpretación de narrativas sobre los patrimonios integrados realizadas.
</t>
  </si>
  <si>
    <t>Número de actividades de acompañamiento y gestión realizadas para la formulación de medidas de salvaguardia de manifestaciones culturales
Número de actividades de acompañamiento y gestión realizadas para la implementación de planes y proyectos de salvaguardia de las manifestaciones culturales</t>
  </si>
  <si>
    <t>Eventos de promoción de actividades culturales realizados</t>
  </si>
  <si>
    <t>Contenidos culturales en circulación</t>
  </si>
  <si>
    <t>1-Beneficiar a 5.500 niños, niñas, adolescentes y jóvenes en educación inicial, básica y media, a través de procesos de formación patrimonial</t>
  </si>
  <si>
    <t>2-Beneficiar a 650 niños, niñas, adolescentes y jóvenes a partir de la primera infancia y a lo largo de la vida en procesos de formación patrimonial, en particular en espacios y entornos barriales, organizativos e institucionales</t>
  </si>
  <si>
    <t>3-Beneficiar a 350 actores interesados en procesos de formación patrimonial a través de estrategias pedagógicas lideradas por el programa de formación</t>
  </si>
  <si>
    <t>064_Servicio de asistencia técnica en educación artística y cultural</t>
  </si>
  <si>
    <t>051_Servicio de educación informal al sector artístico y cultural</t>
  </si>
  <si>
    <t>126_Servicio de apoyo al proceso de formación artística y cultural</t>
  </si>
  <si>
    <t>01_Servicios de formación en patrimonio cultural con enfoque territorial y poblacional-diferencial.</t>
  </si>
  <si>
    <t>2024110010206</t>
  </si>
  <si>
    <t>Procesos de formación atendidos</t>
  </si>
  <si>
    <t>03 Bogotá confía en su potencial</t>
  </si>
  <si>
    <t>16 Atención Integral a la Primera Infancia y Educación como Eje del Potencial Humano</t>
  </si>
  <si>
    <t>8151-Desarrollo de procesos pedagógicos en patrimonio cultural con niños, niñas, adolescentes, jóvenes y otros actores en Bogotá D.C.</t>
  </si>
  <si>
    <t>O23011733012024020601051 - O23011733012024020601126 - O23011733012024020601064</t>
  </si>
  <si>
    <t>01 Bogotá avanza en su seguridad</t>
  </si>
  <si>
    <t>05 Espacio público seguro e inclusivo</t>
  </si>
  <si>
    <t>O23011733022024024402054</t>
  </si>
  <si>
    <t>2024110010244</t>
  </si>
  <si>
    <t>038-Intervenir 10 espacios patrimoniales en el marco de los componentes de la Estructura Integradora de los Patrimonios, mediante acciones de recuperación y mantenimiento para generar lugares de encuentro de la ciudadanía</t>
  </si>
  <si>
    <t>1-Ejecutar 1.121 intervenciones para la protección y conservación de Bienes de Interés Cultural y espacios  patrimoniales de la ciudad</t>
  </si>
  <si>
    <t>054_Servicio de asistencia técnica en asuntos patrimoniales nacionales e internacionales</t>
  </si>
  <si>
    <t>02_Servicios de intervención y recuperación del patrimonio cultural.</t>
  </si>
  <si>
    <t>8161-Mejoramiento de la capacidad institucional para la atención de trámites y servicios orientados a la intervención, protección y conservación del patrimonio cultural material de Bogotá D.C.</t>
  </si>
  <si>
    <t>O23011733022024025902041</t>
  </si>
  <si>
    <t>2024110010259</t>
  </si>
  <si>
    <t>244-Realizar 7.000 asistencias técnicas para la protección del patrimonio cultural material de la ciudad en el marco de las estrategias relacionadas con la Estructura Integradora de los Patrimonios.</t>
  </si>
  <si>
    <t>1-Realizar 7.000 asistencias técnicas para la protección del patrimonio cultural material de la ciudad en el marco de las estrategias relacionadas con la Estructura Integradora de los Patrimonios.</t>
  </si>
  <si>
    <t>041_Servicio de protección del patrimonio arqueologico, antropologico e historico</t>
  </si>
  <si>
    <t>Porcentaje de solicitudes atendidas para la recuperación y preservación de Bienes de Interés Cultural</t>
  </si>
  <si>
    <t>Actos administrativos generados</t>
  </si>
  <si>
    <t>8171-Implementación de procesos de valoración para el inventario del patrimonio cultural material en Bogotá D.C.</t>
  </si>
  <si>
    <t>1-Desarrollar 4 procesos de valoración asociados a grupos de bienes de interés cultural, en el marco de la estructura Integradora de Patrimonios</t>
  </si>
  <si>
    <t>Número de fichas de registro de manifestaciones elaboradas.</t>
  </si>
  <si>
    <t>O23011733022024026005054</t>
  </si>
  <si>
    <t>2024110010260</t>
  </si>
  <si>
    <t>166-Beneficiar a 294.585 niños, niñas, adolescentes y jóvenes en educación inicial básica y media, a través de procesos de formación digital, cultural, artística, patrimonial, deportiva y cultura ciudadana</t>
  </si>
  <si>
    <t>164-Beneficiar 189.809 personas a partir de la primera infancia y a lo largo de la vida en procesos de formación y exploración cultural artística patrimonial recreativa y deportiva en particular en espacios cercanos, parques de proximidad, estructurantes y entornos comunitarios</t>
  </si>
  <si>
    <t>140-Desarrollar 8925 actividades para la promoción, fortalecimiento y desarrollo de las prácticas artísticas, culturales y patrimoniales, como un medio para el ejercicio de los derechos culturales y el desarrollo humano, con alcance zonal, distrital y regional.</t>
  </si>
  <si>
    <t>143-Entregar 9702 estímulos, reconocimientos, apoyos, incentivos y alianzas estratégicas en el marco de los distintos programas de fomento, ofertados a las 20 localidades, que puedan incluir enfoque poblacional y territorial, que beneficien a agentes, organizaciones y comunidades</t>
  </si>
  <si>
    <t>146-Implementar 4 asistencias técnicas destinadas al reconocimiento y salvaguardia de manifestaciones del patrimonio cultural inmaterial de Bogotá, en torno a prácticas artísticas, recreodeportivas y saberes culturales</t>
  </si>
  <si>
    <t xml:space="preserve">8144-Desarrollo de procesos de valoración, identificación, documentación y registro de prácticas y manifestaciones del patrimonio vivo en Bogotá D.C. </t>
  </si>
  <si>
    <t>Reserva constituida</t>
  </si>
  <si>
    <t>Anulaciones</t>
  </si>
  <si>
    <t>Reserva definitiva</t>
  </si>
  <si>
    <t>2025</t>
  </si>
  <si>
    <t>8152-Desarrollo de acciones de intervención para la protección y conservación de los valores del paisaje histórico, urbano y rural de los espacios patrimoniales de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</si>
</sst>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7" applyNumberFormat="0" applyAlignment="0" applyProtection="0"/>
    <xf numFmtId="0" fontId="28" fillId="11" borderId="8" applyNumberFormat="0" applyAlignment="0" applyProtection="0"/>
    <xf numFmtId="0" fontId="29" fillId="11" borderId="7" applyNumberFormat="0" applyAlignment="0" applyProtection="0"/>
    <xf numFmtId="0" fontId="30" fillId="0" borderId="9" applyNumberFormat="0" applyFill="0" applyAlignment="0" applyProtection="0"/>
    <xf numFmtId="0" fontId="31" fillId="12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23">
    <xf numFmtId="0" fontId="0" fillId="0" borderId="0" xfId="0"/>
    <xf numFmtId="0" fontId="38" fillId="6" borderId="13" xfId="0" applyFont="1" applyFill="1" applyBorder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9" borderId="29" xfId="0" applyFont="1" applyFill="1" applyBorder="1" applyAlignment="1">
      <alignment vertical="center" wrapText="1"/>
    </xf>
    <xf numFmtId="166" fontId="42" fillId="39" borderId="34" xfId="1" applyNumberFormat="1" applyFont="1" applyFill="1" applyBorder="1" applyAlignment="1">
      <alignment horizontal="center" vertical="center" wrapText="1"/>
    </xf>
    <xf numFmtId="166" fontId="42" fillId="39" borderId="35" xfId="1" applyNumberFormat="1" applyFont="1" applyFill="1" applyBorder="1" applyAlignment="1">
      <alignment horizontal="center" vertical="center" wrapText="1"/>
    </xf>
    <xf numFmtId="166" fontId="42" fillId="39" borderId="36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40" fillId="0" borderId="0" xfId="1" applyNumberFormat="1" applyFont="1" applyAlignment="1">
      <alignment vertical="center"/>
    </xf>
    <xf numFmtId="168" fontId="38" fillId="38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8" borderId="26" xfId="1" applyNumberFormat="1" applyFont="1" applyFill="1" applyBorder="1" applyAlignment="1">
      <alignment horizontal="center" vertical="center" wrapText="1"/>
    </xf>
    <xf numFmtId="3" fontId="38" fillId="38" borderId="26" xfId="1" applyNumberFormat="1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8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5" borderId="32" xfId="0" applyNumberFormat="1" applyFont="1" applyFill="1" applyBorder="1" applyAlignment="1">
      <alignment horizontal="center" vertical="center" wrapText="1"/>
    </xf>
    <xf numFmtId="3" fontId="42" fillId="39" borderId="34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8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9" borderId="34" xfId="1" applyNumberFormat="1" applyFont="1" applyFill="1" applyBorder="1" applyAlignment="1">
      <alignment horizontal="right" vertical="center" wrapText="1"/>
    </xf>
    <xf numFmtId="167" fontId="42" fillId="39" borderId="37" xfId="1" applyNumberFormat="1" applyFont="1" applyFill="1" applyBorder="1" applyAlignment="1">
      <alignment horizontal="right" vertical="center" wrapText="1"/>
    </xf>
    <xf numFmtId="166" fontId="42" fillId="39" borderId="29" xfId="1" applyNumberFormat="1" applyFont="1" applyFill="1" applyBorder="1" applyAlignment="1">
      <alignment horizontal="center" vertical="center" wrapText="1"/>
    </xf>
    <xf numFmtId="0" fontId="42" fillId="4" borderId="50" xfId="0" applyFont="1" applyFill="1" applyBorder="1" applyAlignment="1">
      <alignment horizontal="center" vertical="center" wrapText="1"/>
    </xf>
    <xf numFmtId="3" fontId="42" fillId="5" borderId="20" xfId="0" applyNumberFormat="1" applyFont="1" applyFill="1" applyBorder="1" applyAlignment="1">
      <alignment horizontal="center" vertical="center" wrapText="1"/>
    </xf>
    <xf numFmtId="3" fontId="42" fillId="5" borderId="18" xfId="0" applyNumberFormat="1" applyFont="1" applyFill="1" applyBorder="1" applyAlignment="1">
      <alignment horizontal="center" vertical="center" wrapText="1"/>
    </xf>
    <xf numFmtId="3" fontId="42" fillId="5" borderId="33" xfId="0" applyNumberFormat="1" applyFont="1" applyFill="1" applyBorder="1" applyAlignment="1">
      <alignment horizontal="center" vertical="center" wrapText="1"/>
    </xf>
    <xf numFmtId="3" fontId="42" fillId="5" borderId="31" xfId="0" applyNumberFormat="1" applyFont="1" applyFill="1" applyBorder="1" applyAlignment="1">
      <alignment horizontal="center" vertical="center" wrapText="1"/>
    </xf>
    <xf numFmtId="3" fontId="42" fillId="5" borderId="2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6" borderId="52" xfId="0" applyFont="1" applyFill="1" applyBorder="1" applyAlignment="1">
      <alignment vertical="center" wrapText="1"/>
    </xf>
    <xf numFmtId="0" fontId="45" fillId="6" borderId="51" xfId="0" applyFont="1" applyFill="1" applyBorder="1" applyAlignment="1">
      <alignment vertical="center"/>
    </xf>
    <xf numFmtId="0" fontId="45" fillId="6" borderId="52" xfId="0" applyFont="1" applyFill="1" applyBorder="1" applyAlignment="1">
      <alignment vertical="center"/>
    </xf>
    <xf numFmtId="0" fontId="45" fillId="6" borderId="53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8" borderId="39" xfId="0" applyFont="1" applyFill="1" applyBorder="1" applyAlignment="1">
      <alignment horizontal="left" vertical="center" wrapText="1"/>
    </xf>
    <xf numFmtId="0" fontId="40" fillId="38" borderId="41" xfId="0" applyFont="1" applyFill="1" applyBorder="1" applyAlignment="1">
      <alignment horizontal="left" vertical="center" wrapText="1"/>
    </xf>
    <xf numFmtId="0" fontId="40" fillId="38" borderId="38" xfId="0" applyFont="1" applyFill="1" applyBorder="1" applyAlignment="1">
      <alignment horizontal="left" vertical="center" wrapText="1"/>
    </xf>
    <xf numFmtId="3" fontId="40" fillId="40" borderId="38" xfId="0" applyNumberFormat="1" applyFont="1" applyFill="1" applyBorder="1" applyAlignment="1">
      <alignment horizontal="center" vertical="center" wrapText="1"/>
    </xf>
    <xf numFmtId="3" fontId="40" fillId="40" borderId="39" xfId="0" applyNumberFormat="1" applyFont="1" applyFill="1" applyBorder="1" applyAlignment="1">
      <alignment horizontal="center" vertical="center" wrapText="1"/>
    </xf>
    <xf numFmtId="3" fontId="40" fillId="40" borderId="40" xfId="0" applyNumberFormat="1" applyFont="1" applyFill="1" applyBorder="1" applyAlignment="1">
      <alignment horizontal="center" vertical="center"/>
    </xf>
    <xf numFmtId="3" fontId="40" fillId="40" borderId="39" xfId="0" applyNumberFormat="1" applyFont="1" applyFill="1" applyBorder="1" applyAlignment="1">
      <alignment horizontal="center" vertical="center"/>
    </xf>
    <xf numFmtId="3" fontId="40" fillId="40" borderId="41" xfId="0" applyNumberFormat="1" applyFont="1" applyFill="1" applyBorder="1" applyAlignment="1">
      <alignment horizontal="center" vertical="center"/>
    </xf>
    <xf numFmtId="3" fontId="40" fillId="40" borderId="42" xfId="0" applyNumberFormat="1" applyFont="1" applyFill="1" applyBorder="1" applyAlignment="1">
      <alignment horizontal="center" vertical="center"/>
    </xf>
    <xf numFmtId="3" fontId="40" fillId="40" borderId="43" xfId="0" applyNumberFormat="1" applyFont="1" applyFill="1" applyBorder="1" applyAlignment="1">
      <alignment horizontal="center" vertical="center"/>
    </xf>
    <xf numFmtId="0" fontId="40" fillId="38" borderId="45" xfId="0" applyFont="1" applyFill="1" applyBorder="1" applyAlignment="1">
      <alignment horizontal="left" vertical="center" wrapText="1"/>
    </xf>
    <xf numFmtId="0" fontId="40" fillId="38" borderId="47" xfId="0" applyFont="1" applyFill="1" applyBorder="1" applyAlignment="1">
      <alignment horizontal="left" vertical="center" wrapText="1"/>
    </xf>
    <xf numFmtId="0" fontId="40" fillId="38" borderId="44" xfId="0" applyFont="1" applyFill="1" applyBorder="1" applyAlignment="1">
      <alignment horizontal="left" vertical="center" wrapText="1"/>
    </xf>
    <xf numFmtId="3" fontId="40" fillId="40" borderId="44" xfId="0" applyNumberFormat="1" applyFont="1" applyFill="1" applyBorder="1" applyAlignment="1">
      <alignment horizontal="center" vertical="center" wrapText="1"/>
    </xf>
    <xf numFmtId="3" fontId="40" fillId="40" borderId="45" xfId="0" applyNumberFormat="1" applyFont="1" applyFill="1" applyBorder="1" applyAlignment="1">
      <alignment horizontal="center" vertical="center" wrapText="1"/>
    </xf>
    <xf numFmtId="3" fontId="40" fillId="40" borderId="46" xfId="0" applyNumberFormat="1" applyFont="1" applyFill="1" applyBorder="1" applyAlignment="1">
      <alignment horizontal="center" vertical="center"/>
    </xf>
    <xf numFmtId="3" fontId="40" fillId="40" borderId="45" xfId="0" applyNumberFormat="1" applyFont="1" applyFill="1" applyBorder="1" applyAlignment="1">
      <alignment horizontal="center" vertical="center"/>
    </xf>
    <xf numFmtId="3" fontId="40" fillId="40" borderId="47" xfId="0" applyNumberFormat="1" applyFont="1" applyFill="1" applyBorder="1" applyAlignment="1">
      <alignment horizontal="center" vertical="center"/>
    </xf>
    <xf numFmtId="3" fontId="40" fillId="40" borderId="48" xfId="0" applyNumberFormat="1" applyFont="1" applyFill="1" applyBorder="1" applyAlignment="1">
      <alignment horizontal="center" vertical="center"/>
    </xf>
    <xf numFmtId="3" fontId="40" fillId="40" borderId="49" xfId="0" applyNumberFormat="1" applyFont="1" applyFill="1" applyBorder="1" applyAlignment="1">
      <alignment horizontal="center" vertical="center"/>
    </xf>
    <xf numFmtId="0" fontId="40" fillId="6" borderId="38" xfId="0" applyFont="1" applyFill="1" applyBorder="1" applyAlignment="1">
      <alignment horizontal="left" vertical="center" wrapText="1"/>
    </xf>
    <xf numFmtId="3" fontId="40" fillId="38" borderId="39" xfId="72" applyNumberFormat="1" applyFont="1" applyFill="1" applyBorder="1" applyAlignment="1">
      <alignment horizontal="left" vertical="center" wrapText="1"/>
    </xf>
    <xf numFmtId="0" fontId="40" fillId="6" borderId="44" xfId="0" applyFont="1" applyFill="1" applyBorder="1" applyAlignment="1">
      <alignment horizontal="left" vertical="center" wrapText="1"/>
    </xf>
    <xf numFmtId="3" fontId="40" fillId="38" borderId="45" xfId="72" applyNumberFormat="1" applyFont="1" applyFill="1" applyBorder="1" applyAlignment="1">
      <alignment horizontal="left" vertical="center" wrapText="1"/>
    </xf>
    <xf numFmtId="167" fontId="42" fillId="39" borderId="35" xfId="1" applyNumberFormat="1" applyFont="1" applyFill="1" applyBorder="1" applyAlignment="1">
      <alignment horizontal="center" vertical="center"/>
    </xf>
    <xf numFmtId="167" fontId="42" fillId="39" borderId="30" xfId="1" applyNumberFormat="1" applyFont="1" applyFill="1" applyBorder="1" applyAlignment="1">
      <alignment horizontal="center" vertical="center"/>
    </xf>
    <xf numFmtId="167" fontId="42" fillId="39" borderId="32" xfId="1" applyNumberFormat="1" applyFont="1" applyFill="1" applyBorder="1" applyAlignment="1">
      <alignment horizontal="center" vertical="center"/>
    </xf>
    <xf numFmtId="167" fontId="42" fillId="39" borderId="21" xfId="1" applyNumberFormat="1" applyFont="1" applyFill="1" applyBorder="1" applyAlignment="1">
      <alignment horizontal="center" vertical="center"/>
    </xf>
    <xf numFmtId="3" fontId="40" fillId="40" borderId="38" xfId="0" applyNumberFormat="1" applyFont="1" applyFill="1" applyBorder="1" applyAlignment="1">
      <alignment horizontal="right" vertical="center" wrapText="1"/>
    </xf>
    <xf numFmtId="3" fontId="40" fillId="40" borderId="44" xfId="0" applyNumberFormat="1" applyFont="1" applyFill="1" applyBorder="1" applyAlignment="1">
      <alignment horizontal="right" vertical="center" wrapText="1"/>
    </xf>
    <xf numFmtId="3" fontId="40" fillId="40" borderId="58" xfId="0" applyNumberFormat="1" applyFont="1" applyFill="1" applyBorder="1" applyAlignment="1">
      <alignment horizontal="center" vertical="center" wrapText="1"/>
    </xf>
    <xf numFmtId="3" fontId="40" fillId="40" borderId="57" xfId="0" applyNumberFormat="1" applyFont="1" applyFill="1" applyBorder="1" applyAlignment="1">
      <alignment horizontal="right" vertical="center" wrapText="1"/>
    </xf>
    <xf numFmtId="0" fontId="38" fillId="6" borderId="23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168" fontId="43" fillId="38" borderId="14" xfId="0" quotePrefix="1" applyNumberFormat="1" applyFont="1" applyFill="1" applyBorder="1" applyAlignment="1">
      <alignment horizontal="center" vertical="center"/>
    </xf>
    <xf numFmtId="168" fontId="43" fillId="38" borderId="15" xfId="0" applyNumberFormat="1" applyFont="1" applyFill="1" applyBorder="1" applyAlignment="1">
      <alignment horizontal="center" vertical="center"/>
    </xf>
    <xf numFmtId="168" fontId="43" fillId="38" borderId="16" xfId="0" applyNumberFormat="1" applyFont="1" applyFill="1" applyBorder="1" applyAlignment="1">
      <alignment horizontal="center" vertical="center"/>
    </xf>
    <xf numFmtId="0" fontId="40" fillId="38" borderId="26" xfId="0" quotePrefix="1" applyFont="1" applyFill="1" applyBorder="1" applyAlignment="1">
      <alignment horizontal="left" vertical="center"/>
    </xf>
    <xf numFmtId="0" fontId="40" fillId="38" borderId="26" xfId="0" applyFont="1" applyFill="1" applyBorder="1" applyAlignment="1">
      <alignment horizontal="left" vertical="center"/>
    </xf>
    <xf numFmtId="0" fontId="40" fillId="38" borderId="27" xfId="0" applyFont="1" applyFill="1" applyBorder="1" applyAlignment="1">
      <alignment horizontal="left" vertical="center"/>
    </xf>
    <xf numFmtId="0" fontId="38" fillId="38" borderId="55" xfId="0" applyFont="1" applyFill="1" applyBorder="1" applyAlignment="1">
      <alignment horizontal="left" vertical="center" wrapText="1"/>
    </xf>
    <xf numFmtId="0" fontId="38" fillId="38" borderId="54" xfId="0" applyFont="1" applyFill="1" applyBorder="1" applyAlignment="1">
      <alignment horizontal="left" vertical="center" wrapText="1"/>
    </xf>
    <xf numFmtId="0" fontId="38" fillId="38" borderId="56" xfId="0" applyFont="1" applyFill="1" applyBorder="1" applyAlignment="1">
      <alignment horizontal="left" vertical="center" wrapText="1"/>
    </xf>
    <xf numFmtId="0" fontId="40" fillId="38" borderId="1" xfId="0" quotePrefix="1" applyFont="1" applyFill="1" applyBorder="1" applyAlignment="1">
      <alignment horizontal="left" vertical="center"/>
    </xf>
    <xf numFmtId="0" fontId="40" fillId="38" borderId="1" xfId="0" applyFont="1" applyFill="1" applyBorder="1" applyAlignment="1">
      <alignment horizontal="left" vertical="center"/>
    </xf>
    <xf numFmtId="0" fontId="40" fillId="38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8" borderId="17" xfId="0" applyFont="1" applyFill="1" applyBorder="1" applyAlignment="1">
      <alignment horizontal="left" vertical="center"/>
    </xf>
    <xf numFmtId="0" fontId="40" fillId="38" borderId="22" xfId="0" applyFont="1" applyFill="1" applyBorder="1" applyAlignment="1">
      <alignment horizontal="left" vertical="center"/>
    </xf>
    <xf numFmtId="0" fontId="40" fillId="38" borderId="1" xfId="0" quotePrefix="1" applyFont="1" applyFill="1" applyBorder="1" applyAlignment="1">
      <alignment horizontal="left" vertical="center" wrapText="1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Y47"/>
  <sheetViews>
    <sheetView showGridLines="0" tabSelected="1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3.28515625" style="3" bestFit="1" customWidth="1" outlineLevel="1"/>
    <col min="9" max="9" width="19.5703125" style="3" customWidth="1" outlineLevel="1"/>
    <col min="10" max="11" width="19.7109375" style="5" bestFit="1" customWidth="1"/>
    <col min="12" max="12" width="16.42578125" style="6" customWidth="1" outlineLevel="1"/>
    <col min="13" max="13" width="17.5703125" style="6" customWidth="1" outlineLevel="1"/>
    <col min="14" max="16" width="16.140625" style="6" customWidth="1" outlineLevel="1"/>
    <col min="17" max="19" width="17.140625" style="6" customWidth="1" outlineLevel="1"/>
    <col min="20" max="21" width="17.5703125" style="6" customWidth="1" outlineLevel="1"/>
    <col min="22" max="22" width="19" style="6" customWidth="1" outlineLevel="1"/>
    <col min="23" max="23" width="17.85546875" style="6" customWidth="1" outlineLevel="1"/>
    <col min="24" max="24" width="21.28515625" style="27" customWidth="1"/>
    <col min="25" max="25" width="22.140625" style="6" customWidth="1"/>
    <col min="26" max="16384" width="11.42578125" style="3"/>
  </cols>
  <sheetData>
    <row r="1" spans="2:25" ht="13.5" thickBot="1" x14ac:dyDescent="0.25"/>
    <row r="2" spans="2:25" ht="20.25" thickBot="1" x14ac:dyDescent="0.25">
      <c r="B2" s="115"/>
      <c r="C2" s="118" t="s">
        <v>2</v>
      </c>
      <c r="D2" s="119"/>
      <c r="E2" s="119"/>
      <c r="F2" s="119"/>
      <c r="G2" s="119"/>
      <c r="H2" s="13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20.25" thickBot="1" x14ac:dyDescent="0.25">
      <c r="B3" s="116"/>
      <c r="C3" s="118" t="s">
        <v>5</v>
      </c>
      <c r="D3" s="119"/>
      <c r="E3" s="119"/>
      <c r="F3" s="119"/>
      <c r="G3" s="119"/>
      <c r="H3" s="13"/>
      <c r="I3" s="5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2:25" ht="20.25" thickBot="1" x14ac:dyDescent="0.25">
      <c r="B4" s="117"/>
      <c r="C4" s="118" t="s">
        <v>30</v>
      </c>
      <c r="D4" s="119"/>
      <c r="E4" s="119"/>
      <c r="F4" s="119"/>
      <c r="G4" s="119"/>
      <c r="H4" s="13"/>
      <c r="I4" s="5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66" customFormat="1" ht="15.75" customHeight="1" outlineLevel="1" x14ac:dyDescent="0.2">
      <c r="B6" s="62" t="s">
        <v>33</v>
      </c>
      <c r="C6" s="120" t="s">
        <v>59</v>
      </c>
      <c r="D6" s="120"/>
      <c r="E6" s="120"/>
      <c r="F6" s="120"/>
      <c r="G6" s="121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2:25" s="66" customFormat="1" ht="15.75" customHeight="1" outlineLevel="1" x14ac:dyDescent="0.2">
      <c r="B7" s="61" t="s">
        <v>61</v>
      </c>
      <c r="C7" s="113" t="s">
        <v>60</v>
      </c>
      <c r="D7" s="113" t="s">
        <v>34</v>
      </c>
      <c r="E7" s="113" t="s">
        <v>34</v>
      </c>
      <c r="F7" s="113" t="s">
        <v>34</v>
      </c>
      <c r="G7" s="114" t="s">
        <v>34</v>
      </c>
      <c r="H7" s="65"/>
      <c r="I7" s="65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2:25" s="66" customFormat="1" ht="15.75" customHeight="1" outlineLevel="1" x14ac:dyDescent="0.2">
      <c r="B8" s="63" t="s">
        <v>62</v>
      </c>
      <c r="C8" s="113" t="s">
        <v>63</v>
      </c>
      <c r="D8" s="113" t="s">
        <v>35</v>
      </c>
      <c r="E8" s="113" t="s">
        <v>35</v>
      </c>
      <c r="F8" s="113" t="s">
        <v>35</v>
      </c>
      <c r="G8" s="114" t="s">
        <v>35</v>
      </c>
      <c r="H8" s="65"/>
      <c r="I8" s="65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2:25" s="66" customFormat="1" ht="32.25" customHeight="1" outlineLevel="1" x14ac:dyDescent="0.2">
      <c r="B9" s="61" t="s">
        <v>7</v>
      </c>
      <c r="C9" s="109" t="s">
        <v>50</v>
      </c>
      <c r="D9" s="110"/>
      <c r="E9" s="110"/>
      <c r="F9" s="110"/>
      <c r="G9" s="111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2:25" s="66" customFormat="1" ht="15.75" customHeight="1" outlineLevel="1" x14ac:dyDescent="0.2">
      <c r="B10" s="61" t="s">
        <v>14</v>
      </c>
      <c r="C10" s="112" t="s">
        <v>51</v>
      </c>
      <c r="D10" s="113" t="s">
        <v>36</v>
      </c>
      <c r="E10" s="113" t="s">
        <v>36</v>
      </c>
      <c r="F10" s="113" t="s">
        <v>36</v>
      </c>
      <c r="G10" s="114" t="s">
        <v>36</v>
      </c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2:25" s="66" customFormat="1" ht="15.75" customHeight="1" outlineLevel="1" thickBot="1" x14ac:dyDescent="0.25">
      <c r="B11" s="64" t="s">
        <v>11</v>
      </c>
      <c r="C11" s="106" t="s">
        <v>52</v>
      </c>
      <c r="D11" s="107">
        <v>2020110010174</v>
      </c>
      <c r="E11" s="107">
        <v>2020110010174</v>
      </c>
      <c r="F11" s="107">
        <v>2020110010174</v>
      </c>
      <c r="G11" s="108">
        <v>2020110010174</v>
      </c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2:25" s="11" customFormat="1" ht="15.75" customHeight="1" outlineLevel="1" thickBot="1" x14ac:dyDescent="0.25">
      <c r="B12" s="38"/>
      <c r="C12" s="39"/>
      <c r="D12" s="39"/>
      <c r="E12" s="39"/>
      <c r="F12" s="39"/>
      <c r="G12" s="39"/>
      <c r="H12" s="13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s="11" customFormat="1" ht="30.75" customHeight="1" outlineLevel="1" x14ac:dyDescent="0.2">
      <c r="B13" s="1" t="s">
        <v>32</v>
      </c>
      <c r="C13" s="103" t="s">
        <v>152</v>
      </c>
      <c r="D13" s="104"/>
      <c r="E13" s="105"/>
      <c r="F13" s="2" t="s">
        <v>6</v>
      </c>
      <c r="G13" s="32">
        <v>45777</v>
      </c>
      <c r="H13" s="14"/>
      <c r="I13" s="1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2:25" s="11" customFormat="1" ht="30" customHeight="1" x14ac:dyDescent="0.2">
      <c r="B14" s="101" t="s">
        <v>12</v>
      </c>
      <c r="C14" s="34" t="s">
        <v>149</v>
      </c>
      <c r="D14" s="33" t="s">
        <v>3</v>
      </c>
      <c r="E14" s="33" t="s">
        <v>4</v>
      </c>
      <c r="F14" s="33" t="s">
        <v>10</v>
      </c>
      <c r="G14" s="34" t="s">
        <v>151</v>
      </c>
      <c r="H14" s="12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8"/>
    </row>
    <row r="15" spans="2:25" s="11" customFormat="1" ht="15.75" thickBot="1" x14ac:dyDescent="0.25">
      <c r="B15" s="102"/>
      <c r="C15" s="35">
        <f>+H22</f>
        <v>389120854</v>
      </c>
      <c r="D15" s="47"/>
      <c r="E15" s="47"/>
      <c r="F15" s="36">
        <f>D15-E15</f>
        <v>0</v>
      </c>
      <c r="G15" s="40">
        <f>+C15+F15</f>
        <v>389120854</v>
      </c>
      <c r="H15" s="12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8"/>
    </row>
    <row r="16" spans="2:25" s="9" customFormat="1" ht="15.75" customHeight="1" thickBot="1" x14ac:dyDescent="0.25">
      <c r="B16" s="48"/>
      <c r="C16" s="41"/>
      <c r="D16" s="49"/>
      <c r="E16" s="49"/>
      <c r="F16" s="42"/>
      <c r="G16" s="37"/>
      <c r="H16" s="12"/>
      <c r="I16" s="12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8"/>
    </row>
    <row r="17" spans="2:25" ht="39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54" t="s">
        <v>149</v>
      </c>
      <c r="I17" s="54" t="s">
        <v>150</v>
      </c>
      <c r="J17" s="54" t="s">
        <v>151</v>
      </c>
      <c r="K17" s="56" t="s">
        <v>16</v>
      </c>
      <c r="L17" s="55" t="s">
        <v>27</v>
      </c>
      <c r="M17" s="55" t="s">
        <v>26</v>
      </c>
      <c r="N17" s="55" t="s">
        <v>25</v>
      </c>
      <c r="O17" s="55" t="s">
        <v>24</v>
      </c>
      <c r="P17" s="55" t="s">
        <v>23</v>
      </c>
      <c r="Q17" s="55" t="s">
        <v>22</v>
      </c>
      <c r="R17" s="55" t="s">
        <v>21</v>
      </c>
      <c r="S17" s="55" t="s">
        <v>20</v>
      </c>
      <c r="T17" s="55" t="s">
        <v>19</v>
      </c>
      <c r="U17" s="55" t="s">
        <v>18</v>
      </c>
      <c r="V17" s="57" t="s">
        <v>17</v>
      </c>
      <c r="W17" s="43" t="s">
        <v>1</v>
      </c>
      <c r="X17" s="58" t="s">
        <v>28</v>
      </c>
      <c r="Y17" s="18"/>
    </row>
    <row r="18" spans="2:25" ht="34.5" customHeight="1" x14ac:dyDescent="0.2">
      <c r="B18" s="89" t="s">
        <v>68</v>
      </c>
      <c r="C18" s="90" t="s">
        <v>53</v>
      </c>
      <c r="D18" s="69" t="s">
        <v>55</v>
      </c>
      <c r="E18" s="69" t="s">
        <v>39</v>
      </c>
      <c r="F18" s="70" t="s">
        <v>57</v>
      </c>
      <c r="G18" s="71" t="s">
        <v>58</v>
      </c>
      <c r="H18" s="97">
        <v>389120854</v>
      </c>
      <c r="I18" s="100">
        <v>0</v>
      </c>
      <c r="J18" s="99">
        <f>+H18-I18</f>
        <v>389120854</v>
      </c>
      <c r="K18" s="75">
        <v>0</v>
      </c>
      <c r="L18" s="75">
        <v>51145950</v>
      </c>
      <c r="M18" s="75">
        <v>647340</v>
      </c>
      <c r="N18" s="75"/>
      <c r="O18" s="75"/>
      <c r="P18" s="75"/>
      <c r="Q18" s="75"/>
      <c r="R18" s="75"/>
      <c r="S18" s="75"/>
      <c r="T18" s="75"/>
      <c r="U18" s="76"/>
      <c r="V18" s="76"/>
      <c r="W18" s="77">
        <f>SUM(K18:V18)</f>
        <v>51793290</v>
      </c>
      <c r="X18" s="78">
        <f>+J18-W18</f>
        <v>337327564</v>
      </c>
      <c r="Y18" s="3"/>
    </row>
    <row r="19" spans="2:25" ht="34.5" customHeight="1" x14ac:dyDescent="0.2">
      <c r="B19" s="89" t="s">
        <v>68</v>
      </c>
      <c r="C19" s="90" t="s">
        <v>54</v>
      </c>
      <c r="D19" s="69" t="s">
        <v>56</v>
      </c>
      <c r="E19" s="69" t="s">
        <v>37</v>
      </c>
      <c r="F19" s="70" t="s">
        <v>57</v>
      </c>
      <c r="G19" s="71" t="s">
        <v>58</v>
      </c>
      <c r="H19" s="97">
        <v>0</v>
      </c>
      <c r="I19" s="97">
        <v>0</v>
      </c>
      <c r="J19" s="73">
        <f>+H19-I19</f>
        <v>0</v>
      </c>
      <c r="K19" s="74">
        <v>0</v>
      </c>
      <c r="L19" s="75">
        <v>0</v>
      </c>
      <c r="M19" s="75"/>
      <c r="N19" s="75"/>
      <c r="O19" s="75"/>
      <c r="P19" s="75"/>
      <c r="Q19" s="75"/>
      <c r="R19" s="75"/>
      <c r="S19" s="75"/>
      <c r="T19" s="75"/>
      <c r="U19" s="75"/>
      <c r="V19" s="76"/>
      <c r="W19" s="77">
        <f>SUM(K19:V19)</f>
        <v>0</v>
      </c>
      <c r="X19" s="78">
        <f>+J19-W19</f>
        <v>0</v>
      </c>
      <c r="Y19" s="3"/>
    </row>
    <row r="20" spans="2:25" ht="34.5" customHeight="1" x14ac:dyDescent="0.2">
      <c r="B20" s="89"/>
      <c r="C20" s="90"/>
      <c r="D20" s="69"/>
      <c r="E20" s="69"/>
      <c r="F20" s="70"/>
      <c r="G20" s="71"/>
      <c r="H20" s="97"/>
      <c r="I20" s="72"/>
      <c r="J20" s="73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77"/>
      <c r="X20" s="78"/>
      <c r="Y20" s="3"/>
    </row>
    <row r="21" spans="2:25" ht="34.5" customHeight="1" thickBot="1" x14ac:dyDescent="0.25">
      <c r="B21" s="91"/>
      <c r="C21" s="92"/>
      <c r="D21" s="79"/>
      <c r="E21" s="79"/>
      <c r="F21" s="80"/>
      <c r="G21" s="81"/>
      <c r="H21" s="98"/>
      <c r="I21" s="82"/>
      <c r="J21" s="83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7"/>
      <c r="X21" s="88"/>
      <c r="Y21" s="3"/>
    </row>
    <row r="22" spans="2:25" s="18" customFormat="1" ht="31.5" customHeight="1" thickBot="1" x14ac:dyDescent="0.25">
      <c r="B22" s="19" t="s">
        <v>31</v>
      </c>
      <c r="C22" s="44"/>
      <c r="D22" s="21"/>
      <c r="E22" s="20"/>
      <c r="F22" s="22"/>
      <c r="G22" s="52"/>
      <c r="H22" s="51">
        <f t="shared" ref="H22:X22" si="0">SUBTOTAL(9,H18:H21)</f>
        <v>389120854</v>
      </c>
      <c r="I22" s="51">
        <f t="shared" si="0"/>
        <v>0</v>
      </c>
      <c r="J22" s="50">
        <f t="shared" si="0"/>
        <v>389120854</v>
      </c>
      <c r="K22" s="93">
        <f>SUBTOTAL(9,K19:K21)</f>
        <v>0</v>
      </c>
      <c r="L22" s="93">
        <f t="shared" si="0"/>
        <v>51145950</v>
      </c>
      <c r="M22" s="93">
        <f t="shared" si="0"/>
        <v>647340</v>
      </c>
      <c r="N22" s="93">
        <f t="shared" si="0"/>
        <v>0</v>
      </c>
      <c r="O22" s="93">
        <f t="shared" si="0"/>
        <v>0</v>
      </c>
      <c r="P22" s="93">
        <f t="shared" si="0"/>
        <v>0</v>
      </c>
      <c r="Q22" s="93">
        <f t="shared" si="0"/>
        <v>0</v>
      </c>
      <c r="R22" s="93">
        <f t="shared" si="0"/>
        <v>0</v>
      </c>
      <c r="S22" s="93">
        <f t="shared" si="0"/>
        <v>0</v>
      </c>
      <c r="T22" s="93">
        <f t="shared" si="0"/>
        <v>0</v>
      </c>
      <c r="U22" s="93">
        <f t="shared" si="0"/>
        <v>0</v>
      </c>
      <c r="V22" s="94">
        <f t="shared" si="0"/>
        <v>0</v>
      </c>
      <c r="W22" s="95">
        <f t="shared" si="0"/>
        <v>51793290</v>
      </c>
      <c r="X22" s="96">
        <f t="shared" si="0"/>
        <v>337327564</v>
      </c>
    </row>
    <row r="23" spans="2:25" x14ac:dyDescent="0.2">
      <c r="C23" s="30"/>
    </row>
    <row r="24" spans="2:25" x14ac:dyDescent="0.2">
      <c r="C24" s="30"/>
    </row>
    <row r="25" spans="2:25" x14ac:dyDescent="0.2">
      <c r="C25" s="30"/>
    </row>
    <row r="26" spans="2:25" x14ac:dyDescent="0.2">
      <c r="B26" s="29"/>
      <c r="D26" s="30"/>
    </row>
    <row r="27" spans="2:25" x14ac:dyDescent="0.2">
      <c r="B27" s="29"/>
      <c r="D27" s="30"/>
    </row>
    <row r="28" spans="2:25" x14ac:dyDescent="0.2">
      <c r="B28" s="28"/>
      <c r="C28" s="30"/>
      <c r="D28" s="30"/>
    </row>
    <row r="29" spans="2:25" x14ac:dyDescent="0.2">
      <c r="B29" s="29"/>
      <c r="C29" s="30"/>
      <c r="D29" s="30"/>
      <c r="G29" s="31"/>
    </row>
    <row r="30" spans="2:25" x14ac:dyDescent="0.2">
      <c r="B30" s="29"/>
    </row>
    <row r="31" spans="2:25" x14ac:dyDescent="0.2">
      <c r="C31" s="30"/>
      <c r="D31" s="30"/>
    </row>
    <row r="32" spans="2:25" x14ac:dyDescent="0.2">
      <c r="B32" s="29"/>
    </row>
    <row r="33" spans="2:3" x14ac:dyDescent="0.2">
      <c r="B33" s="29"/>
    </row>
    <row r="34" spans="2:3" x14ac:dyDescent="0.2">
      <c r="B34" s="29"/>
    </row>
    <row r="35" spans="2:3" x14ac:dyDescent="0.2">
      <c r="B35" s="29"/>
    </row>
    <row r="36" spans="2:3" x14ac:dyDescent="0.2">
      <c r="B36" s="29"/>
    </row>
    <row r="37" spans="2:3" x14ac:dyDescent="0.2">
      <c r="B37" s="29"/>
      <c r="C37" s="30"/>
    </row>
    <row r="38" spans="2:3" x14ac:dyDescent="0.2">
      <c r="B38" s="29"/>
      <c r="C38" s="30"/>
    </row>
    <row r="39" spans="2:3" x14ac:dyDescent="0.2">
      <c r="B39" s="29"/>
      <c r="C39" s="30"/>
    </row>
    <row r="40" spans="2:3" x14ac:dyDescent="0.2">
      <c r="B40" s="29"/>
      <c r="C40" s="30"/>
    </row>
    <row r="41" spans="2:3" x14ac:dyDescent="0.2">
      <c r="B41" s="29"/>
      <c r="C41" s="30"/>
    </row>
    <row r="42" spans="2:3" x14ac:dyDescent="0.2">
      <c r="B42" s="29"/>
      <c r="C42" s="30"/>
    </row>
    <row r="43" spans="2:3" x14ac:dyDescent="0.2">
      <c r="B43" s="29"/>
      <c r="C43" s="30"/>
    </row>
    <row r="44" spans="2:3" x14ac:dyDescent="0.2">
      <c r="B44" s="29"/>
      <c r="C44" s="30"/>
    </row>
    <row r="45" spans="2:3" x14ac:dyDescent="0.2">
      <c r="B45" s="29"/>
      <c r="C45" s="30"/>
    </row>
    <row r="46" spans="2:3" x14ac:dyDescent="0.2">
      <c r="B46" s="29"/>
      <c r="C46" s="30"/>
    </row>
    <row r="47" spans="2:3" x14ac:dyDescent="0.2">
      <c r="B47" s="29"/>
      <c r="C47" s="30"/>
    </row>
  </sheetData>
  <autoFilter ref="B17:Y21"/>
  <mergeCells count="12">
    <mergeCell ref="C7:G7"/>
    <mergeCell ref="C8:G8"/>
    <mergeCell ref="B2:B4"/>
    <mergeCell ref="C2:G2"/>
    <mergeCell ref="C3:G3"/>
    <mergeCell ref="C4:G4"/>
    <mergeCell ref="C6:G6"/>
    <mergeCell ref="B14:B15"/>
    <mergeCell ref="C13:E13"/>
    <mergeCell ref="C11:G11"/>
    <mergeCell ref="C9:G9"/>
    <mergeCell ref="C10:G10"/>
  </mergeCells>
  <phoneticPr fontId="37" type="noConversion"/>
  <conditionalFormatting sqref="Y6:Y13 X17:X21 Y23:Y1048576">
    <cfRule type="cellIs" dxfId="21" priority="47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8"/>
  <sheetViews>
    <sheetView showGridLines="0" zoomScale="80" zoomScaleNormal="80" workbookViewId="0">
      <pane xSplit="7" ySplit="17" topLeftCell="I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3.28515625" style="3" bestFit="1" customWidth="1" outlineLevel="1"/>
    <col min="9" max="9" width="22.7109375" style="3" customWidth="1" outlineLevel="1"/>
    <col min="10" max="11" width="19.7109375" style="5" bestFit="1" customWidth="1"/>
    <col min="12" max="13" width="17.5703125" style="6" customWidth="1" outlineLevel="1"/>
    <col min="14" max="16" width="16.140625" style="6" customWidth="1" outlineLevel="1"/>
    <col min="17" max="19" width="17.140625" style="6" customWidth="1" outlineLevel="1"/>
    <col min="20" max="21" width="17.5703125" style="6" customWidth="1" outlineLevel="1"/>
    <col min="22" max="23" width="21.28515625" style="6" customWidth="1" outlineLevel="1"/>
    <col min="24" max="24" width="21.28515625" style="27" customWidth="1"/>
    <col min="25" max="25" width="22.140625" style="6" customWidth="1"/>
    <col min="26" max="16384" width="11.42578125" style="3"/>
  </cols>
  <sheetData>
    <row r="1" spans="2:25" ht="13.5" thickBot="1" x14ac:dyDescent="0.25"/>
    <row r="2" spans="2:25" ht="24" customHeight="1" thickBot="1" x14ac:dyDescent="0.25">
      <c r="B2" s="115"/>
      <c r="C2" s="118" t="s">
        <v>2</v>
      </c>
      <c r="D2" s="119"/>
      <c r="E2" s="119"/>
      <c r="F2" s="119"/>
      <c r="G2" s="119"/>
      <c r="H2" s="13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24" customHeight="1" thickBot="1" x14ac:dyDescent="0.25">
      <c r="B3" s="116"/>
      <c r="C3" s="118" t="s">
        <v>5</v>
      </c>
      <c r="D3" s="119"/>
      <c r="E3" s="119"/>
      <c r="F3" s="119"/>
      <c r="G3" s="119"/>
      <c r="H3" s="13"/>
      <c r="I3" s="5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2:25" ht="24" customHeight="1" thickBot="1" x14ac:dyDescent="0.25">
      <c r="B4" s="117"/>
      <c r="C4" s="118" t="s">
        <v>30</v>
      </c>
      <c r="D4" s="119"/>
      <c r="E4" s="119"/>
      <c r="F4" s="119"/>
      <c r="G4" s="119"/>
      <c r="H4" s="13"/>
      <c r="I4" s="5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66" customFormat="1" ht="15.75" customHeight="1" outlineLevel="1" x14ac:dyDescent="0.2">
      <c r="B6" s="62" t="s">
        <v>33</v>
      </c>
      <c r="C6" s="120" t="s">
        <v>59</v>
      </c>
      <c r="D6" s="120"/>
      <c r="E6" s="120"/>
      <c r="F6" s="120"/>
      <c r="G6" s="121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2:25" s="66" customFormat="1" ht="15.75" customHeight="1" outlineLevel="1" x14ac:dyDescent="0.2">
      <c r="B7" s="61" t="s">
        <v>61</v>
      </c>
      <c r="C7" s="113" t="s">
        <v>79</v>
      </c>
      <c r="D7" s="113" t="s">
        <v>34</v>
      </c>
      <c r="E7" s="113" t="s">
        <v>34</v>
      </c>
      <c r="F7" s="113" t="s">
        <v>34</v>
      </c>
      <c r="G7" s="114" t="s">
        <v>34</v>
      </c>
      <c r="H7" s="65"/>
      <c r="I7" s="65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2:25" s="66" customFormat="1" ht="15.75" customHeight="1" outlineLevel="1" x14ac:dyDescent="0.2">
      <c r="B8" s="63" t="s">
        <v>62</v>
      </c>
      <c r="C8" s="113" t="s">
        <v>80</v>
      </c>
      <c r="D8" s="113" t="s">
        <v>35</v>
      </c>
      <c r="E8" s="113" t="s">
        <v>35</v>
      </c>
      <c r="F8" s="113" t="s">
        <v>35</v>
      </c>
      <c r="G8" s="114" t="s">
        <v>35</v>
      </c>
      <c r="H8" s="65"/>
      <c r="I8" s="65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2:25" s="66" customFormat="1" ht="32.25" customHeight="1" outlineLevel="1" x14ac:dyDescent="0.2">
      <c r="B9" s="61" t="s">
        <v>7</v>
      </c>
      <c r="C9" s="109" t="s">
        <v>64</v>
      </c>
      <c r="D9" s="110"/>
      <c r="E9" s="110"/>
      <c r="F9" s="110"/>
      <c r="G9" s="111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2:25" s="66" customFormat="1" ht="15.75" customHeight="1" outlineLevel="1" x14ac:dyDescent="0.2">
      <c r="B10" s="61" t="s">
        <v>14</v>
      </c>
      <c r="C10" s="112" t="s">
        <v>65</v>
      </c>
      <c r="D10" s="113" t="s">
        <v>36</v>
      </c>
      <c r="E10" s="113" t="s">
        <v>36</v>
      </c>
      <c r="F10" s="113" t="s">
        <v>36</v>
      </c>
      <c r="G10" s="114" t="s">
        <v>36</v>
      </c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2:25" s="66" customFormat="1" ht="15.75" customHeight="1" outlineLevel="1" thickBot="1" x14ac:dyDescent="0.25">
      <c r="B11" s="64" t="s">
        <v>11</v>
      </c>
      <c r="C11" s="106" t="s">
        <v>66</v>
      </c>
      <c r="D11" s="107">
        <v>2020110010174</v>
      </c>
      <c r="E11" s="107">
        <v>2020110010174</v>
      </c>
      <c r="F11" s="107">
        <v>2020110010174</v>
      </c>
      <c r="G11" s="108">
        <v>2020110010174</v>
      </c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2:25" s="11" customFormat="1" ht="15.75" customHeight="1" outlineLevel="1" thickBot="1" x14ac:dyDescent="0.25">
      <c r="B12" s="38"/>
      <c r="C12" s="39"/>
      <c r="D12" s="39"/>
      <c r="E12" s="39"/>
      <c r="F12" s="39"/>
      <c r="G12" s="39"/>
      <c r="H12" s="13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s="11" customFormat="1" ht="30.75" customHeight="1" outlineLevel="1" x14ac:dyDescent="0.2">
      <c r="B13" s="1" t="s">
        <v>32</v>
      </c>
      <c r="C13" s="103" t="s">
        <v>152</v>
      </c>
      <c r="D13" s="104"/>
      <c r="E13" s="105"/>
      <c r="F13" s="2" t="s">
        <v>6</v>
      </c>
      <c r="G13" s="32">
        <v>45777</v>
      </c>
      <c r="H13" s="14"/>
      <c r="I13" s="1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2:25" s="11" customFormat="1" ht="30" customHeight="1" x14ac:dyDescent="0.2">
      <c r="B14" s="101" t="s">
        <v>12</v>
      </c>
      <c r="C14" s="34" t="s">
        <v>149</v>
      </c>
      <c r="D14" s="33" t="s">
        <v>3</v>
      </c>
      <c r="E14" s="33" t="s">
        <v>4</v>
      </c>
      <c r="F14" s="33" t="s">
        <v>10</v>
      </c>
      <c r="G14" s="34" t="s">
        <v>151</v>
      </c>
      <c r="H14" s="12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8"/>
    </row>
    <row r="15" spans="2:25" s="11" customFormat="1" ht="15.75" thickBot="1" x14ac:dyDescent="0.25">
      <c r="B15" s="102"/>
      <c r="C15" s="35">
        <f>+H22</f>
        <v>1856198510</v>
      </c>
      <c r="D15" s="47"/>
      <c r="E15" s="47">
        <v>300000</v>
      </c>
      <c r="F15" s="36">
        <f>D15-E15</f>
        <v>-300000</v>
      </c>
      <c r="G15" s="40">
        <f>+C15+F15</f>
        <v>1855898510</v>
      </c>
      <c r="H15" s="12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8"/>
    </row>
    <row r="16" spans="2:25" s="9" customFormat="1" ht="15.75" customHeight="1" thickBot="1" x14ac:dyDescent="0.25">
      <c r="B16" s="48"/>
      <c r="C16" s="41"/>
      <c r="D16" s="49"/>
      <c r="E16" s="49"/>
      <c r="F16" s="42"/>
      <c r="G16" s="37"/>
      <c r="H16" s="12"/>
      <c r="I16" s="12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8"/>
    </row>
    <row r="17" spans="2:25" ht="40.5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54" t="s">
        <v>149</v>
      </c>
      <c r="I17" s="54" t="s">
        <v>150</v>
      </c>
      <c r="J17" s="54" t="s">
        <v>151</v>
      </c>
      <c r="K17" s="56" t="s">
        <v>16</v>
      </c>
      <c r="L17" s="55" t="s">
        <v>27</v>
      </c>
      <c r="M17" s="55" t="s">
        <v>26</v>
      </c>
      <c r="N17" s="55" t="s">
        <v>25</v>
      </c>
      <c r="O17" s="55" t="s">
        <v>24</v>
      </c>
      <c r="P17" s="55" t="s">
        <v>23</v>
      </c>
      <c r="Q17" s="55" t="s">
        <v>22</v>
      </c>
      <c r="R17" s="55" t="s">
        <v>21</v>
      </c>
      <c r="S17" s="55" t="s">
        <v>20</v>
      </c>
      <c r="T17" s="55" t="s">
        <v>19</v>
      </c>
      <c r="U17" s="55" t="s">
        <v>18</v>
      </c>
      <c r="V17" s="57" t="s">
        <v>17</v>
      </c>
      <c r="W17" s="43" t="s">
        <v>1</v>
      </c>
      <c r="X17" s="58" t="s">
        <v>28</v>
      </c>
      <c r="Y17" s="18"/>
    </row>
    <row r="18" spans="2:25" ht="34.5" customHeight="1" x14ac:dyDescent="0.2">
      <c r="B18" s="89" t="s">
        <v>67</v>
      </c>
      <c r="C18" s="90" t="s">
        <v>73</v>
      </c>
      <c r="D18" s="69" t="s">
        <v>69</v>
      </c>
      <c r="E18" s="69" t="s">
        <v>75</v>
      </c>
      <c r="F18" s="70" t="s">
        <v>71</v>
      </c>
      <c r="G18" s="71" t="s">
        <v>48</v>
      </c>
      <c r="H18" s="97">
        <v>156185491</v>
      </c>
      <c r="I18" s="97">
        <v>0</v>
      </c>
      <c r="J18" s="99">
        <f>+H18-I18</f>
        <v>156185491</v>
      </c>
      <c r="K18" s="75">
        <v>0</v>
      </c>
      <c r="L18" s="75">
        <v>149430232</v>
      </c>
      <c r="M18" s="75">
        <v>3025394</v>
      </c>
      <c r="N18" s="75"/>
      <c r="O18" s="75"/>
      <c r="P18" s="75"/>
      <c r="Q18" s="75"/>
      <c r="R18" s="75"/>
      <c r="S18" s="75"/>
      <c r="T18" s="75"/>
      <c r="U18" s="76"/>
      <c r="V18" s="76"/>
      <c r="W18" s="77">
        <f>SUM(K18:V18)</f>
        <v>152455626</v>
      </c>
      <c r="X18" s="78">
        <f>+J18-W18</f>
        <v>3729865</v>
      </c>
      <c r="Y18" s="3"/>
    </row>
    <row r="19" spans="2:25" ht="34.5" customHeight="1" x14ac:dyDescent="0.2">
      <c r="B19" s="89" t="s">
        <v>67</v>
      </c>
      <c r="C19" s="90" t="s">
        <v>74</v>
      </c>
      <c r="D19" s="69" t="s">
        <v>70</v>
      </c>
      <c r="E19" s="69" t="s">
        <v>42</v>
      </c>
      <c r="F19" s="70" t="s">
        <v>72</v>
      </c>
      <c r="G19" s="71" t="s">
        <v>49</v>
      </c>
      <c r="H19" s="97">
        <v>1700013019</v>
      </c>
      <c r="I19" s="97">
        <v>300000</v>
      </c>
      <c r="J19" s="73">
        <f>+H19-I19</f>
        <v>1699713019</v>
      </c>
      <c r="K19" s="74">
        <v>0</v>
      </c>
      <c r="L19" s="75">
        <v>380552209</v>
      </c>
      <c r="M19" s="75">
        <v>312047799</v>
      </c>
      <c r="N19" s="75"/>
      <c r="O19" s="75"/>
      <c r="P19" s="75"/>
      <c r="Q19" s="75"/>
      <c r="R19" s="75"/>
      <c r="S19" s="75"/>
      <c r="T19" s="75"/>
      <c r="U19" s="75"/>
      <c r="V19" s="76"/>
      <c r="W19" s="77">
        <f>SUM(K19:V19)</f>
        <v>692600008</v>
      </c>
      <c r="X19" s="78">
        <f>+J19-W19</f>
        <v>1007113011</v>
      </c>
      <c r="Y19" s="3"/>
    </row>
    <row r="20" spans="2:25" ht="34.5" customHeight="1" x14ac:dyDescent="0.2">
      <c r="B20" s="89"/>
      <c r="C20" s="90"/>
      <c r="D20" s="69"/>
      <c r="E20" s="69"/>
      <c r="F20" s="70"/>
      <c r="G20" s="71"/>
      <c r="H20" s="97"/>
      <c r="I20" s="72"/>
      <c r="J20" s="73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77"/>
      <c r="X20" s="78"/>
      <c r="Y20" s="3"/>
    </row>
    <row r="21" spans="2:25" ht="34.5" customHeight="1" thickBot="1" x14ac:dyDescent="0.25">
      <c r="B21" s="91"/>
      <c r="C21" s="92"/>
      <c r="D21" s="79"/>
      <c r="E21" s="79"/>
      <c r="F21" s="80"/>
      <c r="G21" s="81"/>
      <c r="H21" s="98"/>
      <c r="I21" s="82"/>
      <c r="J21" s="83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7"/>
      <c r="X21" s="88"/>
      <c r="Y21" s="3"/>
    </row>
    <row r="22" spans="2:25" s="18" customFormat="1" ht="31.5" customHeight="1" thickBot="1" x14ac:dyDescent="0.25">
      <c r="B22" s="19" t="s">
        <v>31</v>
      </c>
      <c r="C22" s="44"/>
      <c r="D22" s="21"/>
      <c r="E22" s="20"/>
      <c r="F22" s="22"/>
      <c r="G22" s="52"/>
      <c r="H22" s="51">
        <f t="shared" ref="H22:X22" si="0">SUBTOTAL(9,H18:H21)</f>
        <v>1856198510</v>
      </c>
      <c r="I22" s="51">
        <f t="shared" si="0"/>
        <v>300000</v>
      </c>
      <c r="J22" s="50">
        <f t="shared" si="0"/>
        <v>1855898510</v>
      </c>
      <c r="K22" s="93">
        <f>SUBTOTAL(9,K19:K21)</f>
        <v>0</v>
      </c>
      <c r="L22" s="93">
        <f t="shared" si="0"/>
        <v>529982441</v>
      </c>
      <c r="M22" s="93">
        <f t="shared" si="0"/>
        <v>315073193</v>
      </c>
      <c r="N22" s="93">
        <f t="shared" si="0"/>
        <v>0</v>
      </c>
      <c r="O22" s="93">
        <f t="shared" si="0"/>
        <v>0</v>
      </c>
      <c r="P22" s="93">
        <f t="shared" si="0"/>
        <v>0</v>
      </c>
      <c r="Q22" s="93">
        <f t="shared" si="0"/>
        <v>0</v>
      </c>
      <c r="R22" s="93">
        <f t="shared" si="0"/>
        <v>0</v>
      </c>
      <c r="S22" s="93">
        <f t="shared" si="0"/>
        <v>0</v>
      </c>
      <c r="T22" s="93">
        <f t="shared" si="0"/>
        <v>0</v>
      </c>
      <c r="U22" s="93">
        <f t="shared" si="0"/>
        <v>0</v>
      </c>
      <c r="V22" s="94">
        <f t="shared" si="0"/>
        <v>0</v>
      </c>
      <c r="W22" s="95">
        <f t="shared" si="0"/>
        <v>845055634</v>
      </c>
      <c r="X22" s="96">
        <f t="shared" si="0"/>
        <v>1010842876</v>
      </c>
    </row>
    <row r="23" spans="2:25" x14ac:dyDescent="0.2">
      <c r="C23" s="30"/>
      <c r="J23" s="3"/>
      <c r="K23" s="3"/>
    </row>
    <row r="24" spans="2:25" x14ac:dyDescent="0.2">
      <c r="C24" s="30"/>
      <c r="I24" s="5"/>
    </row>
    <row r="25" spans="2:25" x14ac:dyDescent="0.2">
      <c r="C25" s="30"/>
    </row>
    <row r="26" spans="2:25" x14ac:dyDescent="0.2">
      <c r="C26" s="30"/>
    </row>
    <row r="27" spans="2:25" x14ac:dyDescent="0.2">
      <c r="B27" s="29"/>
      <c r="D27" s="30"/>
    </row>
    <row r="28" spans="2:25" x14ac:dyDescent="0.2">
      <c r="B28" s="29"/>
      <c r="D28" s="30"/>
    </row>
    <row r="29" spans="2:25" x14ac:dyDescent="0.2">
      <c r="B29" s="28"/>
      <c r="C29" s="30"/>
      <c r="D29" s="30"/>
    </row>
    <row r="30" spans="2:25" x14ac:dyDescent="0.2">
      <c r="B30" s="29"/>
      <c r="C30" s="30"/>
      <c r="D30" s="30"/>
      <c r="G30" s="31"/>
    </row>
    <row r="31" spans="2:25" x14ac:dyDescent="0.2">
      <c r="B31" s="29"/>
    </row>
    <row r="32" spans="2:25" x14ac:dyDescent="0.2">
      <c r="C32" s="30"/>
      <c r="D32" s="30"/>
    </row>
    <row r="33" spans="2:3" x14ac:dyDescent="0.2">
      <c r="B33" s="29"/>
    </row>
    <row r="34" spans="2:3" x14ac:dyDescent="0.2">
      <c r="B34" s="29"/>
    </row>
    <row r="35" spans="2:3" x14ac:dyDescent="0.2">
      <c r="B35" s="29"/>
    </row>
    <row r="36" spans="2:3" x14ac:dyDescent="0.2">
      <c r="B36" s="29"/>
    </row>
    <row r="37" spans="2:3" x14ac:dyDescent="0.2">
      <c r="B37" s="29"/>
    </row>
    <row r="38" spans="2:3" x14ac:dyDescent="0.2">
      <c r="B38" s="29"/>
      <c r="C38" s="30"/>
    </row>
    <row r="39" spans="2:3" x14ac:dyDescent="0.2">
      <c r="B39" s="29"/>
      <c r="C39" s="30"/>
    </row>
    <row r="40" spans="2:3" x14ac:dyDescent="0.2">
      <c r="B40" s="29"/>
      <c r="C40" s="30"/>
    </row>
    <row r="41" spans="2:3" x14ac:dyDescent="0.2">
      <c r="B41" s="29"/>
      <c r="C41" s="30"/>
    </row>
    <row r="42" spans="2:3" x14ac:dyDescent="0.2">
      <c r="B42" s="29"/>
      <c r="C42" s="30"/>
    </row>
    <row r="43" spans="2:3" x14ac:dyDescent="0.2">
      <c r="B43" s="29"/>
      <c r="C43" s="30"/>
    </row>
    <row r="44" spans="2:3" x14ac:dyDescent="0.2">
      <c r="B44" s="29"/>
      <c r="C44" s="30"/>
    </row>
    <row r="45" spans="2:3" x14ac:dyDescent="0.2">
      <c r="B45" s="29"/>
      <c r="C45" s="30"/>
    </row>
    <row r="46" spans="2:3" x14ac:dyDescent="0.2">
      <c r="B46" s="29"/>
      <c r="C46" s="30"/>
    </row>
    <row r="47" spans="2:3" x14ac:dyDescent="0.2">
      <c r="B47" s="29"/>
      <c r="C47" s="30"/>
    </row>
    <row r="48" spans="2:3" x14ac:dyDescent="0.2">
      <c r="B48" s="29"/>
      <c r="C48" s="30"/>
    </row>
  </sheetData>
  <autoFilter ref="B17:Y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6:Y13 X18:X21 Y23:Y1048576">
    <cfRule type="cellIs" dxfId="20" priority="2" operator="lessThan">
      <formula>0</formula>
    </cfRule>
  </conditionalFormatting>
  <conditionalFormatting sqref="X17">
    <cfRule type="cellIs" dxfId="19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5"/>
  <sheetViews>
    <sheetView showGridLines="0" zoomScale="80" zoomScaleNormal="80" workbookViewId="0">
      <pane xSplit="7" ySplit="17" topLeftCell="I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3.28515625" style="3" bestFit="1" customWidth="1" outlineLevel="1"/>
    <col min="9" max="9" width="18.140625" style="3" customWidth="1" outlineLevel="1"/>
    <col min="10" max="11" width="19.7109375" style="5" bestFit="1" customWidth="1"/>
    <col min="12" max="12" width="17.28515625" style="6" customWidth="1" outlineLevel="1"/>
    <col min="13" max="13" width="17.5703125" style="6" customWidth="1" outlineLevel="1"/>
    <col min="14" max="16" width="16.140625" style="6" customWidth="1" outlineLevel="1"/>
    <col min="17" max="19" width="17.140625" style="6" customWidth="1" outlineLevel="1"/>
    <col min="20" max="21" width="17.5703125" style="6" customWidth="1" outlineLevel="1"/>
    <col min="22" max="22" width="19" style="6" customWidth="1" outlineLevel="1"/>
    <col min="23" max="23" width="17.85546875" style="6" customWidth="1" outlineLevel="1"/>
    <col min="24" max="24" width="21.28515625" style="27" customWidth="1"/>
    <col min="25" max="25" width="22.140625" style="6" customWidth="1"/>
    <col min="26" max="16384" width="11.42578125" style="3"/>
  </cols>
  <sheetData>
    <row r="1" spans="2:25" ht="13.5" thickBot="1" x14ac:dyDescent="0.25"/>
    <row r="2" spans="2:25" ht="24" customHeight="1" thickBot="1" x14ac:dyDescent="0.25">
      <c r="B2" s="115"/>
      <c r="C2" s="118" t="s">
        <v>2</v>
      </c>
      <c r="D2" s="119"/>
      <c r="E2" s="119"/>
      <c r="F2" s="119"/>
      <c r="G2" s="119"/>
      <c r="H2" s="13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24" customHeight="1" thickBot="1" x14ac:dyDescent="0.25">
      <c r="B3" s="116"/>
      <c r="C3" s="118" t="s">
        <v>5</v>
      </c>
      <c r="D3" s="119"/>
      <c r="E3" s="119"/>
      <c r="F3" s="119"/>
      <c r="G3" s="119"/>
      <c r="H3" s="13"/>
      <c r="I3" s="5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2:25" ht="24" customHeight="1" thickBot="1" x14ac:dyDescent="0.25">
      <c r="B4" s="117"/>
      <c r="C4" s="118" t="s">
        <v>30</v>
      </c>
      <c r="D4" s="119"/>
      <c r="E4" s="119"/>
      <c r="F4" s="119"/>
      <c r="G4" s="119"/>
      <c r="H4" s="13"/>
      <c r="I4" s="5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66" customFormat="1" ht="15.75" customHeight="1" outlineLevel="1" x14ac:dyDescent="0.2">
      <c r="B6" s="62" t="s">
        <v>33</v>
      </c>
      <c r="C6" s="120" t="s">
        <v>59</v>
      </c>
      <c r="D6" s="120"/>
      <c r="E6" s="120"/>
      <c r="F6" s="120"/>
      <c r="G6" s="121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2:25" s="66" customFormat="1" ht="15.75" customHeight="1" outlineLevel="1" x14ac:dyDescent="0.2">
      <c r="B7" s="61" t="s">
        <v>61</v>
      </c>
      <c r="C7" s="113" t="s">
        <v>60</v>
      </c>
      <c r="D7" s="113" t="s">
        <v>34</v>
      </c>
      <c r="E7" s="113" t="s">
        <v>34</v>
      </c>
      <c r="F7" s="113" t="s">
        <v>34</v>
      </c>
      <c r="G7" s="114" t="s">
        <v>34</v>
      </c>
      <c r="H7" s="65"/>
      <c r="I7" s="65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2:25" s="66" customFormat="1" ht="15.75" customHeight="1" outlineLevel="1" x14ac:dyDescent="0.2">
      <c r="B8" s="63" t="s">
        <v>62</v>
      </c>
      <c r="C8" s="113" t="s">
        <v>63</v>
      </c>
      <c r="D8" s="113" t="s">
        <v>35</v>
      </c>
      <c r="E8" s="113" t="s">
        <v>35</v>
      </c>
      <c r="F8" s="113" t="s">
        <v>35</v>
      </c>
      <c r="G8" s="114" t="s">
        <v>35</v>
      </c>
      <c r="H8" s="65"/>
      <c r="I8" s="65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2:25" s="66" customFormat="1" ht="32.25" customHeight="1" outlineLevel="1" x14ac:dyDescent="0.2">
      <c r="B9" s="61" t="s">
        <v>7</v>
      </c>
      <c r="C9" s="109" t="s">
        <v>76</v>
      </c>
      <c r="D9" s="110"/>
      <c r="E9" s="110"/>
      <c r="F9" s="110"/>
      <c r="G9" s="111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2:25" s="66" customFormat="1" ht="15.75" customHeight="1" outlineLevel="1" x14ac:dyDescent="0.2">
      <c r="B10" s="61" t="s">
        <v>14</v>
      </c>
      <c r="C10" s="112" t="s">
        <v>77</v>
      </c>
      <c r="D10" s="113" t="s">
        <v>36</v>
      </c>
      <c r="E10" s="113" t="s">
        <v>36</v>
      </c>
      <c r="F10" s="113" t="s">
        <v>36</v>
      </c>
      <c r="G10" s="114" t="s">
        <v>36</v>
      </c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2:25" s="66" customFormat="1" ht="15.75" customHeight="1" outlineLevel="1" thickBot="1" x14ac:dyDescent="0.25">
      <c r="B11" s="64" t="s">
        <v>11</v>
      </c>
      <c r="C11" s="106" t="s">
        <v>78</v>
      </c>
      <c r="D11" s="107">
        <v>2020110010174</v>
      </c>
      <c r="E11" s="107">
        <v>2020110010174</v>
      </c>
      <c r="F11" s="107">
        <v>2020110010174</v>
      </c>
      <c r="G11" s="108">
        <v>2020110010174</v>
      </c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2:25" s="11" customFormat="1" ht="15.75" customHeight="1" outlineLevel="1" thickBot="1" x14ac:dyDescent="0.25">
      <c r="B12" s="38"/>
      <c r="C12" s="39"/>
      <c r="D12" s="39"/>
      <c r="E12" s="39"/>
      <c r="F12" s="39"/>
      <c r="G12" s="39"/>
      <c r="H12" s="13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s="11" customFormat="1" ht="30.75" customHeight="1" outlineLevel="1" x14ac:dyDescent="0.2">
      <c r="B13" s="1" t="s">
        <v>32</v>
      </c>
      <c r="C13" s="103" t="s">
        <v>152</v>
      </c>
      <c r="D13" s="104"/>
      <c r="E13" s="105"/>
      <c r="F13" s="2" t="s">
        <v>6</v>
      </c>
      <c r="G13" s="32">
        <v>45777</v>
      </c>
      <c r="H13" s="14"/>
      <c r="I13" s="1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2:25" s="11" customFormat="1" ht="30" customHeight="1" x14ac:dyDescent="0.2">
      <c r="B14" s="101" t="s">
        <v>12</v>
      </c>
      <c r="C14" s="34" t="s">
        <v>149</v>
      </c>
      <c r="D14" s="33" t="s">
        <v>3</v>
      </c>
      <c r="E14" s="33" t="s">
        <v>4</v>
      </c>
      <c r="F14" s="33" t="s">
        <v>10</v>
      </c>
      <c r="G14" s="34" t="s">
        <v>151</v>
      </c>
      <c r="H14" s="12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8"/>
    </row>
    <row r="15" spans="2:25" s="11" customFormat="1" ht="15.75" thickBot="1" x14ac:dyDescent="0.25">
      <c r="B15" s="102"/>
      <c r="C15" s="35">
        <f>+H22</f>
        <v>611406331</v>
      </c>
      <c r="D15" s="47"/>
      <c r="E15" s="47"/>
      <c r="F15" s="36">
        <f>D15-E15</f>
        <v>0</v>
      </c>
      <c r="G15" s="40">
        <f>+C15+F15</f>
        <v>611406331</v>
      </c>
      <c r="H15" s="12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8"/>
    </row>
    <row r="16" spans="2:25" s="9" customFormat="1" ht="15.75" customHeight="1" thickBot="1" x14ac:dyDescent="0.25">
      <c r="B16" s="48"/>
      <c r="C16" s="41"/>
      <c r="D16" s="49"/>
      <c r="E16" s="49"/>
      <c r="F16" s="42"/>
      <c r="G16" s="37"/>
      <c r="H16" s="12"/>
      <c r="I16" s="12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8"/>
    </row>
    <row r="17" spans="2:25" ht="39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54" t="s">
        <v>149</v>
      </c>
      <c r="I17" s="54" t="s">
        <v>150</v>
      </c>
      <c r="J17" s="54" t="s">
        <v>151</v>
      </c>
      <c r="K17" s="56" t="s">
        <v>16</v>
      </c>
      <c r="L17" s="55" t="s">
        <v>27</v>
      </c>
      <c r="M17" s="55" t="s">
        <v>26</v>
      </c>
      <c r="N17" s="55" t="s">
        <v>25</v>
      </c>
      <c r="O17" s="55" t="s">
        <v>24</v>
      </c>
      <c r="P17" s="55" t="s">
        <v>23</v>
      </c>
      <c r="Q17" s="55" t="s">
        <v>22</v>
      </c>
      <c r="R17" s="55" t="s">
        <v>21</v>
      </c>
      <c r="S17" s="55" t="s">
        <v>20</v>
      </c>
      <c r="T17" s="55" t="s">
        <v>19</v>
      </c>
      <c r="U17" s="55" t="s">
        <v>18</v>
      </c>
      <c r="V17" s="57" t="s">
        <v>17</v>
      </c>
      <c r="W17" s="43" t="s">
        <v>1</v>
      </c>
      <c r="X17" s="58" t="s">
        <v>28</v>
      </c>
      <c r="Y17" s="18"/>
    </row>
    <row r="18" spans="2:25" ht="34.5" customHeight="1" x14ac:dyDescent="0.2">
      <c r="B18" s="89" t="s">
        <v>68</v>
      </c>
      <c r="C18" s="90" t="s">
        <v>81</v>
      </c>
      <c r="D18" s="69" t="s">
        <v>56</v>
      </c>
      <c r="E18" s="69" t="s">
        <v>37</v>
      </c>
      <c r="F18" s="70" t="s">
        <v>57</v>
      </c>
      <c r="G18" s="71" t="s">
        <v>47</v>
      </c>
      <c r="H18" s="97">
        <v>2640825</v>
      </c>
      <c r="I18" s="100">
        <v>0</v>
      </c>
      <c r="J18" s="99">
        <f>+H18-I18</f>
        <v>2640825</v>
      </c>
      <c r="K18" s="75">
        <v>0</v>
      </c>
      <c r="L18" s="75">
        <v>0</v>
      </c>
      <c r="M18" s="75">
        <v>0</v>
      </c>
      <c r="N18" s="75"/>
      <c r="O18" s="75"/>
      <c r="P18" s="75"/>
      <c r="Q18" s="75"/>
      <c r="R18" s="75"/>
      <c r="S18" s="75"/>
      <c r="T18" s="75"/>
      <c r="U18" s="76"/>
      <c r="V18" s="76"/>
      <c r="W18" s="77">
        <f>SUM(K18:V18)</f>
        <v>0</v>
      </c>
      <c r="X18" s="78">
        <f>+J18-W18</f>
        <v>2640825</v>
      </c>
      <c r="Y18" s="3"/>
    </row>
    <row r="19" spans="2:25" ht="34.5" customHeight="1" x14ac:dyDescent="0.2">
      <c r="B19" s="89" t="s">
        <v>83</v>
      </c>
      <c r="C19" s="90" t="s">
        <v>82</v>
      </c>
      <c r="D19" s="69" t="s">
        <v>84</v>
      </c>
      <c r="E19" s="69" t="s">
        <v>41</v>
      </c>
      <c r="F19" s="70" t="s">
        <v>57</v>
      </c>
      <c r="G19" s="71" t="s">
        <v>47</v>
      </c>
      <c r="H19" s="97">
        <v>608765506</v>
      </c>
      <c r="I19" s="97">
        <v>0</v>
      </c>
      <c r="J19" s="73">
        <f>+H19-I19</f>
        <v>608765506</v>
      </c>
      <c r="K19" s="75">
        <v>0</v>
      </c>
      <c r="L19" s="75">
        <v>99496903</v>
      </c>
      <c r="M19" s="75">
        <v>48010210</v>
      </c>
      <c r="N19" s="75"/>
      <c r="O19" s="75"/>
      <c r="P19" s="75"/>
      <c r="Q19" s="75"/>
      <c r="R19" s="75"/>
      <c r="S19" s="75"/>
      <c r="T19" s="75"/>
      <c r="U19" s="75"/>
      <c r="V19" s="76"/>
      <c r="W19" s="77">
        <f>SUM(K19:V19)</f>
        <v>147507113</v>
      </c>
      <c r="X19" s="78">
        <f>+J19-W19</f>
        <v>461258393</v>
      </c>
      <c r="Y19" s="3"/>
    </row>
    <row r="20" spans="2:25" ht="34.5" customHeight="1" x14ac:dyDescent="0.2">
      <c r="B20" s="89"/>
      <c r="C20" s="90"/>
      <c r="D20" s="69"/>
      <c r="E20" s="69"/>
      <c r="F20" s="70"/>
      <c r="G20" s="71"/>
      <c r="H20" s="97"/>
      <c r="I20" s="72"/>
      <c r="J20" s="73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77"/>
      <c r="X20" s="78"/>
      <c r="Y20" s="3"/>
    </row>
    <row r="21" spans="2:25" ht="34.5" customHeight="1" thickBot="1" x14ac:dyDescent="0.25">
      <c r="B21" s="91"/>
      <c r="C21" s="92"/>
      <c r="D21" s="79"/>
      <c r="E21" s="79"/>
      <c r="F21" s="80"/>
      <c r="G21" s="81"/>
      <c r="H21" s="98"/>
      <c r="I21" s="82"/>
      <c r="J21" s="83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7"/>
      <c r="X21" s="88"/>
      <c r="Y21" s="3"/>
    </row>
    <row r="22" spans="2:25" s="18" customFormat="1" ht="31.5" customHeight="1" thickBot="1" x14ac:dyDescent="0.25">
      <c r="B22" s="19" t="s">
        <v>31</v>
      </c>
      <c r="C22" s="44"/>
      <c r="D22" s="21"/>
      <c r="E22" s="20"/>
      <c r="F22" s="22"/>
      <c r="G22" s="52"/>
      <c r="H22" s="51">
        <f t="shared" ref="H22:X22" si="0">SUBTOTAL(9,H18:H21)</f>
        <v>611406331</v>
      </c>
      <c r="I22" s="51">
        <f t="shared" si="0"/>
        <v>0</v>
      </c>
      <c r="J22" s="50">
        <f t="shared" si="0"/>
        <v>611406331</v>
      </c>
      <c r="K22" s="93">
        <f>SUBTOTAL(9,K19:K21)</f>
        <v>0</v>
      </c>
      <c r="L22" s="93">
        <f t="shared" si="0"/>
        <v>99496903</v>
      </c>
      <c r="M22" s="93">
        <f t="shared" si="0"/>
        <v>48010210</v>
      </c>
      <c r="N22" s="93">
        <f t="shared" si="0"/>
        <v>0</v>
      </c>
      <c r="O22" s="93">
        <f t="shared" si="0"/>
        <v>0</v>
      </c>
      <c r="P22" s="93">
        <f t="shared" si="0"/>
        <v>0</v>
      </c>
      <c r="Q22" s="93">
        <f t="shared" si="0"/>
        <v>0</v>
      </c>
      <c r="R22" s="93">
        <f t="shared" si="0"/>
        <v>0</v>
      </c>
      <c r="S22" s="93">
        <f t="shared" si="0"/>
        <v>0</v>
      </c>
      <c r="T22" s="93">
        <f t="shared" si="0"/>
        <v>0</v>
      </c>
      <c r="U22" s="93">
        <f t="shared" si="0"/>
        <v>0</v>
      </c>
      <c r="V22" s="94">
        <f t="shared" si="0"/>
        <v>0</v>
      </c>
      <c r="W22" s="95">
        <f t="shared" si="0"/>
        <v>147507113</v>
      </c>
      <c r="X22" s="96">
        <f t="shared" si="0"/>
        <v>463899218</v>
      </c>
    </row>
    <row r="23" spans="2:25" x14ac:dyDescent="0.2">
      <c r="C23" s="30"/>
    </row>
    <row r="24" spans="2:25" x14ac:dyDescent="0.2">
      <c r="B24" s="29"/>
      <c r="D24" s="30"/>
    </row>
    <row r="25" spans="2:25" x14ac:dyDescent="0.2">
      <c r="B25" s="29"/>
      <c r="D25" s="30"/>
    </row>
    <row r="26" spans="2:25" x14ac:dyDescent="0.2">
      <c r="B26" s="28"/>
      <c r="C26" s="30"/>
      <c r="D26" s="30"/>
    </row>
    <row r="27" spans="2:25" x14ac:dyDescent="0.2">
      <c r="B27" s="29"/>
      <c r="C27" s="30"/>
      <c r="D27" s="30"/>
      <c r="G27" s="31"/>
    </row>
    <row r="28" spans="2:25" x14ac:dyDescent="0.2">
      <c r="B28" s="29"/>
    </row>
    <row r="29" spans="2:25" x14ac:dyDescent="0.2">
      <c r="C29" s="30"/>
      <c r="D29" s="30"/>
    </row>
    <row r="30" spans="2:25" x14ac:dyDescent="0.2">
      <c r="B30" s="29"/>
    </row>
    <row r="31" spans="2:25" x14ac:dyDescent="0.2">
      <c r="B31" s="29"/>
    </row>
    <row r="32" spans="2:25" x14ac:dyDescent="0.2">
      <c r="B32" s="29"/>
    </row>
    <row r="33" spans="2:3" x14ac:dyDescent="0.2">
      <c r="B33" s="29"/>
    </row>
    <row r="34" spans="2:3" x14ac:dyDescent="0.2">
      <c r="B34" s="29"/>
    </row>
    <row r="35" spans="2:3" x14ac:dyDescent="0.2">
      <c r="B35" s="29"/>
      <c r="C35" s="30"/>
    </row>
    <row r="36" spans="2:3" x14ac:dyDescent="0.2">
      <c r="B36" s="29"/>
      <c r="C36" s="30"/>
    </row>
    <row r="37" spans="2:3" x14ac:dyDescent="0.2">
      <c r="B37" s="29"/>
      <c r="C37" s="30"/>
    </row>
    <row r="38" spans="2:3" x14ac:dyDescent="0.2">
      <c r="B38" s="29"/>
      <c r="C38" s="30"/>
    </row>
    <row r="39" spans="2:3" x14ac:dyDescent="0.2">
      <c r="B39" s="29"/>
      <c r="C39" s="30"/>
    </row>
    <row r="40" spans="2:3" x14ac:dyDescent="0.2">
      <c r="B40" s="29"/>
      <c r="C40" s="30"/>
    </row>
    <row r="41" spans="2:3" x14ac:dyDescent="0.2">
      <c r="B41" s="29"/>
      <c r="C41" s="30"/>
    </row>
    <row r="42" spans="2:3" x14ac:dyDescent="0.2">
      <c r="B42" s="29"/>
      <c r="C42" s="30"/>
    </row>
    <row r="43" spans="2:3" x14ac:dyDescent="0.2">
      <c r="B43" s="29"/>
      <c r="C43" s="30"/>
    </row>
    <row r="44" spans="2:3" x14ac:dyDescent="0.2">
      <c r="B44" s="29"/>
      <c r="C44" s="30"/>
    </row>
    <row r="45" spans="2:3" x14ac:dyDescent="0.2">
      <c r="B45" s="29"/>
      <c r="C45" s="30"/>
    </row>
  </sheetData>
  <autoFilter ref="B17:Y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6:Y13 X18:X21 Y23:Y1048576">
    <cfRule type="cellIs" dxfId="18" priority="2" operator="lessThan">
      <formula>0</formula>
    </cfRule>
  </conditionalFormatting>
  <conditionalFormatting sqref="X17">
    <cfRule type="cellIs" dxfId="17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1"/>
  <sheetViews>
    <sheetView showGridLines="0" zoomScale="80" zoomScaleNormal="80" workbookViewId="0">
      <pane xSplit="7" ySplit="17" topLeftCell="I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3.28515625" style="3" bestFit="1" customWidth="1" outlineLevel="1"/>
    <col min="9" max="9" width="20.42578125" style="3" customWidth="1" outlineLevel="1"/>
    <col min="10" max="11" width="19.7109375" style="5" bestFit="1" customWidth="1"/>
    <col min="12" max="12" width="16.42578125" style="6" customWidth="1" outlineLevel="1"/>
    <col min="13" max="13" width="17.5703125" style="6" customWidth="1" outlineLevel="1"/>
    <col min="14" max="16" width="16.140625" style="6" customWidth="1" outlineLevel="1"/>
    <col min="17" max="19" width="17.140625" style="6" customWidth="1" outlineLevel="1"/>
    <col min="20" max="21" width="17.5703125" style="6" customWidth="1" outlineLevel="1"/>
    <col min="22" max="22" width="19" style="6" customWidth="1" outlineLevel="1"/>
    <col min="23" max="23" width="17.85546875" style="6" customWidth="1" outlineLevel="1"/>
    <col min="24" max="24" width="21.28515625" style="27" customWidth="1"/>
    <col min="25" max="25" width="22.140625" style="6" customWidth="1"/>
    <col min="26" max="16384" width="11.42578125" style="3"/>
  </cols>
  <sheetData>
    <row r="1" spans="2:25" ht="13.5" thickBot="1" x14ac:dyDescent="0.25"/>
    <row r="2" spans="2:25" ht="24" customHeight="1" thickBot="1" x14ac:dyDescent="0.25">
      <c r="B2" s="115"/>
      <c r="C2" s="118" t="s">
        <v>2</v>
      </c>
      <c r="D2" s="119"/>
      <c r="E2" s="119"/>
      <c r="F2" s="119"/>
      <c r="G2" s="119"/>
      <c r="H2" s="13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24" customHeight="1" thickBot="1" x14ac:dyDescent="0.25">
      <c r="B3" s="116"/>
      <c r="C3" s="118" t="s">
        <v>5</v>
      </c>
      <c r="D3" s="119"/>
      <c r="E3" s="119"/>
      <c r="F3" s="119"/>
      <c r="G3" s="119"/>
      <c r="H3" s="13"/>
      <c r="I3" s="5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2:25" ht="24" customHeight="1" thickBot="1" x14ac:dyDescent="0.25">
      <c r="B4" s="117"/>
      <c r="C4" s="118" t="s">
        <v>30</v>
      </c>
      <c r="D4" s="119"/>
      <c r="E4" s="119"/>
      <c r="F4" s="119"/>
      <c r="G4" s="119"/>
      <c r="H4" s="13"/>
      <c r="I4" s="5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66" customFormat="1" ht="15.75" customHeight="1" outlineLevel="1" x14ac:dyDescent="0.2">
      <c r="B6" s="62" t="s">
        <v>33</v>
      </c>
      <c r="C6" s="120" t="s">
        <v>59</v>
      </c>
      <c r="D6" s="120"/>
      <c r="E6" s="120"/>
      <c r="F6" s="120"/>
      <c r="G6" s="121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2:25" s="66" customFormat="1" ht="15.75" customHeight="1" outlineLevel="1" x14ac:dyDescent="0.2">
      <c r="B7" s="61" t="s">
        <v>61</v>
      </c>
      <c r="C7" s="113" t="s">
        <v>60</v>
      </c>
      <c r="D7" s="113" t="s">
        <v>34</v>
      </c>
      <c r="E7" s="113" t="s">
        <v>34</v>
      </c>
      <c r="F7" s="113" t="s">
        <v>34</v>
      </c>
      <c r="G7" s="114" t="s">
        <v>34</v>
      </c>
      <c r="H7" s="65"/>
      <c r="I7" s="65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2:25" s="66" customFormat="1" ht="15.75" customHeight="1" outlineLevel="1" x14ac:dyDescent="0.2">
      <c r="B8" s="63" t="s">
        <v>62</v>
      </c>
      <c r="C8" s="113" t="s">
        <v>63</v>
      </c>
      <c r="D8" s="113" t="s">
        <v>35</v>
      </c>
      <c r="E8" s="113" t="s">
        <v>35</v>
      </c>
      <c r="F8" s="113" t="s">
        <v>35</v>
      </c>
      <c r="G8" s="114" t="s">
        <v>35</v>
      </c>
      <c r="H8" s="65"/>
      <c r="I8" s="65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2:25" s="66" customFormat="1" ht="32.25" customHeight="1" outlineLevel="1" x14ac:dyDescent="0.2">
      <c r="B9" s="61" t="s">
        <v>7</v>
      </c>
      <c r="C9" s="109" t="s">
        <v>148</v>
      </c>
      <c r="D9" s="110"/>
      <c r="E9" s="110"/>
      <c r="F9" s="110"/>
      <c r="G9" s="111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2:25" s="66" customFormat="1" ht="15.75" customHeight="1" outlineLevel="1" x14ac:dyDescent="0.2">
      <c r="B10" s="61" t="s">
        <v>14</v>
      </c>
      <c r="C10" s="112" t="s">
        <v>86</v>
      </c>
      <c r="D10" s="113" t="s">
        <v>36</v>
      </c>
      <c r="E10" s="113" t="s">
        <v>36</v>
      </c>
      <c r="F10" s="113" t="s">
        <v>36</v>
      </c>
      <c r="G10" s="114" t="s">
        <v>36</v>
      </c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2:25" s="66" customFormat="1" ht="15.75" customHeight="1" outlineLevel="1" thickBot="1" x14ac:dyDescent="0.25">
      <c r="B11" s="64" t="s">
        <v>11</v>
      </c>
      <c r="C11" s="106" t="s">
        <v>85</v>
      </c>
      <c r="D11" s="107">
        <v>2020110010174</v>
      </c>
      <c r="E11" s="107">
        <v>2020110010174</v>
      </c>
      <c r="F11" s="107">
        <v>2020110010174</v>
      </c>
      <c r="G11" s="108">
        <v>2020110010174</v>
      </c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2:25" s="11" customFormat="1" ht="15.75" customHeight="1" outlineLevel="1" thickBot="1" x14ac:dyDescent="0.25">
      <c r="B12" s="38"/>
      <c r="C12" s="39"/>
      <c r="D12" s="39"/>
      <c r="E12" s="39"/>
      <c r="F12" s="39"/>
      <c r="G12" s="39"/>
      <c r="H12" s="13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s="11" customFormat="1" ht="30.75" customHeight="1" outlineLevel="1" x14ac:dyDescent="0.2">
      <c r="B13" s="1" t="s">
        <v>32</v>
      </c>
      <c r="C13" s="103" t="s">
        <v>152</v>
      </c>
      <c r="D13" s="104"/>
      <c r="E13" s="105"/>
      <c r="F13" s="2" t="s">
        <v>6</v>
      </c>
      <c r="G13" s="32">
        <v>45777</v>
      </c>
      <c r="H13" s="14"/>
      <c r="I13" s="1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2:25" s="11" customFormat="1" ht="30" customHeight="1" x14ac:dyDescent="0.2">
      <c r="B14" s="101" t="s">
        <v>12</v>
      </c>
      <c r="C14" s="34" t="s">
        <v>149</v>
      </c>
      <c r="D14" s="33" t="s">
        <v>3</v>
      </c>
      <c r="E14" s="33" t="s">
        <v>4</v>
      </c>
      <c r="F14" s="33" t="s">
        <v>10</v>
      </c>
      <c r="G14" s="34" t="s">
        <v>151</v>
      </c>
      <c r="H14" s="12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8"/>
    </row>
    <row r="15" spans="2:25" s="11" customFormat="1" ht="15.75" thickBot="1" x14ac:dyDescent="0.25">
      <c r="B15" s="102"/>
      <c r="C15" s="35">
        <f>+H22</f>
        <v>104837767</v>
      </c>
      <c r="D15" s="47"/>
      <c r="E15" s="47"/>
      <c r="F15" s="36">
        <f>D15-E15</f>
        <v>0</v>
      </c>
      <c r="G15" s="40">
        <f>+C15+F15</f>
        <v>104837767</v>
      </c>
      <c r="H15" s="12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8"/>
    </row>
    <row r="16" spans="2:25" s="9" customFormat="1" ht="15.75" customHeight="1" thickBot="1" x14ac:dyDescent="0.25">
      <c r="B16" s="48"/>
      <c r="C16" s="41"/>
      <c r="D16" s="49"/>
      <c r="E16" s="49"/>
      <c r="F16" s="42"/>
      <c r="G16" s="37"/>
      <c r="H16" s="12"/>
      <c r="I16" s="12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8"/>
    </row>
    <row r="17" spans="2:25" ht="39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54" t="s">
        <v>149</v>
      </c>
      <c r="I17" s="54" t="s">
        <v>150</v>
      </c>
      <c r="J17" s="54" t="s">
        <v>151</v>
      </c>
      <c r="K17" s="56" t="s">
        <v>16</v>
      </c>
      <c r="L17" s="55" t="s">
        <v>27</v>
      </c>
      <c r="M17" s="55" t="s">
        <v>26</v>
      </c>
      <c r="N17" s="55" t="s">
        <v>25</v>
      </c>
      <c r="O17" s="55" t="s">
        <v>24</v>
      </c>
      <c r="P17" s="55" t="s">
        <v>23</v>
      </c>
      <c r="Q17" s="55" t="s">
        <v>22</v>
      </c>
      <c r="R17" s="55" t="s">
        <v>21</v>
      </c>
      <c r="S17" s="55" t="s">
        <v>20</v>
      </c>
      <c r="T17" s="55" t="s">
        <v>19</v>
      </c>
      <c r="U17" s="55" t="s">
        <v>18</v>
      </c>
      <c r="V17" s="57" t="s">
        <v>17</v>
      </c>
      <c r="W17" s="43" t="s">
        <v>1</v>
      </c>
      <c r="X17" s="58" t="s">
        <v>28</v>
      </c>
      <c r="Y17" s="18"/>
    </row>
    <row r="18" spans="2:25" ht="49.5" customHeight="1" x14ac:dyDescent="0.2">
      <c r="B18" s="89" t="s">
        <v>68</v>
      </c>
      <c r="C18" s="90" t="s">
        <v>88</v>
      </c>
      <c r="D18" s="69" t="s">
        <v>87</v>
      </c>
      <c r="E18" s="69" t="s">
        <v>37</v>
      </c>
      <c r="F18" s="70" t="s">
        <v>90</v>
      </c>
      <c r="G18" s="71" t="s">
        <v>91</v>
      </c>
      <c r="H18" s="97">
        <v>24492698</v>
      </c>
      <c r="I18" s="100">
        <v>0</v>
      </c>
      <c r="J18" s="99">
        <f>+H18-I18</f>
        <v>24492698</v>
      </c>
      <c r="K18" s="75">
        <v>0</v>
      </c>
      <c r="L18" s="75">
        <v>4105391</v>
      </c>
      <c r="M18" s="75">
        <v>0</v>
      </c>
      <c r="N18" s="75"/>
      <c r="O18" s="75"/>
      <c r="P18" s="75"/>
      <c r="Q18" s="75"/>
      <c r="R18" s="75"/>
      <c r="S18" s="75"/>
      <c r="T18" s="75"/>
      <c r="U18" s="76"/>
      <c r="V18" s="76"/>
      <c r="W18" s="77">
        <f>SUM(K18:V18)</f>
        <v>4105391</v>
      </c>
      <c r="X18" s="78">
        <f>+J18-W18</f>
        <v>20387307</v>
      </c>
      <c r="Y18" s="3"/>
    </row>
    <row r="19" spans="2:25" ht="49.5" customHeight="1" x14ac:dyDescent="0.2">
      <c r="B19" s="89" t="s">
        <v>68</v>
      </c>
      <c r="C19" s="90" t="s">
        <v>89</v>
      </c>
      <c r="D19" s="69" t="s">
        <v>87</v>
      </c>
      <c r="E19" s="69" t="s">
        <v>37</v>
      </c>
      <c r="F19" s="70" t="s">
        <v>90</v>
      </c>
      <c r="G19" s="71" t="s">
        <v>91</v>
      </c>
      <c r="H19" s="97">
        <v>80345069</v>
      </c>
      <c r="I19" s="97">
        <v>0</v>
      </c>
      <c r="J19" s="73">
        <f>+H19-I19</f>
        <v>80345069</v>
      </c>
      <c r="K19" s="75">
        <v>0</v>
      </c>
      <c r="L19" s="75">
        <v>5885600</v>
      </c>
      <c r="M19" s="75">
        <v>5855207</v>
      </c>
      <c r="N19" s="75"/>
      <c r="O19" s="75"/>
      <c r="P19" s="75"/>
      <c r="Q19" s="75"/>
      <c r="R19" s="75"/>
      <c r="S19" s="75"/>
      <c r="T19" s="75"/>
      <c r="U19" s="75"/>
      <c r="V19" s="76"/>
      <c r="W19" s="77">
        <f>SUM(K19:V19)</f>
        <v>11740807</v>
      </c>
      <c r="X19" s="78">
        <f>+J19-W19</f>
        <v>68604262</v>
      </c>
      <c r="Y19" s="3"/>
    </row>
    <row r="20" spans="2:25" x14ac:dyDescent="0.2">
      <c r="B20" s="89"/>
      <c r="C20" s="90"/>
      <c r="D20" s="69"/>
      <c r="E20" s="69"/>
      <c r="F20" s="70"/>
      <c r="G20" s="71"/>
      <c r="H20" s="97"/>
      <c r="I20" s="72"/>
      <c r="J20" s="73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77"/>
      <c r="X20" s="78"/>
      <c r="Y20" s="3"/>
    </row>
    <row r="21" spans="2:25" ht="13.5" thickBot="1" x14ac:dyDescent="0.25">
      <c r="B21" s="91"/>
      <c r="C21" s="92"/>
      <c r="D21" s="79"/>
      <c r="E21" s="79"/>
      <c r="F21" s="80"/>
      <c r="G21" s="81"/>
      <c r="H21" s="98"/>
      <c r="I21" s="82"/>
      <c r="J21" s="83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7"/>
      <c r="X21" s="88"/>
      <c r="Y21" s="3"/>
    </row>
    <row r="22" spans="2:25" s="18" customFormat="1" ht="13.5" thickBot="1" x14ac:dyDescent="0.25">
      <c r="B22" s="19" t="s">
        <v>31</v>
      </c>
      <c r="C22" s="44"/>
      <c r="D22" s="21"/>
      <c r="E22" s="20"/>
      <c r="F22" s="22"/>
      <c r="G22" s="52"/>
      <c r="H22" s="51">
        <f t="shared" ref="H22:X22" si="0">SUBTOTAL(9,H18:H21)</f>
        <v>104837767</v>
      </c>
      <c r="I22" s="51">
        <f t="shared" si="0"/>
        <v>0</v>
      </c>
      <c r="J22" s="50">
        <f t="shared" si="0"/>
        <v>104837767</v>
      </c>
      <c r="K22" s="93">
        <f>SUBTOTAL(9,K19:K21)</f>
        <v>0</v>
      </c>
      <c r="L22" s="93">
        <f t="shared" si="0"/>
        <v>9990991</v>
      </c>
      <c r="M22" s="93">
        <f t="shared" si="0"/>
        <v>5855207</v>
      </c>
      <c r="N22" s="93">
        <f t="shared" si="0"/>
        <v>0</v>
      </c>
      <c r="O22" s="93">
        <f t="shared" si="0"/>
        <v>0</v>
      </c>
      <c r="P22" s="93">
        <f t="shared" si="0"/>
        <v>0</v>
      </c>
      <c r="Q22" s="93">
        <f t="shared" si="0"/>
        <v>0</v>
      </c>
      <c r="R22" s="93">
        <f t="shared" si="0"/>
        <v>0</v>
      </c>
      <c r="S22" s="93">
        <f t="shared" si="0"/>
        <v>0</v>
      </c>
      <c r="T22" s="93">
        <f t="shared" si="0"/>
        <v>0</v>
      </c>
      <c r="U22" s="93">
        <f t="shared" si="0"/>
        <v>0</v>
      </c>
      <c r="V22" s="94">
        <f t="shared" si="0"/>
        <v>0</v>
      </c>
      <c r="W22" s="95">
        <f t="shared" si="0"/>
        <v>15846198</v>
      </c>
      <c r="X22" s="96">
        <f t="shared" si="0"/>
        <v>88991569</v>
      </c>
    </row>
    <row r="23" spans="2:25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3"/>
      <c r="K23" s="23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  <c r="Y23" s="46"/>
    </row>
    <row r="24" spans="2:25" x14ac:dyDescent="0.2">
      <c r="C24" s="30"/>
      <c r="H24" s="5"/>
      <c r="L24" s="5"/>
      <c r="M24" s="5"/>
      <c r="W24" s="5"/>
      <c r="X24" s="5"/>
    </row>
    <row r="25" spans="2:25" x14ac:dyDescent="0.2">
      <c r="C25" s="30"/>
      <c r="J25" s="3"/>
      <c r="K25" s="3"/>
    </row>
    <row r="26" spans="2:25" x14ac:dyDescent="0.2">
      <c r="C26" s="30"/>
      <c r="J26" s="3"/>
      <c r="K26" s="3"/>
    </row>
    <row r="27" spans="2:25" x14ac:dyDescent="0.2">
      <c r="C27" s="30"/>
    </row>
    <row r="28" spans="2:25" x14ac:dyDescent="0.2">
      <c r="C28" s="30"/>
    </row>
    <row r="29" spans="2:25" x14ac:dyDescent="0.2">
      <c r="C29" s="30"/>
    </row>
    <row r="30" spans="2:25" x14ac:dyDescent="0.2">
      <c r="B30" s="29"/>
      <c r="D30" s="30"/>
    </row>
    <row r="31" spans="2:25" x14ac:dyDescent="0.2">
      <c r="B31" s="29"/>
      <c r="D31" s="30"/>
    </row>
    <row r="32" spans="2:25" x14ac:dyDescent="0.2">
      <c r="B32" s="28"/>
      <c r="C32" s="30"/>
      <c r="D32" s="30"/>
    </row>
    <row r="33" spans="2:7" x14ac:dyDescent="0.2">
      <c r="B33" s="29"/>
      <c r="C33" s="30"/>
      <c r="D33" s="30"/>
      <c r="G33" s="31"/>
    </row>
    <row r="34" spans="2:7" x14ac:dyDescent="0.2">
      <c r="B34" s="29"/>
    </row>
    <row r="35" spans="2:7" x14ac:dyDescent="0.2">
      <c r="C35" s="30"/>
      <c r="D35" s="30"/>
    </row>
    <row r="36" spans="2:7" x14ac:dyDescent="0.2">
      <c r="B36" s="29"/>
    </row>
    <row r="37" spans="2:7" x14ac:dyDescent="0.2">
      <c r="B37" s="29"/>
    </row>
    <row r="38" spans="2:7" x14ac:dyDescent="0.2">
      <c r="B38" s="29"/>
    </row>
    <row r="39" spans="2:7" x14ac:dyDescent="0.2">
      <c r="B39" s="29"/>
    </row>
    <row r="40" spans="2:7" x14ac:dyDescent="0.2">
      <c r="B40" s="29"/>
    </row>
    <row r="41" spans="2:7" x14ac:dyDescent="0.2">
      <c r="B41" s="29"/>
      <c r="C41" s="30"/>
    </row>
    <row r="42" spans="2:7" x14ac:dyDescent="0.2">
      <c r="B42" s="29"/>
      <c r="C42" s="30"/>
    </row>
    <row r="43" spans="2:7" x14ac:dyDescent="0.2">
      <c r="B43" s="29"/>
      <c r="C43" s="30"/>
    </row>
    <row r="44" spans="2:7" x14ac:dyDescent="0.2">
      <c r="B44" s="29"/>
      <c r="C44" s="30"/>
    </row>
    <row r="45" spans="2:7" x14ac:dyDescent="0.2">
      <c r="B45" s="29"/>
      <c r="C45" s="30"/>
    </row>
    <row r="46" spans="2:7" x14ac:dyDescent="0.2">
      <c r="B46" s="29"/>
      <c r="C46" s="30"/>
    </row>
    <row r="47" spans="2:7" x14ac:dyDescent="0.2">
      <c r="B47" s="29"/>
      <c r="C47" s="30"/>
    </row>
    <row r="48" spans="2:7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</sheetData>
  <autoFilter ref="B17:Y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6:Y13 X18:X21 Y24:Y1048576">
    <cfRule type="cellIs" dxfId="16" priority="2" operator="lessThan">
      <formula>0</formula>
    </cfRule>
  </conditionalFormatting>
  <conditionalFormatting sqref="Y23">
    <cfRule type="cellIs" dxfId="15" priority="3" operator="lessThan">
      <formula>0</formula>
    </cfRule>
  </conditionalFormatting>
  <conditionalFormatting sqref="X17">
    <cfRule type="cellIs" dxfId="14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0"/>
  <sheetViews>
    <sheetView showGridLines="0" zoomScale="80" zoomScaleNormal="80" workbookViewId="0">
      <pane xSplit="7" ySplit="17" topLeftCell="I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3.28515625" style="3" bestFit="1" customWidth="1" outlineLevel="1"/>
    <col min="9" max="9" width="19.28515625" style="3" customWidth="1" outlineLevel="1"/>
    <col min="10" max="11" width="19.7109375" style="5" bestFit="1" customWidth="1"/>
    <col min="12" max="12" width="17.85546875" style="6" customWidth="1" outlineLevel="1"/>
    <col min="13" max="13" width="17.5703125" style="6" customWidth="1" outlineLevel="1"/>
    <col min="14" max="16" width="16.140625" style="6" customWidth="1" outlineLevel="1"/>
    <col min="17" max="19" width="17.140625" style="6" customWidth="1" outlineLevel="1"/>
    <col min="20" max="21" width="17.5703125" style="6" customWidth="1" outlineLevel="1"/>
    <col min="22" max="22" width="19" style="6" customWidth="1" outlineLevel="1"/>
    <col min="23" max="23" width="19.85546875" style="6" customWidth="1" outlineLevel="1"/>
    <col min="24" max="24" width="21.28515625" style="27" customWidth="1"/>
    <col min="25" max="25" width="22.140625" style="6" customWidth="1"/>
    <col min="26" max="16384" width="11.42578125" style="3"/>
  </cols>
  <sheetData>
    <row r="1" spans="2:25" ht="13.5" thickBot="1" x14ac:dyDescent="0.25"/>
    <row r="2" spans="2:25" ht="24" customHeight="1" thickBot="1" x14ac:dyDescent="0.25">
      <c r="B2" s="115"/>
      <c r="C2" s="118" t="s">
        <v>2</v>
      </c>
      <c r="D2" s="119"/>
      <c r="E2" s="119"/>
      <c r="F2" s="119"/>
      <c r="G2" s="119"/>
      <c r="H2" s="13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24" customHeight="1" thickBot="1" x14ac:dyDescent="0.25">
      <c r="B3" s="116"/>
      <c r="C3" s="118" t="s">
        <v>5</v>
      </c>
      <c r="D3" s="119"/>
      <c r="E3" s="119"/>
      <c r="F3" s="119"/>
      <c r="G3" s="119"/>
      <c r="H3" s="13"/>
      <c r="I3" s="5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2:25" ht="24" customHeight="1" thickBot="1" x14ac:dyDescent="0.25">
      <c r="B4" s="117"/>
      <c r="C4" s="118" t="s">
        <v>30</v>
      </c>
      <c r="D4" s="119"/>
      <c r="E4" s="119"/>
      <c r="F4" s="119"/>
      <c r="G4" s="119"/>
      <c r="H4" s="13"/>
      <c r="I4" s="5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66" customFormat="1" ht="15.75" customHeight="1" outlineLevel="1" x14ac:dyDescent="0.2">
      <c r="B6" s="62" t="s">
        <v>33</v>
      </c>
      <c r="C6" s="120" t="s">
        <v>59</v>
      </c>
      <c r="D6" s="120"/>
      <c r="E6" s="120"/>
      <c r="F6" s="120"/>
      <c r="G6" s="121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2:25" s="66" customFormat="1" ht="15.75" customHeight="1" outlineLevel="1" x14ac:dyDescent="0.2">
      <c r="B7" s="61" t="s">
        <v>61</v>
      </c>
      <c r="C7" s="113" t="s">
        <v>101</v>
      </c>
      <c r="D7" s="113" t="s">
        <v>34</v>
      </c>
      <c r="E7" s="113" t="s">
        <v>34</v>
      </c>
      <c r="F7" s="113" t="s">
        <v>34</v>
      </c>
      <c r="G7" s="114" t="s">
        <v>34</v>
      </c>
      <c r="H7" s="65"/>
      <c r="I7" s="65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2:25" s="66" customFormat="1" ht="15.75" customHeight="1" outlineLevel="1" x14ac:dyDescent="0.2">
      <c r="B8" s="63" t="s">
        <v>62</v>
      </c>
      <c r="C8" s="113" t="s">
        <v>102</v>
      </c>
      <c r="D8" s="113" t="s">
        <v>35</v>
      </c>
      <c r="E8" s="113" t="s">
        <v>35</v>
      </c>
      <c r="F8" s="113" t="s">
        <v>35</v>
      </c>
      <c r="G8" s="114" t="s">
        <v>35</v>
      </c>
      <c r="H8" s="65"/>
      <c r="I8" s="65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2:25" s="66" customFormat="1" ht="32.25" customHeight="1" outlineLevel="1" x14ac:dyDescent="0.2">
      <c r="B9" s="61" t="s">
        <v>7</v>
      </c>
      <c r="C9" s="109" t="s">
        <v>92</v>
      </c>
      <c r="D9" s="110"/>
      <c r="E9" s="110"/>
      <c r="F9" s="110"/>
      <c r="G9" s="111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2:25" s="66" customFormat="1" ht="27.75" customHeight="1" outlineLevel="1" x14ac:dyDescent="0.2">
      <c r="B10" s="61" t="s">
        <v>14</v>
      </c>
      <c r="C10" s="122" t="s">
        <v>104</v>
      </c>
      <c r="D10" s="113" t="s">
        <v>36</v>
      </c>
      <c r="E10" s="113" t="s">
        <v>36</v>
      </c>
      <c r="F10" s="113" t="s">
        <v>36</v>
      </c>
      <c r="G10" s="114" t="s">
        <v>36</v>
      </c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2:25" s="66" customFormat="1" ht="15.75" customHeight="1" outlineLevel="1" thickBot="1" x14ac:dyDescent="0.25">
      <c r="B11" s="64" t="s">
        <v>11</v>
      </c>
      <c r="C11" s="106" t="s">
        <v>103</v>
      </c>
      <c r="D11" s="107">
        <v>2020110010174</v>
      </c>
      <c r="E11" s="107">
        <v>2020110010174</v>
      </c>
      <c r="F11" s="107">
        <v>2020110010174</v>
      </c>
      <c r="G11" s="108">
        <v>2020110010174</v>
      </c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2:25" s="11" customFormat="1" ht="15.75" customHeight="1" outlineLevel="1" thickBot="1" x14ac:dyDescent="0.25">
      <c r="B12" s="38"/>
      <c r="C12" s="39"/>
      <c r="D12" s="39"/>
      <c r="E12" s="39"/>
      <c r="F12" s="39"/>
      <c r="G12" s="39"/>
      <c r="H12" s="13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s="11" customFormat="1" ht="30.75" customHeight="1" outlineLevel="1" x14ac:dyDescent="0.2">
      <c r="B13" s="1" t="s">
        <v>32</v>
      </c>
      <c r="C13" s="103" t="s">
        <v>152</v>
      </c>
      <c r="D13" s="104"/>
      <c r="E13" s="105"/>
      <c r="F13" s="2" t="s">
        <v>6</v>
      </c>
      <c r="G13" s="32">
        <v>45777</v>
      </c>
      <c r="H13" s="14"/>
      <c r="I13" s="1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2:25" s="11" customFormat="1" ht="30" customHeight="1" x14ac:dyDescent="0.2">
      <c r="B14" s="101" t="s">
        <v>12</v>
      </c>
      <c r="C14" s="34" t="s">
        <v>149</v>
      </c>
      <c r="D14" s="33" t="s">
        <v>3</v>
      </c>
      <c r="E14" s="33" t="s">
        <v>4</v>
      </c>
      <c r="F14" s="33" t="s">
        <v>10</v>
      </c>
      <c r="G14" s="34" t="s">
        <v>151</v>
      </c>
      <c r="H14" s="12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8"/>
    </row>
    <row r="15" spans="2:25" s="11" customFormat="1" ht="15.75" thickBot="1" x14ac:dyDescent="0.25">
      <c r="B15" s="102"/>
      <c r="C15" s="35">
        <f>+H22</f>
        <v>1274576539</v>
      </c>
      <c r="D15" s="47"/>
      <c r="E15" s="47"/>
      <c r="F15" s="36">
        <f>D15-E15</f>
        <v>0</v>
      </c>
      <c r="G15" s="40">
        <f>+C15+F15</f>
        <v>1274576539</v>
      </c>
      <c r="H15" s="12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8"/>
    </row>
    <row r="16" spans="2:25" s="9" customFormat="1" ht="15.75" customHeight="1" thickBot="1" x14ac:dyDescent="0.25">
      <c r="B16" s="48"/>
      <c r="C16" s="41"/>
      <c r="D16" s="49"/>
      <c r="E16" s="49"/>
      <c r="F16" s="42"/>
      <c r="G16" s="37"/>
      <c r="H16" s="12"/>
      <c r="I16" s="12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8"/>
    </row>
    <row r="17" spans="2:25" ht="31.5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54" t="s">
        <v>149</v>
      </c>
      <c r="I17" s="54" t="s">
        <v>150</v>
      </c>
      <c r="J17" s="54" t="s">
        <v>151</v>
      </c>
      <c r="K17" s="56" t="s">
        <v>16</v>
      </c>
      <c r="L17" s="55" t="s">
        <v>27</v>
      </c>
      <c r="M17" s="55" t="s">
        <v>26</v>
      </c>
      <c r="N17" s="55" t="s">
        <v>25</v>
      </c>
      <c r="O17" s="55" t="s">
        <v>24</v>
      </c>
      <c r="P17" s="55" t="s">
        <v>23</v>
      </c>
      <c r="Q17" s="55" t="s">
        <v>22</v>
      </c>
      <c r="R17" s="55" t="s">
        <v>21</v>
      </c>
      <c r="S17" s="55" t="s">
        <v>20</v>
      </c>
      <c r="T17" s="55" t="s">
        <v>19</v>
      </c>
      <c r="U17" s="55" t="s">
        <v>18</v>
      </c>
      <c r="V17" s="57" t="s">
        <v>17</v>
      </c>
      <c r="W17" s="43" t="s">
        <v>1</v>
      </c>
      <c r="X17" s="58" t="s">
        <v>28</v>
      </c>
      <c r="Y17" s="18"/>
    </row>
    <row r="18" spans="2:25" ht="34.5" customHeight="1" x14ac:dyDescent="0.2">
      <c r="B18" s="89" t="s">
        <v>145</v>
      </c>
      <c r="C18" s="90" t="s">
        <v>93</v>
      </c>
      <c r="D18" s="69" t="s">
        <v>96</v>
      </c>
      <c r="E18" s="69" t="s">
        <v>107</v>
      </c>
      <c r="F18" s="70" t="s">
        <v>99</v>
      </c>
      <c r="G18" s="71" t="s">
        <v>105</v>
      </c>
      <c r="H18" s="97">
        <v>1140600203</v>
      </c>
      <c r="I18" s="100">
        <v>0</v>
      </c>
      <c r="J18" s="99">
        <f>+H18-I18</f>
        <v>1140600203</v>
      </c>
      <c r="K18" s="75">
        <v>0</v>
      </c>
      <c r="L18" s="75">
        <v>297253644</v>
      </c>
      <c r="M18" s="75">
        <v>314365025</v>
      </c>
      <c r="N18" s="75"/>
      <c r="O18" s="75"/>
      <c r="P18" s="75"/>
      <c r="Q18" s="75"/>
      <c r="R18" s="75"/>
      <c r="S18" s="75"/>
      <c r="T18" s="75"/>
      <c r="U18" s="76"/>
      <c r="V18" s="76"/>
      <c r="W18" s="77">
        <f>SUM(K18:V18)</f>
        <v>611618669</v>
      </c>
      <c r="X18" s="78">
        <f>+J18-W18</f>
        <v>528981534</v>
      </c>
      <c r="Y18" s="3"/>
    </row>
    <row r="19" spans="2:25" ht="34.5" customHeight="1" x14ac:dyDescent="0.2">
      <c r="B19" s="89" t="s">
        <v>146</v>
      </c>
      <c r="C19" s="90" t="s">
        <v>94</v>
      </c>
      <c r="D19" s="69" t="s">
        <v>97</v>
      </c>
      <c r="E19" s="69" t="s">
        <v>40</v>
      </c>
      <c r="F19" s="70" t="s">
        <v>100</v>
      </c>
      <c r="G19" s="71" t="s">
        <v>46</v>
      </c>
      <c r="H19" s="97">
        <v>34567859</v>
      </c>
      <c r="I19" s="97">
        <v>0</v>
      </c>
      <c r="J19" s="73">
        <f>+H19-I19</f>
        <v>34567859</v>
      </c>
      <c r="K19" s="75">
        <v>0</v>
      </c>
      <c r="L19" s="75">
        <v>17132213</v>
      </c>
      <c r="M19" s="75">
        <v>7500000</v>
      </c>
      <c r="N19" s="75"/>
      <c r="O19" s="75"/>
      <c r="P19" s="75"/>
      <c r="Q19" s="75"/>
      <c r="R19" s="75"/>
      <c r="S19" s="75"/>
      <c r="T19" s="75"/>
      <c r="U19" s="75"/>
      <c r="V19" s="76"/>
      <c r="W19" s="77">
        <f>SUM(K19:V19)</f>
        <v>24632213</v>
      </c>
      <c r="X19" s="78">
        <f>+J19-W19</f>
        <v>9935646</v>
      </c>
      <c r="Y19" s="3"/>
    </row>
    <row r="20" spans="2:25" ht="34.5" customHeight="1" x14ac:dyDescent="0.2">
      <c r="B20" s="89" t="s">
        <v>147</v>
      </c>
      <c r="C20" s="90" t="s">
        <v>95</v>
      </c>
      <c r="D20" s="69" t="s">
        <v>98</v>
      </c>
      <c r="E20" s="69" t="s">
        <v>108</v>
      </c>
      <c r="F20" s="70" t="s">
        <v>90</v>
      </c>
      <c r="G20" s="71" t="s">
        <v>106</v>
      </c>
      <c r="H20" s="97">
        <v>99408477</v>
      </c>
      <c r="I20" s="97">
        <v>0</v>
      </c>
      <c r="J20" s="73">
        <f>+H20-I20</f>
        <v>99408477</v>
      </c>
      <c r="K20" s="75">
        <v>0</v>
      </c>
      <c r="L20" s="75">
        <v>30992330</v>
      </c>
      <c r="M20" s="75">
        <v>15268442</v>
      </c>
      <c r="N20" s="75"/>
      <c r="O20" s="75"/>
      <c r="P20" s="75"/>
      <c r="Q20" s="75"/>
      <c r="R20" s="75"/>
      <c r="S20" s="75"/>
      <c r="T20" s="75"/>
      <c r="U20" s="75"/>
      <c r="V20" s="76"/>
      <c r="W20" s="77">
        <f>SUM(K20:V20)</f>
        <v>46260772</v>
      </c>
      <c r="X20" s="78">
        <f>+J20-W20</f>
        <v>53147705</v>
      </c>
      <c r="Y20" s="3"/>
    </row>
    <row r="21" spans="2:25" ht="34.5" customHeight="1" thickBot="1" x14ac:dyDescent="0.25">
      <c r="B21" s="91"/>
      <c r="C21" s="92"/>
      <c r="D21" s="79"/>
      <c r="E21" s="79"/>
      <c r="F21" s="80"/>
      <c r="G21" s="81"/>
      <c r="H21" s="98"/>
      <c r="I21" s="82"/>
      <c r="J21" s="83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7"/>
      <c r="X21" s="88"/>
      <c r="Y21" s="3"/>
    </row>
    <row r="22" spans="2:25" s="18" customFormat="1" ht="31.5" customHeight="1" thickBot="1" x14ac:dyDescent="0.25">
      <c r="B22" s="19" t="s">
        <v>31</v>
      </c>
      <c r="C22" s="44"/>
      <c r="D22" s="21"/>
      <c r="E22" s="20"/>
      <c r="F22" s="22"/>
      <c r="G22" s="52"/>
      <c r="H22" s="51">
        <f t="shared" ref="H22:X22" si="0">SUBTOTAL(9,H18:H21)</f>
        <v>1274576539</v>
      </c>
      <c r="I22" s="51">
        <f t="shared" si="0"/>
        <v>0</v>
      </c>
      <c r="J22" s="50">
        <f t="shared" si="0"/>
        <v>1274576539</v>
      </c>
      <c r="K22" s="93">
        <f>SUBTOTAL(9,K19:K21)</f>
        <v>0</v>
      </c>
      <c r="L22" s="93">
        <f t="shared" si="0"/>
        <v>345378187</v>
      </c>
      <c r="M22" s="93">
        <f t="shared" si="0"/>
        <v>337133467</v>
      </c>
      <c r="N22" s="93">
        <f t="shared" si="0"/>
        <v>0</v>
      </c>
      <c r="O22" s="93">
        <f t="shared" si="0"/>
        <v>0</v>
      </c>
      <c r="P22" s="93">
        <f t="shared" si="0"/>
        <v>0</v>
      </c>
      <c r="Q22" s="93">
        <f t="shared" si="0"/>
        <v>0</v>
      </c>
      <c r="R22" s="93">
        <f t="shared" si="0"/>
        <v>0</v>
      </c>
      <c r="S22" s="93">
        <f t="shared" si="0"/>
        <v>0</v>
      </c>
      <c r="T22" s="93">
        <f t="shared" si="0"/>
        <v>0</v>
      </c>
      <c r="U22" s="93">
        <f t="shared" si="0"/>
        <v>0</v>
      </c>
      <c r="V22" s="94">
        <f t="shared" si="0"/>
        <v>0</v>
      </c>
      <c r="W22" s="95">
        <f t="shared" si="0"/>
        <v>682511654</v>
      </c>
      <c r="X22" s="96">
        <f t="shared" si="0"/>
        <v>592064885</v>
      </c>
    </row>
    <row r="23" spans="2:25" x14ac:dyDescent="0.2">
      <c r="C23" s="30"/>
      <c r="H23" s="5"/>
      <c r="L23" s="5"/>
      <c r="M23" s="5"/>
      <c r="W23" s="5"/>
      <c r="X23" s="5"/>
    </row>
    <row r="24" spans="2:25" x14ac:dyDescent="0.2">
      <c r="C24" s="30"/>
      <c r="J24" s="3"/>
      <c r="K24" s="3"/>
    </row>
    <row r="25" spans="2:25" x14ac:dyDescent="0.2">
      <c r="C25" s="30"/>
      <c r="J25" s="3"/>
      <c r="K25" s="3"/>
    </row>
    <row r="26" spans="2:25" x14ac:dyDescent="0.2">
      <c r="C26" s="30"/>
    </row>
    <row r="27" spans="2:25" x14ac:dyDescent="0.2">
      <c r="C27" s="30"/>
    </row>
    <row r="28" spans="2:25" x14ac:dyDescent="0.2">
      <c r="C28" s="30"/>
    </row>
    <row r="29" spans="2:25" x14ac:dyDescent="0.2">
      <c r="B29" s="29"/>
      <c r="D29" s="30"/>
    </row>
    <row r="30" spans="2:25" x14ac:dyDescent="0.2">
      <c r="B30" s="29"/>
      <c r="D30" s="30"/>
    </row>
    <row r="31" spans="2:25" x14ac:dyDescent="0.2">
      <c r="B31" s="28"/>
      <c r="C31" s="30"/>
      <c r="D31" s="30"/>
    </row>
    <row r="32" spans="2:25" x14ac:dyDescent="0.2">
      <c r="B32" s="29"/>
      <c r="C32" s="30"/>
      <c r="D32" s="30"/>
      <c r="G32" s="31"/>
    </row>
    <row r="33" spans="2:4" x14ac:dyDescent="0.2">
      <c r="B33" s="29"/>
    </row>
    <row r="34" spans="2:4" x14ac:dyDescent="0.2">
      <c r="C34" s="30"/>
      <c r="D34" s="30"/>
    </row>
    <row r="35" spans="2:4" x14ac:dyDescent="0.2">
      <c r="B35" s="29"/>
    </row>
    <row r="36" spans="2:4" x14ac:dyDescent="0.2">
      <c r="B36" s="29"/>
    </row>
    <row r="37" spans="2:4" x14ac:dyDescent="0.2">
      <c r="B37" s="29"/>
    </row>
    <row r="38" spans="2:4" x14ac:dyDescent="0.2">
      <c r="B38" s="29"/>
    </row>
    <row r="39" spans="2:4" x14ac:dyDescent="0.2">
      <c r="B39" s="29"/>
    </row>
    <row r="40" spans="2:4" x14ac:dyDescent="0.2">
      <c r="B40" s="29"/>
      <c r="C40" s="30"/>
    </row>
    <row r="41" spans="2:4" x14ac:dyDescent="0.2">
      <c r="B41" s="29"/>
      <c r="C41" s="30"/>
    </row>
    <row r="42" spans="2:4" x14ac:dyDescent="0.2">
      <c r="B42" s="29"/>
      <c r="C42" s="30"/>
    </row>
    <row r="43" spans="2:4" x14ac:dyDescent="0.2">
      <c r="B43" s="29"/>
      <c r="C43" s="30"/>
    </row>
    <row r="44" spans="2:4" x14ac:dyDescent="0.2">
      <c r="B44" s="29"/>
      <c r="C44" s="30"/>
    </row>
    <row r="45" spans="2:4" x14ac:dyDescent="0.2">
      <c r="B45" s="29"/>
      <c r="C45" s="30"/>
    </row>
    <row r="46" spans="2:4" x14ac:dyDescent="0.2">
      <c r="B46" s="29"/>
      <c r="C46" s="30"/>
    </row>
    <row r="47" spans="2:4" x14ac:dyDescent="0.2">
      <c r="B47" s="29"/>
      <c r="C47" s="30"/>
    </row>
    <row r="48" spans="2:4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7:Y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6:Y13 X18:X21 Y23:Y1048576">
    <cfRule type="cellIs" dxfId="13" priority="2" operator="lessThan">
      <formula>0</formula>
    </cfRule>
  </conditionalFormatting>
  <conditionalFormatting sqref="X17">
    <cfRule type="cellIs" dxfId="12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1"/>
  <sheetViews>
    <sheetView showGridLines="0" zoomScale="80" zoomScaleNormal="80" workbookViewId="0">
      <pane xSplit="7" ySplit="17" topLeftCell="J18" activePane="bottomRight" state="frozen"/>
      <selection pane="topRight" activeCell="G1" sqref="G1"/>
      <selection pane="bottomLeft" activeCell="A20" sqref="A20"/>
      <selection pane="bottomRight" activeCell="C9" sqref="C9:G9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3.28515625" style="3" bestFit="1" customWidth="1" outlineLevel="1"/>
    <col min="9" max="9" width="18.140625" style="3" customWidth="1" outlineLevel="1"/>
    <col min="10" max="11" width="19.7109375" style="5" bestFit="1" customWidth="1"/>
    <col min="12" max="12" width="17" style="6" customWidth="1" outlineLevel="1"/>
    <col min="13" max="13" width="17.5703125" style="6" customWidth="1" outlineLevel="1"/>
    <col min="14" max="16" width="16.140625" style="6" customWidth="1" outlineLevel="1"/>
    <col min="17" max="19" width="17.140625" style="6" customWidth="1" outlineLevel="1"/>
    <col min="20" max="21" width="17.5703125" style="6" customWidth="1" outlineLevel="1"/>
    <col min="22" max="22" width="19" style="6" customWidth="1" outlineLevel="1"/>
    <col min="23" max="23" width="17.85546875" style="6" customWidth="1" outlineLevel="1"/>
    <col min="24" max="24" width="21.28515625" style="27" customWidth="1"/>
    <col min="25" max="25" width="22.140625" style="6" customWidth="1"/>
    <col min="26" max="16384" width="11.42578125" style="3"/>
  </cols>
  <sheetData>
    <row r="1" spans="2:25" ht="9" customHeight="1" thickBot="1" x14ac:dyDescent="0.25"/>
    <row r="2" spans="2:25" ht="24" customHeight="1" thickBot="1" x14ac:dyDescent="0.25">
      <c r="B2" s="115"/>
      <c r="C2" s="118" t="s">
        <v>2</v>
      </c>
      <c r="D2" s="119"/>
      <c r="E2" s="119"/>
      <c r="F2" s="119"/>
      <c r="G2" s="119"/>
      <c r="H2" s="13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24" customHeight="1" thickBot="1" x14ac:dyDescent="0.25">
      <c r="B3" s="116"/>
      <c r="C3" s="118" t="s">
        <v>5</v>
      </c>
      <c r="D3" s="119"/>
      <c r="E3" s="119"/>
      <c r="F3" s="119"/>
      <c r="G3" s="119"/>
      <c r="H3" s="13"/>
      <c r="I3" s="5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2:25" ht="24" customHeight="1" thickBot="1" x14ac:dyDescent="0.25">
      <c r="B4" s="117"/>
      <c r="C4" s="118" t="s">
        <v>30</v>
      </c>
      <c r="D4" s="119"/>
      <c r="E4" s="119"/>
      <c r="F4" s="119"/>
      <c r="G4" s="119"/>
      <c r="H4" s="13"/>
      <c r="I4" s="5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66" customFormat="1" ht="15.75" customHeight="1" outlineLevel="1" x14ac:dyDescent="0.2">
      <c r="B6" s="62" t="s">
        <v>33</v>
      </c>
      <c r="C6" s="120" t="s">
        <v>59</v>
      </c>
      <c r="D6" s="120"/>
      <c r="E6" s="120"/>
      <c r="F6" s="120"/>
      <c r="G6" s="121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2:25" s="66" customFormat="1" ht="15.75" customHeight="1" outlineLevel="1" x14ac:dyDescent="0.2">
      <c r="B7" s="61" t="s">
        <v>61</v>
      </c>
      <c r="C7" s="113" t="s">
        <v>118</v>
      </c>
      <c r="D7" s="113" t="s">
        <v>34</v>
      </c>
      <c r="E7" s="113" t="s">
        <v>34</v>
      </c>
      <c r="F7" s="113" t="s">
        <v>34</v>
      </c>
      <c r="G7" s="114" t="s">
        <v>34</v>
      </c>
      <c r="H7" s="65"/>
      <c r="I7" s="65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2:25" s="66" customFormat="1" ht="15.75" customHeight="1" outlineLevel="1" x14ac:dyDescent="0.2">
      <c r="B8" s="63" t="s">
        <v>62</v>
      </c>
      <c r="C8" s="113" t="s">
        <v>119</v>
      </c>
      <c r="D8" s="113" t="s">
        <v>35</v>
      </c>
      <c r="E8" s="113" t="s">
        <v>35</v>
      </c>
      <c r="F8" s="113" t="s">
        <v>35</v>
      </c>
      <c r="G8" s="114" t="s">
        <v>35</v>
      </c>
      <c r="H8" s="65"/>
      <c r="I8" s="65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2:25" s="66" customFormat="1" ht="32.25" customHeight="1" outlineLevel="1" x14ac:dyDescent="0.2">
      <c r="B9" s="61" t="s">
        <v>7</v>
      </c>
      <c r="C9" s="109" t="s">
        <v>120</v>
      </c>
      <c r="D9" s="110"/>
      <c r="E9" s="110"/>
      <c r="F9" s="110"/>
      <c r="G9" s="111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2:25" s="66" customFormat="1" ht="27.75" customHeight="1" outlineLevel="1" x14ac:dyDescent="0.2">
      <c r="B10" s="61" t="s">
        <v>14</v>
      </c>
      <c r="C10" s="122" t="s">
        <v>121</v>
      </c>
      <c r="D10" s="113" t="s">
        <v>36</v>
      </c>
      <c r="E10" s="113" t="s">
        <v>36</v>
      </c>
      <c r="F10" s="113" t="s">
        <v>36</v>
      </c>
      <c r="G10" s="114" t="s">
        <v>36</v>
      </c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2:25" s="66" customFormat="1" ht="15.75" customHeight="1" outlineLevel="1" thickBot="1" x14ac:dyDescent="0.25">
      <c r="B11" s="64" t="s">
        <v>11</v>
      </c>
      <c r="C11" s="106" t="s">
        <v>116</v>
      </c>
      <c r="D11" s="107">
        <v>2020110010174</v>
      </c>
      <c r="E11" s="107">
        <v>2020110010174</v>
      </c>
      <c r="F11" s="107">
        <v>2020110010174</v>
      </c>
      <c r="G11" s="108">
        <v>2020110010174</v>
      </c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2:25" s="11" customFormat="1" ht="15.75" customHeight="1" outlineLevel="1" thickBot="1" x14ac:dyDescent="0.25">
      <c r="B12" s="38"/>
      <c r="C12" s="39"/>
      <c r="D12" s="39"/>
      <c r="E12" s="39"/>
      <c r="F12" s="39"/>
      <c r="G12" s="39"/>
      <c r="H12" s="13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s="11" customFormat="1" ht="30.75" customHeight="1" outlineLevel="1" x14ac:dyDescent="0.2">
      <c r="B13" s="1" t="s">
        <v>32</v>
      </c>
      <c r="C13" s="103" t="s">
        <v>152</v>
      </c>
      <c r="D13" s="104"/>
      <c r="E13" s="105"/>
      <c r="F13" s="2" t="s">
        <v>6</v>
      </c>
      <c r="G13" s="32">
        <v>45777</v>
      </c>
      <c r="H13" s="14"/>
      <c r="I13" s="1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2:25" s="11" customFormat="1" ht="30" customHeight="1" x14ac:dyDescent="0.2">
      <c r="B14" s="101" t="s">
        <v>12</v>
      </c>
      <c r="C14" s="34" t="s">
        <v>149</v>
      </c>
      <c r="D14" s="33" t="s">
        <v>3</v>
      </c>
      <c r="E14" s="33" t="s">
        <v>4</v>
      </c>
      <c r="F14" s="33" t="s">
        <v>10</v>
      </c>
      <c r="G14" s="34" t="s">
        <v>151</v>
      </c>
      <c r="H14" s="12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8"/>
    </row>
    <row r="15" spans="2:25" s="11" customFormat="1" ht="15.75" thickBot="1" x14ac:dyDescent="0.25">
      <c r="B15" s="102"/>
      <c r="C15" s="35">
        <f>+H23</f>
        <v>145603275</v>
      </c>
      <c r="D15" s="47"/>
      <c r="E15" s="47"/>
      <c r="F15" s="36">
        <f>D15-E15</f>
        <v>0</v>
      </c>
      <c r="G15" s="40">
        <f>+C15+F15</f>
        <v>145603275</v>
      </c>
      <c r="H15" s="12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8"/>
    </row>
    <row r="16" spans="2:25" s="9" customFormat="1" ht="8.25" customHeight="1" thickBot="1" x14ac:dyDescent="0.25">
      <c r="B16" s="48"/>
      <c r="C16" s="41"/>
      <c r="D16" s="49"/>
      <c r="E16" s="49"/>
      <c r="F16" s="42"/>
      <c r="G16" s="37"/>
      <c r="H16" s="12"/>
      <c r="I16" s="12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8"/>
    </row>
    <row r="17" spans="2:25" ht="31.5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54" t="s">
        <v>149</v>
      </c>
      <c r="I17" s="54" t="s">
        <v>150</v>
      </c>
      <c r="J17" s="54" t="s">
        <v>151</v>
      </c>
      <c r="K17" s="56" t="s">
        <v>16</v>
      </c>
      <c r="L17" s="55" t="s">
        <v>27</v>
      </c>
      <c r="M17" s="55" t="s">
        <v>26</v>
      </c>
      <c r="N17" s="55" t="s">
        <v>25</v>
      </c>
      <c r="O17" s="55" t="s">
        <v>24</v>
      </c>
      <c r="P17" s="55" t="s">
        <v>23</v>
      </c>
      <c r="Q17" s="55" t="s">
        <v>22</v>
      </c>
      <c r="R17" s="55" t="s">
        <v>21</v>
      </c>
      <c r="S17" s="55" t="s">
        <v>20</v>
      </c>
      <c r="T17" s="55" t="s">
        <v>19</v>
      </c>
      <c r="U17" s="55" t="s">
        <v>18</v>
      </c>
      <c r="V17" s="57" t="s">
        <v>17</v>
      </c>
      <c r="W17" s="43" t="s">
        <v>1</v>
      </c>
      <c r="X17" s="58" t="s">
        <v>28</v>
      </c>
      <c r="Y17" s="18"/>
    </row>
    <row r="18" spans="2:25" ht="34.5" customHeight="1" x14ac:dyDescent="0.2">
      <c r="B18" s="89" t="s">
        <v>143</v>
      </c>
      <c r="C18" s="90" t="s">
        <v>109</v>
      </c>
      <c r="D18" s="69" t="s">
        <v>112</v>
      </c>
      <c r="E18" s="69" t="s">
        <v>37</v>
      </c>
      <c r="F18" s="70" t="s">
        <v>115</v>
      </c>
      <c r="G18" s="71" t="s">
        <v>43</v>
      </c>
      <c r="H18" s="97">
        <v>27497575</v>
      </c>
      <c r="I18" s="72">
        <v>0</v>
      </c>
      <c r="J18" s="99">
        <f>+H18-I18</f>
        <v>27497575</v>
      </c>
      <c r="K18" s="75">
        <v>0</v>
      </c>
      <c r="L18" s="75">
        <v>25352279</v>
      </c>
      <c r="M18" s="75">
        <v>0</v>
      </c>
      <c r="N18" s="75"/>
      <c r="O18" s="75"/>
      <c r="P18" s="75"/>
      <c r="Q18" s="75"/>
      <c r="R18" s="75"/>
      <c r="S18" s="75"/>
      <c r="T18" s="75"/>
      <c r="U18" s="75"/>
      <c r="V18" s="76"/>
      <c r="W18" s="77">
        <f>SUM(K18:V18)</f>
        <v>25352279</v>
      </c>
      <c r="X18" s="78">
        <f>+J18-W18</f>
        <v>2145296</v>
      </c>
      <c r="Y18" s="3"/>
    </row>
    <row r="19" spans="2:25" ht="34.5" customHeight="1" x14ac:dyDescent="0.2">
      <c r="B19" s="89" t="s">
        <v>144</v>
      </c>
      <c r="C19" s="90" t="s">
        <v>110</v>
      </c>
      <c r="D19" s="69" t="s">
        <v>113</v>
      </c>
      <c r="E19" s="69" t="s">
        <v>38</v>
      </c>
      <c r="F19" s="70" t="s">
        <v>115</v>
      </c>
      <c r="G19" s="71" t="s">
        <v>43</v>
      </c>
      <c r="H19" s="97">
        <v>36939034</v>
      </c>
      <c r="I19" s="72">
        <v>0</v>
      </c>
      <c r="J19" s="73">
        <f>+H19-I19</f>
        <v>36939034</v>
      </c>
      <c r="K19" s="75">
        <v>0</v>
      </c>
      <c r="L19" s="75">
        <v>8754250</v>
      </c>
      <c r="M19" s="75">
        <v>1456644</v>
      </c>
      <c r="N19" s="75"/>
      <c r="O19" s="75"/>
      <c r="P19" s="75"/>
      <c r="Q19" s="75"/>
      <c r="R19" s="75"/>
      <c r="S19" s="75"/>
      <c r="T19" s="75"/>
      <c r="U19" s="76"/>
      <c r="V19" s="76"/>
      <c r="W19" s="77">
        <f>SUM(K19:V19)</f>
        <v>10210894</v>
      </c>
      <c r="X19" s="78">
        <f>+J19-W19</f>
        <v>26728140</v>
      </c>
      <c r="Y19" s="3"/>
    </row>
    <row r="20" spans="2:25" ht="34.5" customHeight="1" x14ac:dyDescent="0.2">
      <c r="B20" s="89" t="s">
        <v>144</v>
      </c>
      <c r="C20" s="90" t="s">
        <v>111</v>
      </c>
      <c r="D20" s="69" t="s">
        <v>114</v>
      </c>
      <c r="E20" s="69" t="s">
        <v>117</v>
      </c>
      <c r="F20" s="70" t="s">
        <v>115</v>
      </c>
      <c r="G20" s="71" t="s">
        <v>44</v>
      </c>
      <c r="H20" s="97">
        <v>81166666</v>
      </c>
      <c r="I20" s="72">
        <v>0</v>
      </c>
      <c r="J20" s="73">
        <f>+H20-I20</f>
        <v>81166666</v>
      </c>
      <c r="K20" s="75">
        <v>0</v>
      </c>
      <c r="L20" s="75">
        <v>24000000</v>
      </c>
      <c r="M20" s="75">
        <v>24000000</v>
      </c>
      <c r="N20" s="75"/>
      <c r="O20" s="75"/>
      <c r="P20" s="75"/>
      <c r="Q20" s="75"/>
      <c r="R20" s="75"/>
      <c r="S20" s="75"/>
      <c r="T20" s="75"/>
      <c r="U20" s="76"/>
      <c r="V20" s="76"/>
      <c r="W20" s="77">
        <f>SUM(K20:V20)</f>
        <v>48000000</v>
      </c>
      <c r="X20" s="78">
        <f>+J20-W20</f>
        <v>33166666</v>
      </c>
      <c r="Y20" s="3"/>
    </row>
    <row r="21" spans="2:25" ht="34.5" customHeight="1" x14ac:dyDescent="0.2">
      <c r="B21" s="89"/>
      <c r="C21" s="90"/>
      <c r="D21" s="69"/>
      <c r="E21" s="69"/>
      <c r="F21" s="70"/>
      <c r="G21" s="71"/>
      <c r="H21" s="97"/>
      <c r="I21" s="72"/>
      <c r="J21" s="73"/>
      <c r="K21" s="74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6"/>
      <c r="W21" s="77"/>
      <c r="X21" s="78"/>
      <c r="Y21" s="3"/>
    </row>
    <row r="22" spans="2:25" ht="34.5" customHeight="1" thickBot="1" x14ac:dyDescent="0.25">
      <c r="B22" s="91"/>
      <c r="C22" s="92"/>
      <c r="D22" s="79"/>
      <c r="E22" s="79"/>
      <c r="F22" s="80"/>
      <c r="G22" s="81"/>
      <c r="H22" s="98"/>
      <c r="I22" s="82"/>
      <c r="J22" s="83"/>
      <c r="K22" s="84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6"/>
      <c r="W22" s="87"/>
      <c r="X22" s="88"/>
      <c r="Y22" s="3"/>
    </row>
    <row r="23" spans="2:25" s="18" customFormat="1" ht="31.5" customHeight="1" thickBot="1" x14ac:dyDescent="0.25">
      <c r="B23" s="19" t="s">
        <v>31</v>
      </c>
      <c r="C23" s="44"/>
      <c r="D23" s="21"/>
      <c r="E23" s="20"/>
      <c r="F23" s="22"/>
      <c r="G23" s="52"/>
      <c r="H23" s="51">
        <f t="shared" ref="H23:X23" si="0">SUBTOTAL(9,H18:H22)</f>
        <v>145603275</v>
      </c>
      <c r="I23" s="51">
        <f t="shared" si="0"/>
        <v>0</v>
      </c>
      <c r="J23" s="50">
        <f t="shared" si="0"/>
        <v>145603275</v>
      </c>
      <c r="K23" s="93">
        <f t="shared" si="0"/>
        <v>0</v>
      </c>
      <c r="L23" s="93">
        <f t="shared" si="0"/>
        <v>58106529</v>
      </c>
      <c r="M23" s="93">
        <f t="shared" si="0"/>
        <v>25456644</v>
      </c>
      <c r="N23" s="93">
        <f t="shared" si="0"/>
        <v>0</v>
      </c>
      <c r="O23" s="93">
        <f t="shared" si="0"/>
        <v>0</v>
      </c>
      <c r="P23" s="93">
        <f t="shared" si="0"/>
        <v>0</v>
      </c>
      <c r="Q23" s="93">
        <f t="shared" si="0"/>
        <v>0</v>
      </c>
      <c r="R23" s="93">
        <f t="shared" si="0"/>
        <v>0</v>
      </c>
      <c r="S23" s="93">
        <f t="shared" si="0"/>
        <v>0</v>
      </c>
      <c r="T23" s="93">
        <f t="shared" si="0"/>
        <v>0</v>
      </c>
      <c r="U23" s="93">
        <f t="shared" si="0"/>
        <v>0</v>
      </c>
      <c r="V23" s="94">
        <f t="shared" si="0"/>
        <v>0</v>
      </c>
      <c r="W23" s="95">
        <f t="shared" si="0"/>
        <v>83563173</v>
      </c>
      <c r="X23" s="96">
        <f t="shared" si="0"/>
        <v>62040102</v>
      </c>
    </row>
    <row r="24" spans="2:25" x14ac:dyDescent="0.2">
      <c r="C24" s="30"/>
      <c r="H24" s="5"/>
      <c r="L24" s="5"/>
      <c r="M24" s="5"/>
      <c r="W24" s="5"/>
      <c r="X24" s="5"/>
    </row>
    <row r="25" spans="2:25" x14ac:dyDescent="0.2">
      <c r="C25" s="30"/>
      <c r="J25" s="3"/>
      <c r="K25" s="3"/>
    </row>
    <row r="26" spans="2:25" x14ac:dyDescent="0.2">
      <c r="C26" s="30"/>
      <c r="J26" s="3"/>
      <c r="K26" s="3"/>
    </row>
    <row r="27" spans="2:25" x14ac:dyDescent="0.2">
      <c r="C27" s="30"/>
    </row>
    <row r="28" spans="2:25" x14ac:dyDescent="0.2">
      <c r="C28" s="30"/>
    </row>
    <row r="29" spans="2:25" x14ac:dyDescent="0.2">
      <c r="C29" s="30"/>
    </row>
    <row r="30" spans="2:25" x14ac:dyDescent="0.2">
      <c r="B30" s="29"/>
      <c r="D30" s="30"/>
    </row>
    <row r="31" spans="2:25" x14ac:dyDescent="0.2">
      <c r="B31" s="29"/>
      <c r="D31" s="30"/>
    </row>
    <row r="32" spans="2:25" x14ac:dyDescent="0.2">
      <c r="B32" s="28"/>
      <c r="C32" s="30"/>
      <c r="D32" s="30"/>
    </row>
    <row r="33" spans="2:7" x14ac:dyDescent="0.2">
      <c r="B33" s="29"/>
      <c r="C33" s="30"/>
      <c r="D33" s="30"/>
      <c r="G33" s="31"/>
    </row>
    <row r="34" spans="2:7" x14ac:dyDescent="0.2">
      <c r="B34" s="29"/>
    </row>
    <row r="35" spans="2:7" x14ac:dyDescent="0.2">
      <c r="C35" s="30"/>
      <c r="D35" s="30"/>
    </row>
    <row r="36" spans="2:7" x14ac:dyDescent="0.2">
      <c r="B36" s="29"/>
    </row>
    <row r="37" spans="2:7" x14ac:dyDescent="0.2">
      <c r="B37" s="29"/>
    </row>
    <row r="38" spans="2:7" x14ac:dyDescent="0.2">
      <c r="B38" s="29"/>
    </row>
    <row r="39" spans="2:7" x14ac:dyDescent="0.2">
      <c r="B39" s="29"/>
    </row>
    <row r="40" spans="2:7" x14ac:dyDescent="0.2">
      <c r="B40" s="29"/>
    </row>
    <row r="41" spans="2:7" x14ac:dyDescent="0.2">
      <c r="B41" s="29"/>
      <c r="C41" s="30"/>
    </row>
    <row r="42" spans="2:7" x14ac:dyDescent="0.2">
      <c r="B42" s="29"/>
      <c r="C42" s="30"/>
    </row>
    <row r="43" spans="2:7" x14ac:dyDescent="0.2">
      <c r="B43" s="29"/>
      <c r="C43" s="30"/>
    </row>
    <row r="44" spans="2:7" x14ac:dyDescent="0.2">
      <c r="B44" s="29"/>
      <c r="C44" s="30"/>
    </row>
    <row r="45" spans="2:7" x14ac:dyDescent="0.2">
      <c r="B45" s="29"/>
      <c r="C45" s="30"/>
    </row>
    <row r="46" spans="2:7" x14ac:dyDescent="0.2">
      <c r="B46" s="29"/>
      <c r="C46" s="30"/>
    </row>
    <row r="47" spans="2:7" x14ac:dyDescent="0.2">
      <c r="B47" s="29"/>
      <c r="C47" s="30"/>
    </row>
    <row r="48" spans="2:7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</sheetData>
  <autoFilter ref="B17:Y22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X18:X22 Y24:Y1048576">
    <cfRule type="cellIs" dxfId="11" priority="3" operator="lessThan">
      <formula>0</formula>
    </cfRule>
  </conditionalFormatting>
  <conditionalFormatting sqref="Y6:Y13">
    <cfRule type="cellIs" dxfId="10" priority="4" operator="lessThan">
      <formula>0</formula>
    </cfRule>
  </conditionalFormatting>
  <conditionalFormatting sqref="X17">
    <cfRule type="cellIs" dxfId="9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0"/>
  <sheetViews>
    <sheetView showGridLines="0" zoomScale="80" zoomScaleNormal="80" workbookViewId="0">
      <pane xSplit="7" ySplit="17" topLeftCell="J18" activePane="bottomRight" state="frozen"/>
      <selection pane="topRight" activeCell="G1" sqref="G1"/>
      <selection pane="bottomLeft" activeCell="A20" sqref="A20"/>
      <selection pane="bottomRight" activeCell="C10" sqref="C10:G10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3.28515625" style="3" bestFit="1" customWidth="1" outlineLevel="1"/>
    <col min="9" max="9" width="19.5703125" style="3" customWidth="1" outlineLevel="1"/>
    <col min="10" max="11" width="19.7109375" style="5" bestFit="1" customWidth="1"/>
    <col min="12" max="12" width="17.28515625" style="6" customWidth="1" outlineLevel="1"/>
    <col min="13" max="13" width="17.5703125" style="6" customWidth="1" outlineLevel="1"/>
    <col min="14" max="16" width="16.140625" style="6" customWidth="1" outlineLevel="1"/>
    <col min="17" max="19" width="17.140625" style="6" customWidth="1" outlineLevel="1"/>
    <col min="20" max="21" width="17.5703125" style="6" customWidth="1" outlineLevel="1"/>
    <col min="22" max="22" width="19" style="6" customWidth="1" outlineLevel="1"/>
    <col min="23" max="23" width="21" style="6" customWidth="1" outlineLevel="1"/>
    <col min="24" max="24" width="21.28515625" style="27" customWidth="1"/>
    <col min="25" max="25" width="22.140625" style="6" customWidth="1"/>
    <col min="26" max="16384" width="11.42578125" style="3"/>
  </cols>
  <sheetData>
    <row r="1" spans="2:25" ht="13.5" thickBot="1" x14ac:dyDescent="0.25"/>
    <row r="2" spans="2:25" ht="24" customHeight="1" thickBot="1" x14ac:dyDescent="0.25">
      <c r="B2" s="115"/>
      <c r="C2" s="118" t="s">
        <v>2</v>
      </c>
      <c r="D2" s="119"/>
      <c r="E2" s="119"/>
      <c r="F2" s="119"/>
      <c r="G2" s="119"/>
      <c r="H2" s="13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24" customHeight="1" thickBot="1" x14ac:dyDescent="0.25">
      <c r="B3" s="116"/>
      <c r="C3" s="118" t="s">
        <v>5</v>
      </c>
      <c r="D3" s="119"/>
      <c r="E3" s="119"/>
      <c r="F3" s="119"/>
      <c r="G3" s="119"/>
      <c r="H3" s="13"/>
      <c r="I3" s="5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2:25" ht="24" customHeight="1" thickBot="1" x14ac:dyDescent="0.25">
      <c r="B4" s="117"/>
      <c r="C4" s="118" t="s">
        <v>30</v>
      </c>
      <c r="D4" s="119"/>
      <c r="E4" s="119"/>
      <c r="F4" s="119"/>
      <c r="G4" s="119"/>
      <c r="H4" s="13"/>
      <c r="I4" s="5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66" customFormat="1" ht="15.75" customHeight="1" outlineLevel="1" x14ac:dyDescent="0.2">
      <c r="B6" s="62" t="s">
        <v>33</v>
      </c>
      <c r="C6" s="120" t="s">
        <v>59</v>
      </c>
      <c r="D6" s="120"/>
      <c r="E6" s="120"/>
      <c r="F6" s="120"/>
      <c r="G6" s="121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2:25" s="66" customFormat="1" ht="15.75" customHeight="1" outlineLevel="1" x14ac:dyDescent="0.2">
      <c r="B7" s="61" t="s">
        <v>61</v>
      </c>
      <c r="C7" s="113" t="s">
        <v>122</v>
      </c>
      <c r="D7" s="113" t="s">
        <v>34</v>
      </c>
      <c r="E7" s="113" t="s">
        <v>34</v>
      </c>
      <c r="F7" s="113" t="s">
        <v>34</v>
      </c>
      <c r="G7" s="114" t="s">
        <v>34</v>
      </c>
      <c r="H7" s="65"/>
      <c r="I7" s="65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2:25" s="66" customFormat="1" ht="15.75" customHeight="1" outlineLevel="1" x14ac:dyDescent="0.2">
      <c r="B8" s="63" t="s">
        <v>62</v>
      </c>
      <c r="C8" s="113" t="s">
        <v>123</v>
      </c>
      <c r="D8" s="113" t="s">
        <v>35</v>
      </c>
      <c r="E8" s="113" t="s">
        <v>35</v>
      </c>
      <c r="F8" s="113" t="s">
        <v>35</v>
      </c>
      <c r="G8" s="114" t="s">
        <v>35</v>
      </c>
      <c r="H8" s="65"/>
      <c r="I8" s="65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2:25" s="66" customFormat="1" ht="32.25" customHeight="1" outlineLevel="1" x14ac:dyDescent="0.2">
      <c r="B9" s="61" t="s">
        <v>7</v>
      </c>
      <c r="C9" s="109" t="s">
        <v>153</v>
      </c>
      <c r="D9" s="110"/>
      <c r="E9" s="110"/>
      <c r="F9" s="110"/>
      <c r="G9" s="111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2:25" s="66" customFormat="1" ht="27.75" customHeight="1" outlineLevel="1" x14ac:dyDescent="0.2">
      <c r="B10" s="61" t="s">
        <v>14</v>
      </c>
      <c r="C10" s="122" t="s">
        <v>124</v>
      </c>
      <c r="D10" s="113" t="s">
        <v>36</v>
      </c>
      <c r="E10" s="113" t="s">
        <v>36</v>
      </c>
      <c r="F10" s="113" t="s">
        <v>36</v>
      </c>
      <c r="G10" s="114" t="s">
        <v>36</v>
      </c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2:25" s="66" customFormat="1" ht="15.75" customHeight="1" outlineLevel="1" thickBot="1" x14ac:dyDescent="0.25">
      <c r="B11" s="64" t="s">
        <v>11</v>
      </c>
      <c r="C11" s="106" t="s">
        <v>125</v>
      </c>
      <c r="D11" s="107">
        <v>2020110010174</v>
      </c>
      <c r="E11" s="107">
        <v>2020110010174</v>
      </c>
      <c r="F11" s="107">
        <v>2020110010174</v>
      </c>
      <c r="G11" s="108">
        <v>2020110010174</v>
      </c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2:25" s="11" customFormat="1" ht="15.75" customHeight="1" outlineLevel="1" thickBot="1" x14ac:dyDescent="0.25">
      <c r="B12" s="38"/>
      <c r="C12" s="39"/>
      <c r="D12" s="39"/>
      <c r="E12" s="39"/>
      <c r="F12" s="39"/>
      <c r="G12" s="39"/>
      <c r="H12" s="13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s="11" customFormat="1" ht="30.75" customHeight="1" outlineLevel="1" x14ac:dyDescent="0.2">
      <c r="B13" s="1" t="s">
        <v>32</v>
      </c>
      <c r="C13" s="103" t="s">
        <v>152</v>
      </c>
      <c r="D13" s="104"/>
      <c r="E13" s="105"/>
      <c r="F13" s="2" t="s">
        <v>6</v>
      </c>
      <c r="G13" s="32">
        <v>45777</v>
      </c>
      <c r="H13" s="14"/>
      <c r="I13" s="1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2:25" s="11" customFormat="1" ht="30" customHeight="1" x14ac:dyDescent="0.2">
      <c r="B14" s="101" t="s">
        <v>12</v>
      </c>
      <c r="C14" s="34" t="s">
        <v>149</v>
      </c>
      <c r="D14" s="33" t="s">
        <v>3</v>
      </c>
      <c r="E14" s="33" t="s">
        <v>4</v>
      </c>
      <c r="F14" s="33" t="s">
        <v>10</v>
      </c>
      <c r="G14" s="34" t="s">
        <v>151</v>
      </c>
      <c r="H14" s="12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8"/>
    </row>
    <row r="15" spans="2:25" s="11" customFormat="1" ht="15.75" thickBot="1" x14ac:dyDescent="0.25">
      <c r="B15" s="102"/>
      <c r="C15" s="35">
        <f>+H22</f>
        <v>1242035302</v>
      </c>
      <c r="D15" s="47"/>
      <c r="E15" s="47"/>
      <c r="F15" s="36">
        <f>D15-E15</f>
        <v>0</v>
      </c>
      <c r="G15" s="40">
        <f>+C15+F15</f>
        <v>1242035302</v>
      </c>
      <c r="H15" s="12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8"/>
    </row>
    <row r="16" spans="2:25" s="9" customFormat="1" ht="15.75" customHeight="1" thickBot="1" x14ac:dyDescent="0.25">
      <c r="B16" s="48"/>
      <c r="C16" s="41"/>
      <c r="D16" s="49"/>
      <c r="E16" s="49"/>
      <c r="F16" s="42"/>
      <c r="G16" s="37"/>
      <c r="H16" s="12"/>
      <c r="I16" s="12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8"/>
    </row>
    <row r="17" spans="2:25" ht="39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54" t="s">
        <v>149</v>
      </c>
      <c r="I17" s="54" t="s">
        <v>150</v>
      </c>
      <c r="J17" s="54" t="s">
        <v>151</v>
      </c>
      <c r="K17" s="56" t="s">
        <v>16</v>
      </c>
      <c r="L17" s="55" t="s">
        <v>27</v>
      </c>
      <c r="M17" s="55" t="s">
        <v>26</v>
      </c>
      <c r="N17" s="55" t="s">
        <v>25</v>
      </c>
      <c r="O17" s="55" t="s">
        <v>24</v>
      </c>
      <c r="P17" s="55" t="s">
        <v>23</v>
      </c>
      <c r="Q17" s="55" t="s">
        <v>22</v>
      </c>
      <c r="R17" s="55" t="s">
        <v>21</v>
      </c>
      <c r="S17" s="55" t="s">
        <v>20</v>
      </c>
      <c r="T17" s="55" t="s">
        <v>19</v>
      </c>
      <c r="U17" s="55" t="s">
        <v>18</v>
      </c>
      <c r="V17" s="57" t="s">
        <v>17</v>
      </c>
      <c r="W17" s="43" t="s">
        <v>1</v>
      </c>
      <c r="X17" s="58" t="s">
        <v>28</v>
      </c>
      <c r="Y17" s="18"/>
    </row>
    <row r="18" spans="2:25" ht="52.5" customHeight="1" x14ac:dyDescent="0.2">
      <c r="B18" s="89" t="s">
        <v>126</v>
      </c>
      <c r="C18" s="90" t="s">
        <v>127</v>
      </c>
      <c r="D18" s="69" t="s">
        <v>128</v>
      </c>
      <c r="E18" s="69" t="s">
        <v>37</v>
      </c>
      <c r="F18" s="70" t="s">
        <v>129</v>
      </c>
      <c r="G18" s="71" t="s">
        <v>45</v>
      </c>
      <c r="H18" s="97">
        <v>1242035302</v>
      </c>
      <c r="I18" s="72">
        <v>0</v>
      </c>
      <c r="J18" s="99">
        <f>+H18-I18</f>
        <v>1242035302</v>
      </c>
      <c r="K18" s="75">
        <v>0</v>
      </c>
      <c r="L18" s="75">
        <v>208300307</v>
      </c>
      <c r="M18" s="75">
        <v>87691868</v>
      </c>
      <c r="N18" s="75"/>
      <c r="O18" s="75"/>
      <c r="P18" s="75"/>
      <c r="Q18" s="75"/>
      <c r="R18" s="75"/>
      <c r="S18" s="75"/>
      <c r="T18" s="75"/>
      <c r="U18" s="75"/>
      <c r="V18" s="76"/>
      <c r="W18" s="77">
        <f>SUM(K18:V18)</f>
        <v>295992175</v>
      </c>
      <c r="X18" s="78">
        <f>+J18-W18</f>
        <v>946043127</v>
      </c>
      <c r="Y18" s="3"/>
    </row>
    <row r="19" spans="2:25" ht="34.5" customHeight="1" x14ac:dyDescent="0.2">
      <c r="B19" s="89"/>
      <c r="C19" s="90"/>
      <c r="D19" s="69"/>
      <c r="E19" s="69"/>
      <c r="F19" s="70"/>
      <c r="G19" s="71"/>
      <c r="H19" s="97"/>
      <c r="I19" s="72"/>
      <c r="J19" s="73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  <c r="V19" s="76"/>
      <c r="W19" s="77"/>
      <c r="X19" s="78"/>
      <c r="Y19" s="3"/>
    </row>
    <row r="20" spans="2:25" ht="34.5" customHeight="1" x14ac:dyDescent="0.2">
      <c r="B20" s="89"/>
      <c r="C20" s="90"/>
      <c r="D20" s="69"/>
      <c r="E20" s="69"/>
      <c r="F20" s="70"/>
      <c r="G20" s="71"/>
      <c r="H20" s="97"/>
      <c r="I20" s="72"/>
      <c r="J20" s="73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77"/>
      <c r="X20" s="78"/>
      <c r="Y20" s="3"/>
    </row>
    <row r="21" spans="2:25" ht="34.5" customHeight="1" thickBot="1" x14ac:dyDescent="0.25">
      <c r="B21" s="91"/>
      <c r="C21" s="92"/>
      <c r="D21" s="79"/>
      <c r="E21" s="79"/>
      <c r="F21" s="80"/>
      <c r="G21" s="81"/>
      <c r="H21" s="98"/>
      <c r="I21" s="82"/>
      <c r="J21" s="83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7"/>
      <c r="X21" s="88"/>
      <c r="Y21" s="3"/>
    </row>
    <row r="22" spans="2:25" s="18" customFormat="1" ht="31.5" customHeight="1" thickBot="1" x14ac:dyDescent="0.25">
      <c r="B22" s="19" t="s">
        <v>31</v>
      </c>
      <c r="C22" s="44"/>
      <c r="D22" s="21"/>
      <c r="E22" s="20"/>
      <c r="F22" s="22"/>
      <c r="G22" s="52"/>
      <c r="H22" s="51">
        <f t="shared" ref="H22:X22" si="0">SUBTOTAL(9,H18:H21)</f>
        <v>1242035302</v>
      </c>
      <c r="I22" s="51">
        <f t="shared" si="0"/>
        <v>0</v>
      </c>
      <c r="J22" s="50">
        <f t="shared" si="0"/>
        <v>1242035302</v>
      </c>
      <c r="K22" s="93">
        <f t="shared" si="0"/>
        <v>0</v>
      </c>
      <c r="L22" s="93">
        <f t="shared" si="0"/>
        <v>208300307</v>
      </c>
      <c r="M22" s="93">
        <f t="shared" si="0"/>
        <v>87691868</v>
      </c>
      <c r="N22" s="93">
        <f t="shared" si="0"/>
        <v>0</v>
      </c>
      <c r="O22" s="93">
        <f t="shared" si="0"/>
        <v>0</v>
      </c>
      <c r="P22" s="93">
        <f t="shared" si="0"/>
        <v>0</v>
      </c>
      <c r="Q22" s="93">
        <f t="shared" si="0"/>
        <v>0</v>
      </c>
      <c r="R22" s="93">
        <f t="shared" si="0"/>
        <v>0</v>
      </c>
      <c r="S22" s="93">
        <f t="shared" si="0"/>
        <v>0</v>
      </c>
      <c r="T22" s="93">
        <f t="shared" si="0"/>
        <v>0</v>
      </c>
      <c r="U22" s="93">
        <f t="shared" si="0"/>
        <v>0</v>
      </c>
      <c r="V22" s="94">
        <f t="shared" si="0"/>
        <v>0</v>
      </c>
      <c r="W22" s="95">
        <f t="shared" si="0"/>
        <v>295992175</v>
      </c>
      <c r="X22" s="96">
        <f t="shared" si="0"/>
        <v>946043127</v>
      </c>
    </row>
    <row r="23" spans="2:25" x14ac:dyDescent="0.2">
      <c r="C23" s="30"/>
      <c r="H23" s="5"/>
      <c r="L23" s="5"/>
      <c r="M23" s="5"/>
      <c r="W23" s="5"/>
      <c r="X23" s="5"/>
    </row>
    <row r="24" spans="2:25" x14ac:dyDescent="0.2">
      <c r="C24" s="30"/>
      <c r="J24" s="3"/>
      <c r="K24" s="3"/>
    </row>
    <row r="25" spans="2:25" x14ac:dyDescent="0.2">
      <c r="C25" s="30"/>
      <c r="J25" s="3"/>
      <c r="K25" s="3"/>
    </row>
    <row r="26" spans="2:25" x14ac:dyDescent="0.2">
      <c r="C26" s="30"/>
    </row>
    <row r="27" spans="2:25" x14ac:dyDescent="0.2">
      <c r="C27" s="30"/>
    </row>
    <row r="28" spans="2:25" x14ac:dyDescent="0.2">
      <c r="C28" s="30"/>
    </row>
    <row r="29" spans="2:25" x14ac:dyDescent="0.2">
      <c r="B29" s="29"/>
      <c r="D29" s="30"/>
    </row>
    <row r="30" spans="2:25" x14ac:dyDescent="0.2">
      <c r="B30" s="29"/>
      <c r="D30" s="30"/>
    </row>
    <row r="31" spans="2:25" x14ac:dyDescent="0.2">
      <c r="B31" s="28"/>
      <c r="C31" s="30"/>
      <c r="D31" s="30"/>
    </row>
    <row r="32" spans="2:25" x14ac:dyDescent="0.2">
      <c r="B32" s="29"/>
      <c r="C32" s="30"/>
      <c r="D32" s="30"/>
      <c r="G32" s="31"/>
    </row>
    <row r="33" spans="2:4" x14ac:dyDescent="0.2">
      <c r="B33" s="29"/>
    </row>
    <row r="34" spans="2:4" x14ac:dyDescent="0.2">
      <c r="C34" s="30"/>
      <c r="D34" s="30"/>
    </row>
    <row r="35" spans="2:4" x14ac:dyDescent="0.2">
      <c r="B35" s="29"/>
    </row>
    <row r="36" spans="2:4" x14ac:dyDescent="0.2">
      <c r="B36" s="29"/>
    </row>
    <row r="37" spans="2:4" x14ac:dyDescent="0.2">
      <c r="B37" s="29"/>
    </row>
    <row r="38" spans="2:4" x14ac:dyDescent="0.2">
      <c r="B38" s="29"/>
    </row>
    <row r="39" spans="2:4" x14ac:dyDescent="0.2">
      <c r="B39" s="29"/>
    </row>
    <row r="40" spans="2:4" x14ac:dyDescent="0.2">
      <c r="B40" s="29"/>
      <c r="C40" s="30"/>
    </row>
    <row r="41" spans="2:4" x14ac:dyDescent="0.2">
      <c r="B41" s="29"/>
      <c r="C41" s="30"/>
    </row>
    <row r="42" spans="2:4" x14ac:dyDescent="0.2">
      <c r="B42" s="29"/>
      <c r="C42" s="30"/>
    </row>
    <row r="43" spans="2:4" x14ac:dyDescent="0.2">
      <c r="B43" s="29"/>
      <c r="C43" s="30"/>
    </row>
    <row r="44" spans="2:4" x14ac:dyDescent="0.2">
      <c r="B44" s="29"/>
      <c r="C44" s="30"/>
    </row>
    <row r="45" spans="2:4" x14ac:dyDescent="0.2">
      <c r="B45" s="29"/>
      <c r="C45" s="30"/>
    </row>
    <row r="46" spans="2:4" x14ac:dyDescent="0.2">
      <c r="B46" s="29"/>
      <c r="C46" s="30"/>
    </row>
    <row r="47" spans="2:4" x14ac:dyDescent="0.2">
      <c r="B47" s="29"/>
      <c r="C47" s="30"/>
    </row>
    <row r="48" spans="2:4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7:Y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X18:X21 Y23:Y1048576">
    <cfRule type="cellIs" dxfId="8" priority="2" operator="lessThan">
      <formula>0</formula>
    </cfRule>
  </conditionalFormatting>
  <conditionalFormatting sqref="Y6:Y13">
    <cfRule type="cellIs" dxfId="7" priority="3" operator="lessThan">
      <formula>0</formula>
    </cfRule>
  </conditionalFormatting>
  <conditionalFormatting sqref="X17">
    <cfRule type="cellIs" dxfId="6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0"/>
  <sheetViews>
    <sheetView showGridLines="0" zoomScale="80" zoomScaleNormal="80" workbookViewId="0">
      <pane xSplit="7" ySplit="17" topLeftCell="I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3.28515625" style="3" bestFit="1" customWidth="1" outlineLevel="1"/>
    <col min="9" max="9" width="18.7109375" style="3" customWidth="1" outlineLevel="1"/>
    <col min="10" max="11" width="19.7109375" style="5" bestFit="1" customWidth="1"/>
    <col min="12" max="12" width="19" style="6" customWidth="1" outlineLevel="1"/>
    <col min="13" max="13" width="17.5703125" style="6" customWidth="1" outlineLevel="1"/>
    <col min="14" max="16" width="16.140625" style="6" customWidth="1" outlineLevel="1"/>
    <col min="17" max="19" width="17.140625" style="6" customWidth="1" outlineLevel="1"/>
    <col min="20" max="21" width="17.5703125" style="6" customWidth="1" outlineLevel="1"/>
    <col min="22" max="22" width="19" style="6" customWidth="1" outlineLevel="1"/>
    <col min="23" max="23" width="20.140625" style="6" customWidth="1" outlineLevel="1"/>
    <col min="24" max="24" width="21.28515625" style="27" customWidth="1"/>
    <col min="25" max="25" width="22.140625" style="6" customWidth="1"/>
    <col min="26" max="16384" width="11.42578125" style="3"/>
  </cols>
  <sheetData>
    <row r="1" spans="2:25" ht="13.5" thickBot="1" x14ac:dyDescent="0.25"/>
    <row r="2" spans="2:25" ht="24" customHeight="1" thickBot="1" x14ac:dyDescent="0.25">
      <c r="B2" s="115"/>
      <c r="C2" s="118" t="s">
        <v>2</v>
      </c>
      <c r="D2" s="119"/>
      <c r="E2" s="119"/>
      <c r="F2" s="119"/>
      <c r="G2" s="119"/>
      <c r="H2" s="13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24" customHeight="1" thickBot="1" x14ac:dyDescent="0.25">
      <c r="B3" s="116"/>
      <c r="C3" s="118" t="s">
        <v>5</v>
      </c>
      <c r="D3" s="119"/>
      <c r="E3" s="119"/>
      <c r="F3" s="119"/>
      <c r="G3" s="119"/>
      <c r="H3" s="13"/>
      <c r="I3" s="5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2:25" ht="24" customHeight="1" thickBot="1" x14ac:dyDescent="0.25">
      <c r="B4" s="117"/>
      <c r="C4" s="118" t="s">
        <v>30</v>
      </c>
      <c r="D4" s="119"/>
      <c r="E4" s="119"/>
      <c r="F4" s="119"/>
      <c r="G4" s="119"/>
      <c r="H4" s="13"/>
      <c r="I4" s="5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66" customFormat="1" ht="15.75" customHeight="1" outlineLevel="1" x14ac:dyDescent="0.2">
      <c r="B6" s="62" t="s">
        <v>33</v>
      </c>
      <c r="C6" s="120" t="s">
        <v>59</v>
      </c>
      <c r="D6" s="120"/>
      <c r="E6" s="120"/>
      <c r="F6" s="120"/>
      <c r="G6" s="121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2:25" s="66" customFormat="1" ht="15.75" customHeight="1" outlineLevel="1" x14ac:dyDescent="0.2">
      <c r="B7" s="61" t="s">
        <v>61</v>
      </c>
      <c r="C7" s="113" t="s">
        <v>60</v>
      </c>
      <c r="D7" s="113" t="s">
        <v>34</v>
      </c>
      <c r="E7" s="113" t="s">
        <v>34</v>
      </c>
      <c r="F7" s="113" t="s">
        <v>34</v>
      </c>
      <c r="G7" s="114" t="s">
        <v>34</v>
      </c>
      <c r="H7" s="65"/>
      <c r="I7" s="65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2:25" s="66" customFormat="1" ht="15.75" customHeight="1" outlineLevel="1" x14ac:dyDescent="0.2">
      <c r="B8" s="63" t="s">
        <v>62</v>
      </c>
      <c r="C8" s="113" t="s">
        <v>63</v>
      </c>
      <c r="D8" s="113" t="s">
        <v>35</v>
      </c>
      <c r="E8" s="113" t="s">
        <v>35</v>
      </c>
      <c r="F8" s="113" t="s">
        <v>35</v>
      </c>
      <c r="G8" s="114" t="s">
        <v>35</v>
      </c>
      <c r="H8" s="65"/>
      <c r="I8" s="65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2:25" s="66" customFormat="1" ht="53.25" customHeight="1" outlineLevel="1" x14ac:dyDescent="0.2">
      <c r="B9" s="61" t="s">
        <v>7</v>
      </c>
      <c r="C9" s="109" t="s">
        <v>130</v>
      </c>
      <c r="D9" s="110"/>
      <c r="E9" s="110"/>
      <c r="F9" s="110"/>
      <c r="G9" s="111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2:25" s="66" customFormat="1" ht="27.75" customHeight="1" outlineLevel="1" x14ac:dyDescent="0.2">
      <c r="B10" s="61" t="s">
        <v>14</v>
      </c>
      <c r="C10" s="122" t="s">
        <v>131</v>
      </c>
      <c r="D10" s="113" t="s">
        <v>36</v>
      </c>
      <c r="E10" s="113" t="s">
        <v>36</v>
      </c>
      <c r="F10" s="113" t="s">
        <v>36</v>
      </c>
      <c r="G10" s="114" t="s">
        <v>36</v>
      </c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2:25" s="66" customFormat="1" ht="15.75" customHeight="1" outlineLevel="1" thickBot="1" x14ac:dyDescent="0.25">
      <c r="B11" s="64" t="s">
        <v>11</v>
      </c>
      <c r="C11" s="106" t="s">
        <v>132</v>
      </c>
      <c r="D11" s="107">
        <v>2020110010174</v>
      </c>
      <c r="E11" s="107">
        <v>2020110010174</v>
      </c>
      <c r="F11" s="107">
        <v>2020110010174</v>
      </c>
      <c r="G11" s="108">
        <v>2020110010174</v>
      </c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2:25" s="11" customFormat="1" ht="15.75" customHeight="1" outlineLevel="1" thickBot="1" x14ac:dyDescent="0.25">
      <c r="B12" s="38"/>
      <c r="C12" s="39"/>
      <c r="D12" s="39"/>
      <c r="E12" s="39"/>
      <c r="F12" s="39"/>
      <c r="G12" s="39"/>
      <c r="H12" s="13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s="11" customFormat="1" ht="30.75" customHeight="1" outlineLevel="1" x14ac:dyDescent="0.2">
      <c r="B13" s="1" t="s">
        <v>32</v>
      </c>
      <c r="C13" s="103" t="s">
        <v>152</v>
      </c>
      <c r="D13" s="104"/>
      <c r="E13" s="105"/>
      <c r="F13" s="2" t="s">
        <v>6</v>
      </c>
      <c r="G13" s="32">
        <v>45777</v>
      </c>
      <c r="H13" s="14"/>
      <c r="I13" s="1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2:25" s="11" customFormat="1" ht="30" customHeight="1" x14ac:dyDescent="0.2">
      <c r="B14" s="101" t="s">
        <v>12</v>
      </c>
      <c r="C14" s="34" t="s">
        <v>149</v>
      </c>
      <c r="D14" s="33" t="s">
        <v>3</v>
      </c>
      <c r="E14" s="33" t="s">
        <v>4</v>
      </c>
      <c r="F14" s="33" t="s">
        <v>10</v>
      </c>
      <c r="G14" s="34" t="s">
        <v>151</v>
      </c>
      <c r="H14" s="12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8"/>
    </row>
    <row r="15" spans="2:25" s="11" customFormat="1" ht="15.75" thickBot="1" x14ac:dyDescent="0.25">
      <c r="B15" s="102"/>
      <c r="C15" s="35">
        <f>+H22</f>
        <v>144409540</v>
      </c>
      <c r="D15" s="47"/>
      <c r="E15" s="47"/>
      <c r="F15" s="36">
        <f>D15-E15</f>
        <v>0</v>
      </c>
      <c r="G15" s="40">
        <f>+C15+F15</f>
        <v>144409540</v>
      </c>
      <c r="H15" s="12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8"/>
    </row>
    <row r="16" spans="2:25" s="9" customFormat="1" ht="15.75" customHeight="1" thickBot="1" x14ac:dyDescent="0.25">
      <c r="B16" s="48"/>
      <c r="C16" s="41"/>
      <c r="D16" s="49"/>
      <c r="E16" s="49"/>
      <c r="F16" s="42"/>
      <c r="G16" s="37"/>
      <c r="H16" s="12"/>
      <c r="I16" s="12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8"/>
    </row>
    <row r="17" spans="2:25" ht="34.5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54" t="s">
        <v>149</v>
      </c>
      <c r="I17" s="54" t="s">
        <v>150</v>
      </c>
      <c r="J17" s="54" t="s">
        <v>151</v>
      </c>
      <c r="K17" s="56" t="s">
        <v>16</v>
      </c>
      <c r="L17" s="55" t="s">
        <v>27</v>
      </c>
      <c r="M17" s="55" t="s">
        <v>26</v>
      </c>
      <c r="N17" s="55" t="s">
        <v>25</v>
      </c>
      <c r="O17" s="55" t="s">
        <v>24</v>
      </c>
      <c r="P17" s="55" t="s">
        <v>23</v>
      </c>
      <c r="Q17" s="55" t="s">
        <v>22</v>
      </c>
      <c r="R17" s="55" t="s">
        <v>21</v>
      </c>
      <c r="S17" s="55" t="s">
        <v>20</v>
      </c>
      <c r="T17" s="55" t="s">
        <v>19</v>
      </c>
      <c r="U17" s="55" t="s">
        <v>18</v>
      </c>
      <c r="V17" s="57" t="s">
        <v>17</v>
      </c>
      <c r="W17" s="43" t="s">
        <v>1</v>
      </c>
      <c r="X17" s="58" t="s">
        <v>28</v>
      </c>
      <c r="Y17" s="18"/>
    </row>
    <row r="18" spans="2:25" ht="63" customHeight="1" x14ac:dyDescent="0.2">
      <c r="B18" s="89" t="s">
        <v>133</v>
      </c>
      <c r="C18" s="90" t="s">
        <v>134</v>
      </c>
      <c r="D18" s="69" t="s">
        <v>135</v>
      </c>
      <c r="E18" s="69" t="s">
        <v>137</v>
      </c>
      <c r="F18" s="70" t="s">
        <v>129</v>
      </c>
      <c r="G18" s="71" t="s">
        <v>136</v>
      </c>
      <c r="H18" s="97">
        <v>144409540</v>
      </c>
      <c r="I18" s="72"/>
      <c r="J18" s="99">
        <f>+H18-I18</f>
        <v>144409540</v>
      </c>
      <c r="K18" s="75">
        <v>0</v>
      </c>
      <c r="L18" s="75">
        <v>144409540</v>
      </c>
      <c r="M18" s="75">
        <v>0</v>
      </c>
      <c r="N18" s="75"/>
      <c r="O18" s="75"/>
      <c r="P18" s="75"/>
      <c r="Q18" s="75"/>
      <c r="R18" s="75"/>
      <c r="S18" s="75"/>
      <c r="T18" s="75"/>
      <c r="U18" s="75"/>
      <c r="V18" s="76"/>
      <c r="W18" s="77">
        <f>SUM(K18:V18)</f>
        <v>144409540</v>
      </c>
      <c r="X18" s="78">
        <f>+J18-W18</f>
        <v>0</v>
      </c>
      <c r="Y18" s="3"/>
    </row>
    <row r="19" spans="2:25" ht="18" customHeight="1" x14ac:dyDescent="0.2">
      <c r="B19" s="89"/>
      <c r="C19" s="90"/>
      <c r="D19" s="69"/>
      <c r="E19" s="69"/>
      <c r="F19" s="70"/>
      <c r="G19" s="71"/>
      <c r="H19" s="97"/>
      <c r="I19" s="72"/>
      <c r="J19" s="73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  <c r="V19" s="76"/>
      <c r="W19" s="77"/>
      <c r="X19" s="78"/>
      <c r="Y19" s="3"/>
    </row>
    <row r="20" spans="2:25" ht="18" customHeight="1" x14ac:dyDescent="0.2">
      <c r="B20" s="89"/>
      <c r="C20" s="90"/>
      <c r="D20" s="69"/>
      <c r="E20" s="69"/>
      <c r="F20" s="70"/>
      <c r="G20" s="71"/>
      <c r="H20" s="97"/>
      <c r="I20" s="72"/>
      <c r="J20" s="73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77"/>
      <c r="X20" s="78"/>
      <c r="Y20" s="3"/>
    </row>
    <row r="21" spans="2:25" ht="18" customHeight="1" thickBot="1" x14ac:dyDescent="0.25">
      <c r="B21" s="91"/>
      <c r="C21" s="92"/>
      <c r="D21" s="79"/>
      <c r="E21" s="79"/>
      <c r="F21" s="80"/>
      <c r="G21" s="81"/>
      <c r="H21" s="98"/>
      <c r="I21" s="82"/>
      <c r="J21" s="83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7"/>
      <c r="X21" s="88"/>
      <c r="Y21" s="3"/>
    </row>
    <row r="22" spans="2:25" s="18" customFormat="1" ht="31.5" customHeight="1" thickBot="1" x14ac:dyDescent="0.25">
      <c r="B22" s="19" t="s">
        <v>31</v>
      </c>
      <c r="C22" s="44"/>
      <c r="D22" s="21"/>
      <c r="E22" s="20"/>
      <c r="F22" s="22"/>
      <c r="G22" s="52"/>
      <c r="H22" s="51">
        <f t="shared" ref="H22:X22" si="0">SUBTOTAL(9,H18:H21)</f>
        <v>144409540</v>
      </c>
      <c r="I22" s="51">
        <f t="shared" si="0"/>
        <v>0</v>
      </c>
      <c r="J22" s="50">
        <f t="shared" si="0"/>
        <v>144409540</v>
      </c>
      <c r="K22" s="93">
        <f t="shared" si="0"/>
        <v>0</v>
      </c>
      <c r="L22" s="93">
        <f t="shared" si="0"/>
        <v>144409540</v>
      </c>
      <c r="M22" s="93">
        <f t="shared" si="0"/>
        <v>0</v>
      </c>
      <c r="N22" s="93">
        <f t="shared" si="0"/>
        <v>0</v>
      </c>
      <c r="O22" s="93">
        <f t="shared" si="0"/>
        <v>0</v>
      </c>
      <c r="P22" s="93">
        <f t="shared" si="0"/>
        <v>0</v>
      </c>
      <c r="Q22" s="93">
        <f t="shared" si="0"/>
        <v>0</v>
      </c>
      <c r="R22" s="93">
        <f t="shared" si="0"/>
        <v>0</v>
      </c>
      <c r="S22" s="93">
        <f t="shared" si="0"/>
        <v>0</v>
      </c>
      <c r="T22" s="93">
        <f t="shared" si="0"/>
        <v>0</v>
      </c>
      <c r="U22" s="93">
        <f t="shared" si="0"/>
        <v>0</v>
      </c>
      <c r="V22" s="94">
        <f t="shared" si="0"/>
        <v>0</v>
      </c>
      <c r="W22" s="95">
        <f t="shared" si="0"/>
        <v>144409540</v>
      </c>
      <c r="X22" s="96">
        <f t="shared" si="0"/>
        <v>0</v>
      </c>
    </row>
    <row r="23" spans="2:25" x14ac:dyDescent="0.2">
      <c r="C23" s="30"/>
      <c r="H23" s="5"/>
      <c r="L23" s="5"/>
      <c r="M23" s="5"/>
      <c r="W23" s="5"/>
      <c r="X23" s="5"/>
    </row>
    <row r="24" spans="2:25" x14ac:dyDescent="0.2">
      <c r="C24" s="30"/>
      <c r="J24" s="3"/>
      <c r="K24" s="3"/>
    </row>
    <row r="25" spans="2:25" x14ac:dyDescent="0.2">
      <c r="C25" s="30"/>
      <c r="J25" s="3"/>
      <c r="K25" s="3"/>
    </row>
    <row r="26" spans="2:25" x14ac:dyDescent="0.2">
      <c r="C26" s="30"/>
    </row>
    <row r="27" spans="2:25" x14ac:dyDescent="0.2">
      <c r="C27" s="30"/>
    </row>
    <row r="28" spans="2:25" x14ac:dyDescent="0.2">
      <c r="C28" s="30"/>
    </row>
    <row r="29" spans="2:25" x14ac:dyDescent="0.2">
      <c r="B29" s="29"/>
      <c r="D29" s="30"/>
    </row>
    <row r="30" spans="2:25" x14ac:dyDescent="0.2">
      <c r="B30" s="29"/>
      <c r="D30" s="30"/>
    </row>
    <row r="31" spans="2:25" x14ac:dyDescent="0.2">
      <c r="B31" s="28"/>
      <c r="C31" s="30"/>
      <c r="D31" s="30"/>
    </row>
    <row r="32" spans="2:25" x14ac:dyDescent="0.2">
      <c r="B32" s="29"/>
      <c r="C32" s="30"/>
      <c r="D32" s="30"/>
      <c r="G32" s="31"/>
    </row>
    <row r="33" spans="2:4" x14ac:dyDescent="0.2">
      <c r="B33" s="29"/>
    </row>
    <row r="34" spans="2:4" x14ac:dyDescent="0.2">
      <c r="C34" s="30"/>
      <c r="D34" s="30"/>
    </row>
    <row r="35" spans="2:4" x14ac:dyDescent="0.2">
      <c r="B35" s="29"/>
    </row>
    <row r="36" spans="2:4" x14ac:dyDescent="0.2">
      <c r="B36" s="29"/>
    </row>
    <row r="37" spans="2:4" x14ac:dyDescent="0.2">
      <c r="B37" s="29"/>
    </row>
    <row r="38" spans="2:4" x14ac:dyDescent="0.2">
      <c r="B38" s="29"/>
    </row>
    <row r="39" spans="2:4" x14ac:dyDescent="0.2">
      <c r="B39" s="29"/>
    </row>
    <row r="40" spans="2:4" x14ac:dyDescent="0.2">
      <c r="B40" s="29"/>
      <c r="C40" s="30"/>
    </row>
    <row r="41" spans="2:4" x14ac:dyDescent="0.2">
      <c r="B41" s="29"/>
      <c r="C41" s="30"/>
    </row>
    <row r="42" spans="2:4" x14ac:dyDescent="0.2">
      <c r="B42" s="29"/>
      <c r="C42" s="30"/>
    </row>
    <row r="43" spans="2:4" x14ac:dyDescent="0.2">
      <c r="B43" s="29"/>
      <c r="C43" s="30"/>
    </row>
    <row r="44" spans="2:4" x14ac:dyDescent="0.2">
      <c r="B44" s="29"/>
      <c r="C44" s="30"/>
    </row>
    <row r="45" spans="2:4" x14ac:dyDescent="0.2">
      <c r="B45" s="29"/>
      <c r="C45" s="30"/>
    </row>
    <row r="46" spans="2:4" x14ac:dyDescent="0.2">
      <c r="B46" s="29"/>
      <c r="C46" s="30"/>
    </row>
    <row r="47" spans="2:4" x14ac:dyDescent="0.2">
      <c r="B47" s="29"/>
      <c r="C47" s="30"/>
    </row>
    <row r="48" spans="2:4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7:Y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X18:X21 Y23:Y1048576">
    <cfRule type="cellIs" dxfId="5" priority="2" operator="lessThan">
      <formula>0</formula>
    </cfRule>
  </conditionalFormatting>
  <conditionalFormatting sqref="Y6:Y13">
    <cfRule type="cellIs" dxfId="4" priority="3" operator="lessThan">
      <formula>0</formula>
    </cfRule>
  </conditionalFormatting>
  <conditionalFormatting sqref="X17">
    <cfRule type="cellIs" dxfId="3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0"/>
  <sheetViews>
    <sheetView showGridLines="0" zoomScale="80" zoomScaleNormal="80" workbookViewId="0">
      <pane xSplit="7" ySplit="17" topLeftCell="H21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3.28515625" style="3" bestFit="1" customWidth="1" outlineLevel="1"/>
    <col min="9" max="9" width="20.42578125" style="3" customWidth="1" outlineLevel="1"/>
    <col min="10" max="10" width="19.7109375" style="5" bestFit="1" customWidth="1"/>
    <col min="11" max="11" width="16.28515625" style="5" customWidth="1"/>
    <col min="12" max="12" width="14.7109375" style="6" customWidth="1" outlineLevel="1"/>
    <col min="13" max="13" width="17.5703125" style="6" customWidth="1" outlineLevel="1"/>
    <col min="14" max="16" width="16.140625" style="6" customWidth="1" outlineLevel="1"/>
    <col min="17" max="19" width="17.140625" style="6" customWidth="1" outlineLevel="1"/>
    <col min="20" max="21" width="17.5703125" style="6" customWidth="1" outlineLevel="1"/>
    <col min="22" max="22" width="19" style="6" customWidth="1" outlineLevel="1"/>
    <col min="23" max="23" width="17.85546875" style="6" customWidth="1" outlineLevel="1"/>
    <col min="24" max="24" width="21.28515625" style="27" customWidth="1"/>
    <col min="25" max="25" width="22.140625" style="6" customWidth="1"/>
    <col min="26" max="16384" width="11.42578125" style="3"/>
  </cols>
  <sheetData>
    <row r="1" spans="2:25" ht="13.5" thickBot="1" x14ac:dyDescent="0.25"/>
    <row r="2" spans="2:25" ht="24" customHeight="1" thickBot="1" x14ac:dyDescent="0.25">
      <c r="B2" s="115"/>
      <c r="C2" s="118" t="s">
        <v>2</v>
      </c>
      <c r="D2" s="119"/>
      <c r="E2" s="119"/>
      <c r="F2" s="119"/>
      <c r="G2" s="119"/>
      <c r="H2" s="13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2:25" ht="24" customHeight="1" thickBot="1" x14ac:dyDescent="0.25">
      <c r="B3" s="116"/>
      <c r="C3" s="118" t="s">
        <v>5</v>
      </c>
      <c r="D3" s="119"/>
      <c r="E3" s="119"/>
      <c r="F3" s="119"/>
      <c r="G3" s="119"/>
      <c r="H3" s="13"/>
      <c r="I3" s="5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2:25" ht="24" customHeight="1" thickBot="1" x14ac:dyDescent="0.25">
      <c r="B4" s="117"/>
      <c r="C4" s="118" t="s">
        <v>30</v>
      </c>
      <c r="D4" s="119"/>
      <c r="E4" s="119"/>
      <c r="F4" s="119"/>
      <c r="G4" s="119"/>
      <c r="H4" s="13"/>
      <c r="I4" s="5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5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s="66" customFormat="1" ht="15.75" customHeight="1" outlineLevel="1" x14ac:dyDescent="0.2">
      <c r="B6" s="62" t="s">
        <v>33</v>
      </c>
      <c r="C6" s="120" t="s">
        <v>59</v>
      </c>
      <c r="D6" s="120"/>
      <c r="E6" s="120"/>
      <c r="F6" s="120"/>
      <c r="G6" s="121"/>
      <c r="H6" s="65"/>
      <c r="I6" s="65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</row>
    <row r="7" spans="2:25" s="66" customFormat="1" ht="15.75" customHeight="1" outlineLevel="1" x14ac:dyDescent="0.2">
      <c r="B7" s="61" t="s">
        <v>61</v>
      </c>
      <c r="C7" s="113" t="s">
        <v>60</v>
      </c>
      <c r="D7" s="113" t="s">
        <v>34</v>
      </c>
      <c r="E7" s="113" t="s">
        <v>34</v>
      </c>
      <c r="F7" s="113" t="s">
        <v>34</v>
      </c>
      <c r="G7" s="114" t="s">
        <v>34</v>
      </c>
      <c r="H7" s="65"/>
      <c r="I7" s="65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spans="2:25" s="66" customFormat="1" ht="15.75" customHeight="1" outlineLevel="1" x14ac:dyDescent="0.2">
      <c r="B8" s="63" t="s">
        <v>62</v>
      </c>
      <c r="C8" s="113" t="s">
        <v>63</v>
      </c>
      <c r="D8" s="113" t="s">
        <v>35</v>
      </c>
      <c r="E8" s="113" t="s">
        <v>35</v>
      </c>
      <c r="F8" s="113" t="s">
        <v>35</v>
      </c>
      <c r="G8" s="114" t="s">
        <v>35</v>
      </c>
      <c r="H8" s="65"/>
      <c r="I8" s="65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spans="2:25" s="66" customFormat="1" ht="53.25" customHeight="1" outlineLevel="1" x14ac:dyDescent="0.2">
      <c r="B9" s="61" t="s">
        <v>7</v>
      </c>
      <c r="C9" s="109" t="s">
        <v>138</v>
      </c>
      <c r="D9" s="110"/>
      <c r="E9" s="110"/>
      <c r="F9" s="110"/>
      <c r="G9" s="111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2:25" s="66" customFormat="1" ht="27.75" customHeight="1" outlineLevel="1" x14ac:dyDescent="0.2">
      <c r="B10" s="61" t="s">
        <v>14</v>
      </c>
      <c r="C10" s="122" t="s">
        <v>141</v>
      </c>
      <c r="D10" s="113" t="s">
        <v>36</v>
      </c>
      <c r="E10" s="113" t="s">
        <v>36</v>
      </c>
      <c r="F10" s="113" t="s">
        <v>36</v>
      </c>
      <c r="G10" s="114" t="s">
        <v>36</v>
      </c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</row>
    <row r="11" spans="2:25" s="66" customFormat="1" ht="15.75" customHeight="1" outlineLevel="1" thickBot="1" x14ac:dyDescent="0.25">
      <c r="B11" s="64" t="s">
        <v>11</v>
      </c>
      <c r="C11" s="106" t="s">
        <v>142</v>
      </c>
      <c r="D11" s="107">
        <v>2020110010174</v>
      </c>
      <c r="E11" s="107">
        <v>2020110010174</v>
      </c>
      <c r="F11" s="107">
        <v>2020110010174</v>
      </c>
      <c r="G11" s="108">
        <v>2020110010174</v>
      </c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2:25" s="11" customFormat="1" ht="15.75" customHeight="1" outlineLevel="1" thickBot="1" x14ac:dyDescent="0.25">
      <c r="B12" s="38"/>
      <c r="C12" s="39"/>
      <c r="D12" s="39"/>
      <c r="E12" s="39"/>
      <c r="F12" s="39"/>
      <c r="G12" s="39"/>
      <c r="H12" s="13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2:25" s="11" customFormat="1" ht="30.75" customHeight="1" outlineLevel="1" x14ac:dyDescent="0.2">
      <c r="B13" s="1" t="s">
        <v>32</v>
      </c>
      <c r="C13" s="103" t="s">
        <v>152</v>
      </c>
      <c r="D13" s="104"/>
      <c r="E13" s="105"/>
      <c r="F13" s="2" t="s">
        <v>6</v>
      </c>
      <c r="G13" s="32">
        <v>45777</v>
      </c>
      <c r="H13" s="14"/>
      <c r="I13" s="1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2:25" s="11" customFormat="1" ht="30" customHeight="1" x14ac:dyDescent="0.2">
      <c r="B14" s="101" t="s">
        <v>12</v>
      </c>
      <c r="C14" s="34" t="s">
        <v>149</v>
      </c>
      <c r="D14" s="33" t="s">
        <v>3</v>
      </c>
      <c r="E14" s="33" t="s">
        <v>4</v>
      </c>
      <c r="F14" s="33" t="s">
        <v>10</v>
      </c>
      <c r="G14" s="34" t="s">
        <v>151</v>
      </c>
      <c r="H14" s="12"/>
      <c r="I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8"/>
    </row>
    <row r="15" spans="2:25" s="11" customFormat="1" ht="15.75" thickBot="1" x14ac:dyDescent="0.25">
      <c r="B15" s="102"/>
      <c r="C15" s="35">
        <f>+H22</f>
        <v>107726469</v>
      </c>
      <c r="D15" s="47"/>
      <c r="E15" s="47"/>
      <c r="F15" s="36">
        <f>D15-E15</f>
        <v>0</v>
      </c>
      <c r="G15" s="40">
        <f>+C15+F15</f>
        <v>107726469</v>
      </c>
      <c r="H15" s="12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8"/>
    </row>
    <row r="16" spans="2:25" s="9" customFormat="1" ht="15.75" customHeight="1" thickBot="1" x14ac:dyDescent="0.25">
      <c r="B16" s="48"/>
      <c r="C16" s="41"/>
      <c r="D16" s="49"/>
      <c r="E16" s="49"/>
      <c r="F16" s="42"/>
      <c r="G16" s="37"/>
      <c r="H16" s="12"/>
      <c r="I16" s="12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18"/>
    </row>
    <row r="17" spans="2:25" ht="36" customHeight="1" thickBot="1" x14ac:dyDescent="0.25">
      <c r="B17" s="16" t="s">
        <v>29</v>
      </c>
      <c r="C17" s="17" t="s">
        <v>15</v>
      </c>
      <c r="D17" s="15" t="s">
        <v>8</v>
      </c>
      <c r="E17" s="53" t="s">
        <v>13</v>
      </c>
      <c r="F17" s="15" t="s">
        <v>0</v>
      </c>
      <c r="G17" s="53" t="s">
        <v>9</v>
      </c>
      <c r="H17" s="54" t="s">
        <v>149</v>
      </c>
      <c r="I17" s="54" t="s">
        <v>150</v>
      </c>
      <c r="J17" s="54" t="s">
        <v>151</v>
      </c>
      <c r="K17" s="56" t="s">
        <v>16</v>
      </c>
      <c r="L17" s="55" t="s">
        <v>27</v>
      </c>
      <c r="M17" s="55" t="s">
        <v>26</v>
      </c>
      <c r="N17" s="55" t="s">
        <v>25</v>
      </c>
      <c r="O17" s="55" t="s">
        <v>24</v>
      </c>
      <c r="P17" s="55" t="s">
        <v>23</v>
      </c>
      <c r="Q17" s="55" t="s">
        <v>22</v>
      </c>
      <c r="R17" s="55" t="s">
        <v>21</v>
      </c>
      <c r="S17" s="55" t="s">
        <v>20</v>
      </c>
      <c r="T17" s="55" t="s">
        <v>19</v>
      </c>
      <c r="U17" s="55" t="s">
        <v>18</v>
      </c>
      <c r="V17" s="57" t="s">
        <v>17</v>
      </c>
      <c r="W17" s="43" t="s">
        <v>1</v>
      </c>
      <c r="X17" s="58" t="s">
        <v>28</v>
      </c>
      <c r="Y17" s="18"/>
    </row>
    <row r="18" spans="2:25" ht="34.5" customHeight="1" x14ac:dyDescent="0.2">
      <c r="B18" s="89" t="s">
        <v>68</v>
      </c>
      <c r="C18" s="90" t="s">
        <v>139</v>
      </c>
      <c r="D18" s="69" t="s">
        <v>128</v>
      </c>
      <c r="E18" s="69" t="s">
        <v>37</v>
      </c>
      <c r="F18" s="70" t="s">
        <v>90</v>
      </c>
      <c r="G18" s="71" t="s">
        <v>140</v>
      </c>
      <c r="H18" s="97">
        <v>107726469</v>
      </c>
      <c r="I18" s="72">
        <v>0</v>
      </c>
      <c r="J18" s="99">
        <f>+H18-I18</f>
        <v>107726469</v>
      </c>
      <c r="K18" s="74">
        <v>0</v>
      </c>
      <c r="L18" s="74">
        <v>0</v>
      </c>
      <c r="M18" s="74">
        <v>0</v>
      </c>
      <c r="N18" s="74"/>
      <c r="O18" s="74"/>
      <c r="P18" s="74"/>
      <c r="Q18" s="74"/>
      <c r="R18" s="74"/>
      <c r="S18" s="75"/>
      <c r="T18" s="75"/>
      <c r="U18" s="75"/>
      <c r="V18" s="76"/>
      <c r="W18" s="77">
        <f>SUM(K18:V18)</f>
        <v>0</v>
      </c>
      <c r="X18" s="78">
        <f>+J18-W18</f>
        <v>107726469</v>
      </c>
      <c r="Y18" s="3"/>
    </row>
    <row r="19" spans="2:25" ht="34.5" customHeight="1" x14ac:dyDescent="0.2">
      <c r="B19" s="89"/>
      <c r="C19" s="90"/>
      <c r="D19" s="69"/>
      <c r="E19" s="69"/>
      <c r="F19" s="70"/>
      <c r="G19" s="71"/>
      <c r="H19" s="97"/>
      <c r="I19" s="72"/>
      <c r="J19" s="73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  <c r="V19" s="76"/>
      <c r="W19" s="77"/>
      <c r="X19" s="78"/>
      <c r="Y19" s="3"/>
    </row>
    <row r="20" spans="2:25" ht="34.5" customHeight="1" x14ac:dyDescent="0.2">
      <c r="B20" s="89"/>
      <c r="C20" s="90"/>
      <c r="D20" s="69"/>
      <c r="E20" s="69"/>
      <c r="F20" s="70"/>
      <c r="G20" s="71"/>
      <c r="H20" s="97"/>
      <c r="I20" s="72"/>
      <c r="J20" s="73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77"/>
      <c r="X20" s="78"/>
      <c r="Y20" s="3"/>
    </row>
    <row r="21" spans="2:25" ht="34.5" customHeight="1" thickBot="1" x14ac:dyDescent="0.25">
      <c r="B21" s="91"/>
      <c r="C21" s="92"/>
      <c r="D21" s="79"/>
      <c r="E21" s="79"/>
      <c r="F21" s="80"/>
      <c r="G21" s="81"/>
      <c r="H21" s="98"/>
      <c r="I21" s="82"/>
      <c r="J21" s="83"/>
      <c r="K21" s="84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6"/>
      <c r="W21" s="87"/>
      <c r="X21" s="88"/>
      <c r="Y21" s="3"/>
    </row>
    <row r="22" spans="2:25" s="18" customFormat="1" ht="31.5" customHeight="1" thickBot="1" x14ac:dyDescent="0.25">
      <c r="B22" s="19" t="s">
        <v>31</v>
      </c>
      <c r="C22" s="44"/>
      <c r="D22" s="21"/>
      <c r="E22" s="20"/>
      <c r="F22" s="22"/>
      <c r="G22" s="52"/>
      <c r="H22" s="51">
        <f t="shared" ref="H22:X22" si="0">SUBTOTAL(9,H18:H21)</f>
        <v>107726469</v>
      </c>
      <c r="I22" s="51">
        <f t="shared" si="0"/>
        <v>0</v>
      </c>
      <c r="J22" s="50">
        <f t="shared" si="0"/>
        <v>107726469</v>
      </c>
      <c r="K22" s="93">
        <f t="shared" si="0"/>
        <v>0</v>
      </c>
      <c r="L22" s="93">
        <f t="shared" si="0"/>
        <v>0</v>
      </c>
      <c r="M22" s="93">
        <f t="shared" si="0"/>
        <v>0</v>
      </c>
      <c r="N22" s="93">
        <f t="shared" si="0"/>
        <v>0</v>
      </c>
      <c r="O22" s="93">
        <f t="shared" si="0"/>
        <v>0</v>
      </c>
      <c r="P22" s="93">
        <f t="shared" si="0"/>
        <v>0</v>
      </c>
      <c r="Q22" s="93">
        <f t="shared" si="0"/>
        <v>0</v>
      </c>
      <c r="R22" s="93">
        <f t="shared" si="0"/>
        <v>0</v>
      </c>
      <c r="S22" s="93">
        <f t="shared" si="0"/>
        <v>0</v>
      </c>
      <c r="T22" s="93">
        <f t="shared" si="0"/>
        <v>0</v>
      </c>
      <c r="U22" s="93">
        <f t="shared" si="0"/>
        <v>0</v>
      </c>
      <c r="V22" s="94">
        <f t="shared" si="0"/>
        <v>0</v>
      </c>
      <c r="W22" s="95">
        <f t="shared" si="0"/>
        <v>0</v>
      </c>
      <c r="X22" s="96">
        <f t="shared" si="0"/>
        <v>107726469</v>
      </c>
    </row>
    <row r="23" spans="2:25" x14ac:dyDescent="0.2">
      <c r="C23" s="30"/>
      <c r="H23" s="5"/>
      <c r="L23" s="5"/>
      <c r="M23" s="5"/>
      <c r="W23" s="5"/>
      <c r="X23" s="5"/>
    </row>
    <row r="24" spans="2:25" x14ac:dyDescent="0.2">
      <c r="C24" s="30"/>
      <c r="J24" s="3"/>
      <c r="K24" s="3"/>
    </row>
    <row r="25" spans="2:25" x14ac:dyDescent="0.2">
      <c r="C25" s="30"/>
      <c r="J25" s="3"/>
      <c r="K25" s="3"/>
    </row>
    <row r="26" spans="2:25" x14ac:dyDescent="0.2">
      <c r="C26" s="30"/>
    </row>
    <row r="27" spans="2:25" x14ac:dyDescent="0.2">
      <c r="C27" s="30"/>
    </row>
    <row r="28" spans="2:25" x14ac:dyDescent="0.2">
      <c r="C28" s="30"/>
    </row>
    <row r="29" spans="2:25" x14ac:dyDescent="0.2">
      <c r="B29" s="29"/>
      <c r="D29" s="30"/>
    </row>
    <row r="30" spans="2:25" x14ac:dyDescent="0.2">
      <c r="B30" s="29"/>
      <c r="D30" s="30"/>
    </row>
    <row r="31" spans="2:25" x14ac:dyDescent="0.2">
      <c r="B31" s="28"/>
      <c r="C31" s="30"/>
      <c r="D31" s="30"/>
    </row>
    <row r="32" spans="2:25" x14ac:dyDescent="0.2">
      <c r="B32" s="29"/>
      <c r="C32" s="30"/>
      <c r="D32" s="30"/>
      <c r="G32" s="31"/>
    </row>
    <row r="33" spans="2:4" x14ac:dyDescent="0.2">
      <c r="B33" s="29"/>
    </row>
    <row r="34" spans="2:4" x14ac:dyDescent="0.2">
      <c r="C34" s="30"/>
      <c r="D34" s="30"/>
    </row>
    <row r="35" spans="2:4" x14ac:dyDescent="0.2">
      <c r="B35" s="29"/>
    </row>
    <row r="36" spans="2:4" x14ac:dyDescent="0.2">
      <c r="B36" s="29"/>
    </row>
    <row r="37" spans="2:4" x14ac:dyDescent="0.2">
      <c r="B37" s="29"/>
    </row>
    <row r="38" spans="2:4" x14ac:dyDescent="0.2">
      <c r="B38" s="29"/>
    </row>
    <row r="39" spans="2:4" x14ac:dyDescent="0.2">
      <c r="B39" s="29"/>
    </row>
    <row r="40" spans="2:4" x14ac:dyDescent="0.2">
      <c r="B40" s="29"/>
      <c r="C40" s="30"/>
    </row>
    <row r="41" spans="2:4" x14ac:dyDescent="0.2">
      <c r="B41" s="29"/>
      <c r="C41" s="30"/>
    </row>
    <row r="42" spans="2:4" x14ac:dyDescent="0.2">
      <c r="B42" s="29"/>
      <c r="C42" s="30"/>
    </row>
    <row r="43" spans="2:4" x14ac:dyDescent="0.2">
      <c r="B43" s="29"/>
      <c r="C43" s="30"/>
    </row>
    <row r="44" spans="2:4" x14ac:dyDescent="0.2">
      <c r="B44" s="29"/>
      <c r="C44" s="30"/>
    </row>
    <row r="45" spans="2:4" x14ac:dyDescent="0.2">
      <c r="B45" s="29"/>
      <c r="C45" s="30"/>
    </row>
    <row r="46" spans="2:4" x14ac:dyDescent="0.2">
      <c r="B46" s="29"/>
      <c r="C46" s="30"/>
    </row>
    <row r="47" spans="2:4" x14ac:dyDescent="0.2">
      <c r="B47" s="29"/>
      <c r="C47" s="30"/>
    </row>
    <row r="48" spans="2:4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</sheetData>
  <autoFilter ref="B17:Y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X18:X21 Y23:Y1048576">
    <cfRule type="cellIs" dxfId="2" priority="2" operator="lessThan">
      <formula>0</formula>
    </cfRule>
  </conditionalFormatting>
  <conditionalFormatting sqref="Y6:Y13">
    <cfRule type="cellIs" dxfId="1" priority="3" operator="lessThan">
      <formula>0</formula>
    </cfRule>
  </conditionalFormatting>
  <conditionalFormatting sqref="X17">
    <cfRule type="cellIs" dxfId="0" priority="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7963 (VIG)</vt:lpstr>
      <vt:lpstr>7989 (VIG)</vt:lpstr>
      <vt:lpstr>8136 (VIG)</vt:lpstr>
      <vt:lpstr>8144 (VIG)</vt:lpstr>
      <vt:lpstr>8150 (VIG)</vt:lpstr>
      <vt:lpstr>8151 (VIG)</vt:lpstr>
      <vt:lpstr>8152 (VIG)</vt:lpstr>
      <vt:lpstr>8161 (VIG)</vt:lpstr>
      <vt:lpstr>8171 (VIG)</vt:lpstr>
      <vt:lpstr>'7963 (VIG)'!Área_de_impresión</vt:lpstr>
      <vt:lpstr>'7989 (VIG)'!Área_de_impresión</vt:lpstr>
      <vt:lpstr>'8136 (VIG)'!Área_de_impresión</vt:lpstr>
      <vt:lpstr>'8144 (VIG)'!Área_de_impresión</vt:lpstr>
      <vt:lpstr>'8150 (VIG)'!Área_de_impresión</vt:lpstr>
      <vt:lpstr>'8151 (VIG)'!Área_de_impresión</vt:lpstr>
      <vt:lpstr>'8152 (VIG)'!Área_de_impresión</vt:lpstr>
      <vt:lpstr>'8161 (VIG)'!Área_de_impresión</vt:lpstr>
      <vt:lpstr>'8171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2025-06-06T22:19:31Z</dcterms:modified>
</cp:coreProperties>
</file>