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DOCS_IDPC\IDPC 2025\PUBLICACION INFORMACION OAP 2025\"/>
    </mc:Choice>
  </mc:AlternateContent>
  <bookViews>
    <workbookView xWindow="0" yWindow="0" windowWidth="28800" windowHeight="12210" tabRatio="773"/>
  </bookViews>
  <sheets>
    <sheet name="7963 (RESERVAS)" sheetId="3" r:id="rId1"/>
    <sheet name="7989 (RESERVAS)" sheetId="9" r:id="rId2"/>
    <sheet name="8136 (RESERVAS)" sheetId="10" r:id="rId3"/>
    <sheet name="8144 (RESERVAS)" sheetId="11" r:id="rId4"/>
    <sheet name="8150 (RESERVAS)" sheetId="12" r:id="rId5"/>
    <sheet name="8151 (RESERVAS)" sheetId="13" r:id="rId6"/>
    <sheet name="8152 (RESERVAS)" sheetId="14" r:id="rId7"/>
    <sheet name="8161 (RESERVAS)" sheetId="15" r:id="rId8"/>
    <sheet name="8171 (RESERVAS)" sheetId="16" r:id="rId9"/>
  </sheets>
  <externalReferences>
    <externalReference r:id="rId10"/>
  </externalReferences>
  <definedNames>
    <definedName name="_xlnm._FilterDatabase" localSheetId="0" hidden="1">'7963 (RESERVAS)'!$B$17:$Y$21</definedName>
    <definedName name="_xlnm._FilterDatabase" localSheetId="1" hidden="1">'7989 (RESERVAS)'!$B$17:$Y$21</definedName>
    <definedName name="_xlnm._FilterDatabase" localSheetId="2" hidden="1">'8136 (RESERVAS)'!$B$17:$Y$21</definedName>
    <definedName name="_xlnm._FilterDatabase" localSheetId="3" hidden="1">'8144 (RESERVAS)'!$B$17:$Y$21</definedName>
    <definedName name="_xlnm._FilterDatabase" localSheetId="4" hidden="1">'8150 (RESERVAS)'!$B$17:$Y$21</definedName>
    <definedName name="_xlnm._FilterDatabase" localSheetId="5" hidden="1">'8151 (RESERVAS)'!$B$17:$Y$22</definedName>
    <definedName name="_xlnm._FilterDatabase" localSheetId="6" hidden="1">'8152 (RESERVAS)'!$B$17:$Y$21</definedName>
    <definedName name="_xlnm._FilterDatabase" localSheetId="7" hidden="1">'8161 (RESERVAS)'!$B$17:$Y$21</definedName>
    <definedName name="_xlnm._FilterDatabase" localSheetId="8" hidden="1">'8171 (RESERVAS)'!$B$17:$Y$21</definedName>
    <definedName name="_xlnm.Print_Area" localSheetId="0">'7963 (RESERVAS)'!$B$2:$Z$22</definedName>
    <definedName name="_xlnm.Print_Area" localSheetId="1">'7989 (RESERVAS)'!$B$2:$Z$22</definedName>
    <definedName name="_xlnm.Print_Area" localSheetId="2">'8136 (RESERVAS)'!$B$2:$Z$22</definedName>
    <definedName name="_xlnm.Print_Area" localSheetId="3">'8144 (RESERVAS)'!$B$2:$Z$23</definedName>
    <definedName name="_xlnm.Print_Area" localSheetId="4">'8150 (RESERVAS)'!$B$2:$Z$22</definedName>
    <definedName name="_xlnm.Print_Area" localSheetId="5">'8151 (RESERVAS)'!$B$2:$Z$23</definedName>
    <definedName name="_xlnm.Print_Area" localSheetId="6">'8152 (RESERVAS)'!$B$2:$Z$22</definedName>
    <definedName name="_xlnm.Print_Area" localSheetId="7">'8161 (RESERVAS)'!$B$2:$Z$22</definedName>
    <definedName name="_xlnm.Print_Area" localSheetId="8">'8171 (RESERVAS)'!$B$2:$Z$22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6" l="1"/>
  <c r="K18" i="15"/>
  <c r="K18" i="14"/>
  <c r="K20" i="13"/>
  <c r="K19" i="13"/>
  <c r="K18" i="13"/>
  <c r="K20" i="12"/>
  <c r="K19" i="12"/>
  <c r="K18" i="12"/>
  <c r="K19" i="11"/>
  <c r="K18" i="11"/>
  <c r="K19" i="10"/>
  <c r="K18" i="10"/>
  <c r="K19" i="9"/>
  <c r="K18" i="9"/>
  <c r="K19" i="3"/>
  <c r="K18" i="3"/>
  <c r="I22" i="3"/>
  <c r="C15" i="3" s="1"/>
  <c r="J22" i="3"/>
  <c r="J22" i="9"/>
  <c r="J22" i="10"/>
  <c r="X18" i="13" l="1"/>
  <c r="X19" i="13"/>
  <c r="X20" i="13"/>
  <c r="W22" i="16" l="1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X18" i="16"/>
  <c r="Y18" i="16" s="1"/>
  <c r="Y22" i="16" s="1"/>
  <c r="F15" i="16"/>
  <c r="C15" i="16" l="1"/>
  <c r="G15" i="16" s="1"/>
  <c r="X22" i="16"/>
  <c r="W22" i="15" l="1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X18" i="15"/>
  <c r="Y18" i="15" s="1"/>
  <c r="Y22" i="15" s="1"/>
  <c r="F15" i="15"/>
  <c r="C15" i="15" l="1"/>
  <c r="G15" i="15" s="1"/>
  <c r="X22" i="15"/>
  <c r="W22" i="14" l="1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X18" i="14"/>
  <c r="Y18" i="14" s="1"/>
  <c r="Y22" i="14" s="1"/>
  <c r="F15" i="14"/>
  <c r="X20" i="12"/>
  <c r="Y20" i="12" s="1"/>
  <c r="Y20" i="13"/>
  <c r="Y19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Y18" i="13"/>
  <c r="F15" i="13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X19" i="12"/>
  <c r="Y19" i="12" s="1"/>
  <c r="X18" i="12"/>
  <c r="F15" i="12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X19" i="11"/>
  <c r="Y19" i="11" s="1"/>
  <c r="X18" i="11"/>
  <c r="F15" i="11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I22" i="10"/>
  <c r="X19" i="10"/>
  <c r="Y19" i="10" s="1"/>
  <c r="X18" i="10"/>
  <c r="F15" i="10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I22" i="9"/>
  <c r="X19" i="9"/>
  <c r="Y19" i="9" s="1"/>
  <c r="X18" i="9"/>
  <c r="Y18" i="9" s="1"/>
  <c r="F15" i="9"/>
  <c r="C15" i="14" l="1"/>
  <c r="G15" i="14" s="1"/>
  <c r="C15" i="13"/>
  <c r="G15" i="13"/>
  <c r="C15" i="12"/>
  <c r="G15" i="12" s="1"/>
  <c r="C15" i="11"/>
  <c r="G15" i="11"/>
  <c r="C15" i="10"/>
  <c r="G15" i="10" s="1"/>
  <c r="C15" i="9"/>
  <c r="G15" i="9" s="1"/>
  <c r="X22" i="10"/>
  <c r="X22" i="9"/>
  <c r="Y22" i="9"/>
  <c r="Y18" i="10"/>
  <c r="Y22" i="10" s="1"/>
  <c r="X22" i="12"/>
  <c r="X22" i="11"/>
  <c r="X23" i="13"/>
  <c r="X22" i="14"/>
  <c r="Y23" i="13"/>
  <c r="Y18" i="12"/>
  <c r="Y22" i="12" s="1"/>
  <c r="Y18" i="11"/>
  <c r="Y22" i="11" s="1"/>
  <c r="X18" i="3" l="1"/>
  <c r="Y18" i="3" s="1"/>
  <c r="X19" i="3" l="1"/>
  <c r="Y19" i="3" s="1"/>
  <c r="Y22" i="3" l="1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F15" i="3" l="1"/>
  <c r="G15" i="3" l="1"/>
</calcChain>
</file>

<file path=xl/sharedStrings.xml><?xml version="1.0" encoding="utf-8"?>
<sst xmlns="http://schemas.openxmlformats.org/spreadsheetml/2006/main" count="667" uniqueCount="158">
  <si>
    <t>Producto PMR</t>
  </si>
  <si>
    <t>Total Giros</t>
  </si>
  <si>
    <t>INSTITUTO DISTRITAL DE PATRIMONIO CULTURAL</t>
  </si>
  <si>
    <t>Adición</t>
  </si>
  <si>
    <t>Reducción</t>
  </si>
  <si>
    <t>PROCESO DE DIRECCIONAMIENTO ESTRATÉGICO</t>
  </si>
  <si>
    <t>Fecha de Actualización: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</si>
  <si>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</si>
  <si>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</si>
  <si>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</si>
  <si>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</si>
  <si>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</si>
  <si>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</si>
  <si>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</si>
  <si>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</si>
  <si>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</si>
  <si>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</si>
  <si>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</si>
  <si>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</si>
  <si>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</si>
  <si>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</si>
  <si>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</si>
  <si>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</si>
  <si>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</si>
  <si>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</si>
  <si>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</si>
  <si>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</si>
  <si>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</si>
  <si>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</si>
  <si>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</si>
  <si>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PLAN OPERATIVO ANUAL DE INVERSIÓN - POAI (APROPIACIÓN VIGENCIA)</t>
  </si>
  <si>
    <t>TOTAL INVERSIÓN</t>
  </si>
  <si>
    <t>VIGENCIA</t>
  </si>
  <si>
    <t xml:space="preserve">Plan de Desarrollo </t>
  </si>
  <si>
    <t>01 - Hacer un nuevo contrato social con igualdad de oportunidades para la inclusión social, productiva y política</t>
  </si>
  <si>
    <t>05 - Cerrar las brechas DIGITALES, de cobertura, calidad y competencias a lo largo del ciclo de la formación integral, desde primera infancia hasta la educación superior y continua para la vida</t>
  </si>
  <si>
    <t>133011601140000007601</t>
  </si>
  <si>
    <t>Asistencias técnicas realizadas</t>
  </si>
  <si>
    <t>Personas capacitadas</t>
  </si>
  <si>
    <t>Documentos de lineamientos técnicos realizados</t>
  </si>
  <si>
    <t>Estímulos otorgados</t>
  </si>
  <si>
    <t>Parques arqueológicos patrimoniales preservados</t>
  </si>
  <si>
    <t>Sedes adecuadas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</si>
  <si>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</si>
  <si>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</si>
  <si>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Número intervenciones en bienes de interés cultural realizadas.</t>
  </si>
  <si>
    <t>Número de estímulos y apoyos concertados entregados a creadores, actores y gestores patrimoniales, con enfoque territorial y poblacional-diferencial.</t>
  </si>
  <si>
    <t>Número de acciones de activación social, cultural y física realizadas en Sectores de Interés Cultural.</t>
  </si>
  <si>
    <t>Número de estrategias para la mejora del desempeño institucional desarrolladas</t>
  </si>
  <si>
    <t>Número de sedes institucionales mantenidas física y tecnológicamente</t>
  </si>
  <si>
    <t>7963-Desarrollo de instrumentos de planeación y gestión territorial, asociados a los patrimonios de Bogotá D.C.</t>
  </si>
  <si>
    <t>O23011733022024009803002 - O23011733022024009803042</t>
  </si>
  <si>
    <t>2024110010098</t>
  </si>
  <si>
    <t>1-Gestionar el 100% de las acciones asociadas a la implementación de los PEMP adoptados, a corto plazo.</t>
  </si>
  <si>
    <t>2-Desarrollar 2 instrumentos para la protección, conservación y sostenibilidad de los patrimonios.</t>
  </si>
  <si>
    <t>002_Documentos de lineamientos técnicos</t>
  </si>
  <si>
    <t>042_Servicio de asistencia técnica en el manejo y gestión del patrimonio arqueológico, antropológico e histórico.</t>
  </si>
  <si>
    <t>03_Servicio de activación de los patrimonios integrados.</t>
  </si>
  <si>
    <t>Número de acciones de activación social, cultural y física realizadas en Sectores de Interés Cultural</t>
  </si>
  <si>
    <t>07 Bogotá Camina Segura</t>
  </si>
  <si>
    <t>04 Bogotá ordena su territorio y avanza en su acción climática</t>
  </si>
  <si>
    <t>OBJETIVO: (Nivel 1 PDD)</t>
  </si>
  <si>
    <t>PROGRAMA: (Nivel 2 PDD)</t>
  </si>
  <si>
    <t>24 Revitalización y renovación urbana y rural con inclusión</t>
  </si>
  <si>
    <t>7989-Fortalecimiento de la eficiencia administrativa del Instituto Distrital de Patrimonio Cultural de Bogotá D.C.</t>
  </si>
  <si>
    <t>O23011745992024018609023 - O23011745992024018610011</t>
  </si>
  <si>
    <t>2024110010186</t>
  </si>
  <si>
    <t>366-Fortalecer la gestión institucional de 6 entidades distritales del Sector Cultura, Recreación y Deporte con mejor infraestructura,  recursos físicos, tecnológicos y un talento humano más cualificado y consciente de su papel como servidores públicos, que favorezca un modelo de relacionamiento integral de la ciudadanía</t>
  </si>
  <si>
    <t>235-Desarrollar 5 instrumentos de planeación y gestión orientados a la protección, conservación, sostenibilidad y apropiación social del patrimonio natural, inmaterial, material, arqueológico y paleontológico, incluyendo la identificación y caracterización de los caminos históricos patrimoniales</t>
  </si>
  <si>
    <t>023_Servicio de Implementación Sistemas de Gestión</t>
  </si>
  <si>
    <t>011_Sedes adecuadas</t>
  </si>
  <si>
    <t>09_Estrategias de mejoramiento del desempeño institucional y del servicio a la ciudadanía orientada a la entrega efectiva de productos, servicios e información.</t>
  </si>
  <si>
    <t>10_Sedes adecuadas y/o mantenidas</t>
  </si>
  <si>
    <t>1-Implementar el 100% plan de sostenibilidad del modelo integrado de planeación y gestión</t>
  </si>
  <si>
    <t>2-Administrar el 100% de las sedes institucionales</t>
  </si>
  <si>
    <t>Sistema de Gestión implementado</t>
  </si>
  <si>
    <t>8136-Desarrollo de acciones para la gestión del patrimonio arqueológico de Bogotá D.C.</t>
  </si>
  <si>
    <t>O23011733022024013603042 - O23011733022024013603030</t>
  </si>
  <si>
    <t>2024110010136</t>
  </si>
  <si>
    <t>5 Bogotá confía en su gobierno</t>
  </si>
  <si>
    <t>33 Fortalecimiento institucional para un gobierno confiable</t>
  </si>
  <si>
    <t>1-Implementar el 100% de las acciones a corto plazo definidas en el Plan de Manejo Arqueológico de Bogotá.</t>
  </si>
  <si>
    <t>2-Implementar el 100% de las acciones a corto plazo de los programas estratégicos del Plan de Manejo Arqueológico de Hacienda El Carmen.</t>
  </si>
  <si>
    <t>241-Implementar el 100% de las fases iniciales del Parque Arqueológico y del Patrimonio Cultural de Usme y su modelo de gestión, conforme al Plan de Manejo Arqueológico como parte del proyecto del nodo de equipamientos rurales, en el contexto de la Estructura Integradora de Patrimonios</t>
  </si>
  <si>
    <t>030_Servicio de preservación de los parques y áreas arqueológicaspatrimoniales</t>
  </si>
  <si>
    <t>2024110010241</t>
  </si>
  <si>
    <t>O23011733022024024105049 - O23011733022024024105049</t>
  </si>
  <si>
    <t>049_Servicio de salvaguardia al patrimonio inmaterial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</si>
  <si>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</si>
  <si>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</si>
  <si>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05_Servicio de asistencia técnica para identificación, valoración y salvaguardia del patrimonio cultural.</t>
  </si>
  <si>
    <t>Número de talleres y espacios participativos para la identificación, documentación y registro de manifestaciones culturales realizados
Número de fichas de registro de manifestaciones elaboradas.</t>
  </si>
  <si>
    <t>8150-Consolidación de estrategias y mecanismos que aporten al reconocimiento, divulgación y apropiación de los patrimonios a nivel territorial y poblacional en Bogotá D.C.</t>
  </si>
  <si>
    <t>1-Desarrollar 3.600 actividades para la promoción, fortalecimiento y desarrollo de las prácticas artísticas, culturales y patrimoniales, como un medio para el ejercicio de los derechos y el desarrollo humano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</si>
  <si>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</si>
  <si>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</si>
  <si>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053_Servicio de promoción de actividades culturales</t>
  </si>
  <si>
    <t>054_Servicio de apoyo financiero al sector artístico y cultural</t>
  </si>
  <si>
    <t>073_Servicio de circulación artística y cultural</t>
  </si>
  <si>
    <t>06_Servicio de divulgación del patrimonio cultural con enfoque territorial y poblacional-diferencial
07_Servicio de investigación de los patrimonios intregrados con enfoque territorial y poblacional-diferencial.</t>
  </si>
  <si>
    <t>08_Servicios de estímulos y apoyos para la oferta artística, cultural y patrimonial.</t>
  </si>
  <si>
    <t>02 Bogotá confía en su bien-estar</t>
  </si>
  <si>
    <t>14 Bogotá deportiva, recreativa, artística, patrimonial e intercultural</t>
  </si>
  <si>
    <t>2024110010228</t>
  </si>
  <si>
    <t>O23011733012024022806053 - O23011733012024022806053 - O23011733012024022807053 - 23011733012024022808054 - O23011733012024022805073</t>
  </si>
  <si>
    <t xml:space="preserve">Número de estrategias comunicativas del patrimonio cultural con enfoque territorial producidas y divulgadas.
Número de investigaciones en perspectiva histórica y de interpretación de narrativas sobre los patrimonios integrados realizadas.
</t>
  </si>
  <si>
    <t>Número de actividades de acompañamiento y gestión realizadas para la formulación de medidas de salvaguardia de manifestaciones culturales
Número de actividades de acompañamiento y gestión realizadas para la implementación de planes y proyectos de salvaguardia de las manifestaciones culturales</t>
  </si>
  <si>
    <t>Eventos de promoción de actividades culturales realizados</t>
  </si>
  <si>
    <t>Contenidos culturales en circulación</t>
  </si>
  <si>
    <t>1-Beneficiar a 5.500 niños, niñas, adolescentes y jóvenes en educación inicial, básica y media, a través de procesos de formación patrimonial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</si>
  <si>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</si>
  <si>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lideradas por el programa de formación</t>
  </si>
  <si>
    <t>064_Servicio de asistencia técnica en educación artística y cultural</t>
  </si>
  <si>
    <t>051_Servicio de educación informal al sector artístico y cultural</t>
  </si>
  <si>
    <t>126_Servicio de apoyo al proceso de formación artística y cultural</t>
  </si>
  <si>
    <t>01_Servicios de formación en patrimonio cultural con enfoque territorial y poblacional-diferencial.</t>
  </si>
  <si>
    <t>2024110010206</t>
  </si>
  <si>
    <t>Procesos de formación atendidos</t>
  </si>
  <si>
    <t>03 Bogotá confía en su potencial</t>
  </si>
  <si>
    <t>16 Atención Integral a la Primera Infancia y Educación como Eje del Potencial Humano</t>
  </si>
  <si>
    <t>8151-Desarrollo de procesos pedagógicos en patrimonio cultural con niños, niñas, adolescentes, jóvenes y otros actores en Bogotá D.C.</t>
  </si>
  <si>
    <t>O23011733012024020601051 - O23011733012024020601126 - O23011733012024020601064</t>
  </si>
  <si>
    <t>01 Bogotá avanza en su seguridad</t>
  </si>
  <si>
    <t>05 Espacio público seguro e inclusivo</t>
  </si>
  <si>
    <t>O23011733022024024402054</t>
  </si>
  <si>
    <t>2024110010244</t>
  </si>
  <si>
    <t>038-Intervenir 10 espacios patrimoniales en el marco de los componentes de la Estructura Integradora de los Patrimonios, mediante acciones de recuperación y mantenimiento para generar lugares de encuentro de la ciudadanía</t>
  </si>
  <si>
    <t>1-Ejecutar 1.121 intervenciones para la protección y conservación de Bienes de Interés Cultural y espacios  patrimoniales de la ciudad</t>
  </si>
  <si>
    <t>054_Servicio de asistencia técnica en asuntos patrimoniales nacionales e internacionales</t>
  </si>
  <si>
    <t>02_Servicios de intervención y recuperación del patrimonio cultural.</t>
  </si>
  <si>
    <t>8161-Mejoramiento de la capacidad institucional para la atención de trámites y servicios orientados a la intervención, protección y conservación del patrimonio cultural material de Bogotá D.C.</t>
  </si>
  <si>
    <t>O23011733022024025902041</t>
  </si>
  <si>
    <t>2024110010259</t>
  </si>
  <si>
    <t>244-Realizar 7.000 asistencias técnicas para la protección del patrimonio cultural material de la ciudad en el marco de las estrategias relacionadas con la Estructura Integradora de los Patrimonios.</t>
  </si>
  <si>
    <t>1-Realizar 7.000 asistencias técnicas para la protección del patrimonio cultural material de la ciudad en el marco de las estrategias relacionadas con la Estructura Integradora de los Patrimonios.</t>
  </si>
  <si>
    <t>041_Servicio de protección del patrimonio arqueologico, antropologico e historico</t>
  </si>
  <si>
    <t>Porcentaje de solicitudes atendidas para la recuperación y preservación de Bienes de Interés Cultural</t>
  </si>
  <si>
    <t>Actos administrativos generados</t>
  </si>
  <si>
    <t>8171-Implementación de procesos de valoración para el inventario del patrimonio cultural material en Bogotá D.C.</t>
  </si>
  <si>
    <t>1-Desarrollar 4 procesos de valoración asociados a grupos de bienes de interés cultural, en el marco de la estructura Integradora de Patrimonios</t>
  </si>
  <si>
    <t>Número de fichas de registro de manifestaciones elaboradas.</t>
  </si>
  <si>
    <t>O23011733022024026005054</t>
  </si>
  <si>
    <t>2024110010260</t>
  </si>
  <si>
    <t>166-Beneficiar a 294.585 niños, niñas, adolescentes y jóvenes en educación inicial básica y media, a través de procesos de formación digital, cultural, artística, patrimonial, deportiva y cultura ciudadana</t>
  </si>
  <si>
    <t>164-Beneficiar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</si>
  <si>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140-Desarrollar 8925 actividades para la promoción, fortalecimiento y desarrollo de las prácticas artísticas, culturales y patrimoniales, como un medio para el ejercicio de los derechos culturales y el desarrollo humano, con alcance zonal, distrital y regional.</t>
  </si>
  <si>
    <t>143-Entregar 9702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</si>
  <si>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>146-Implementar 4 asistencias técnicas destinadas al reconocimiento y salvaguardia de manifestaciones del patrimonio cultural inmaterial de Bogotá, en torno a prácticas artísticas, recreodeportivas y saberes culturales</t>
  </si>
  <si>
    <t xml:space="preserve">8144-Desarrollo de procesos de valoración, identificación, documentación y registro de prácticas y manifestaciones del patrimonio vivo en Bogotá D.C. </t>
  </si>
  <si>
    <t>Reserva constituida</t>
  </si>
  <si>
    <t>Anulaciones</t>
  </si>
  <si>
    <t>Reserva definitiva</t>
  </si>
  <si>
    <t>2025</t>
  </si>
  <si>
    <t>PLAN OPERATIVO ANUAL DE INVERSIÓN - POAI (PROGRAMACIÓN VIGENCIA)</t>
  </si>
  <si>
    <t>ODS Primario</t>
  </si>
  <si>
    <t>11: Lograr que las ciudades sean más inclusivas, seguras, resilientes y sostenibles</t>
  </si>
  <si>
    <t>4: Garantizar una educación inclusiva, equitativa y de calidad y promover oportunidades de aprendizaje durante toda la vida para todos</t>
  </si>
  <si>
    <t>8152-Desarrollo de acciones de intervención para la protección y conservación de los valores del paisaje histórico, urbano y rural de los espacios patrimoniales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</si>
</sst>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25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4" xfId="1" applyNumberFormat="1" applyFont="1" applyFill="1" applyBorder="1" applyAlignment="1">
      <alignment horizontal="center" vertical="center" wrapText="1"/>
    </xf>
    <xf numFmtId="166" fontId="42" fillId="39" borderId="35" xfId="1" applyNumberFormat="1" applyFont="1" applyFill="1" applyBorder="1" applyAlignment="1">
      <alignment horizontal="center"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40" fillId="0" borderId="0" xfId="1" applyNumberFormat="1" applyFont="1" applyAlignment="1">
      <alignment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5" borderId="32" xfId="0" applyNumberFormat="1" applyFont="1" applyFill="1" applyBorder="1" applyAlignment="1">
      <alignment horizontal="center" vertical="center" wrapText="1"/>
    </xf>
    <xf numFmtId="3" fontId="42" fillId="39" borderId="34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4" xfId="1" applyNumberFormat="1" applyFont="1" applyFill="1" applyBorder="1" applyAlignment="1">
      <alignment horizontal="right" vertical="center" wrapText="1"/>
    </xf>
    <xf numFmtId="167" fontId="42" fillId="39" borderId="37" xfId="1" applyNumberFormat="1" applyFont="1" applyFill="1" applyBorder="1" applyAlignment="1">
      <alignment horizontal="right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0" xfId="0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18" xfId="0" applyNumberFormat="1" applyFont="1" applyFill="1" applyBorder="1" applyAlignment="1">
      <alignment horizontal="center" vertical="center" wrapText="1"/>
    </xf>
    <xf numFmtId="3" fontId="42" fillId="5" borderId="33" xfId="0" applyNumberFormat="1" applyFont="1" applyFill="1" applyBorder="1" applyAlignment="1">
      <alignment horizontal="center" vertical="center" wrapText="1"/>
    </xf>
    <xf numFmtId="3" fontId="42" fillId="5" borderId="31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52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/>
    </xf>
    <xf numFmtId="0" fontId="45" fillId="6" borderId="52" xfId="0" applyFont="1" applyFill="1" applyBorder="1" applyAlignment="1">
      <alignment vertical="center"/>
    </xf>
    <xf numFmtId="0" fontId="45" fillId="6" borderId="53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39" xfId="0" applyFont="1" applyFill="1" applyBorder="1" applyAlignment="1">
      <alignment horizontal="left" vertical="center" wrapText="1"/>
    </xf>
    <xf numFmtId="0" fontId="40" fillId="38" borderId="41" xfId="0" applyFont="1" applyFill="1" applyBorder="1" applyAlignment="1">
      <alignment horizontal="left" vertical="center" wrapText="1"/>
    </xf>
    <xf numFmtId="0" fontId="40" fillId="38" borderId="38" xfId="0" applyFont="1" applyFill="1" applyBorder="1" applyAlignment="1">
      <alignment horizontal="left" vertical="center" wrapText="1"/>
    </xf>
    <xf numFmtId="3" fontId="40" fillId="40" borderId="38" xfId="0" applyNumberFormat="1" applyFont="1" applyFill="1" applyBorder="1" applyAlignment="1">
      <alignment horizontal="center" vertical="center" wrapText="1"/>
    </xf>
    <xf numFmtId="3" fontId="40" fillId="40" borderId="39" xfId="0" applyNumberFormat="1" applyFont="1" applyFill="1" applyBorder="1" applyAlignment="1">
      <alignment horizontal="center" vertical="center" wrapText="1"/>
    </xf>
    <xf numFmtId="3" fontId="40" fillId="40" borderId="40" xfId="0" applyNumberFormat="1" applyFont="1" applyFill="1" applyBorder="1" applyAlignment="1">
      <alignment horizontal="center" vertical="center"/>
    </xf>
    <xf numFmtId="3" fontId="40" fillId="40" borderId="39" xfId="0" applyNumberFormat="1" applyFont="1" applyFill="1" applyBorder="1" applyAlignment="1">
      <alignment horizontal="center" vertical="center"/>
    </xf>
    <xf numFmtId="3" fontId="40" fillId="40" borderId="41" xfId="0" applyNumberFormat="1" applyFont="1" applyFill="1" applyBorder="1" applyAlignment="1">
      <alignment horizontal="center" vertical="center"/>
    </xf>
    <xf numFmtId="3" fontId="40" fillId="40" borderId="42" xfId="0" applyNumberFormat="1" applyFont="1" applyFill="1" applyBorder="1" applyAlignment="1">
      <alignment horizontal="center" vertical="center"/>
    </xf>
    <xf numFmtId="3" fontId="40" fillId="40" borderId="43" xfId="0" applyNumberFormat="1" applyFont="1" applyFill="1" applyBorder="1" applyAlignment="1">
      <alignment horizontal="center" vertical="center"/>
    </xf>
    <xf numFmtId="0" fontId="40" fillId="38" borderId="45" xfId="0" applyFont="1" applyFill="1" applyBorder="1" applyAlignment="1">
      <alignment horizontal="left" vertical="center" wrapText="1"/>
    </xf>
    <xf numFmtId="0" fontId="40" fillId="38" borderId="47" xfId="0" applyFont="1" applyFill="1" applyBorder="1" applyAlignment="1">
      <alignment horizontal="left" vertical="center" wrapText="1"/>
    </xf>
    <xf numFmtId="0" fontId="40" fillId="38" borderId="44" xfId="0" applyFont="1" applyFill="1" applyBorder="1" applyAlignment="1">
      <alignment horizontal="left" vertical="center" wrapText="1"/>
    </xf>
    <xf numFmtId="3" fontId="40" fillId="40" borderId="44" xfId="0" applyNumberFormat="1" applyFont="1" applyFill="1" applyBorder="1" applyAlignment="1">
      <alignment horizontal="center" vertical="center" wrapText="1"/>
    </xf>
    <xf numFmtId="3" fontId="40" fillId="40" borderId="45" xfId="0" applyNumberFormat="1" applyFont="1" applyFill="1" applyBorder="1" applyAlignment="1">
      <alignment horizontal="center" vertical="center" wrapText="1"/>
    </xf>
    <xf numFmtId="3" fontId="40" fillId="40" borderId="46" xfId="0" applyNumberFormat="1" applyFont="1" applyFill="1" applyBorder="1" applyAlignment="1">
      <alignment horizontal="center" vertical="center"/>
    </xf>
    <xf numFmtId="3" fontId="40" fillId="40" borderId="45" xfId="0" applyNumberFormat="1" applyFont="1" applyFill="1" applyBorder="1" applyAlignment="1">
      <alignment horizontal="center" vertical="center"/>
    </xf>
    <xf numFmtId="3" fontId="40" fillId="40" borderId="47" xfId="0" applyNumberFormat="1" applyFont="1" applyFill="1" applyBorder="1" applyAlignment="1">
      <alignment horizontal="center" vertical="center"/>
    </xf>
    <xf numFmtId="3" fontId="40" fillId="40" borderId="48" xfId="0" applyNumberFormat="1" applyFont="1" applyFill="1" applyBorder="1" applyAlignment="1">
      <alignment horizontal="center" vertical="center"/>
    </xf>
    <xf numFmtId="3" fontId="40" fillId="40" borderId="49" xfId="0" applyNumberFormat="1" applyFont="1" applyFill="1" applyBorder="1" applyAlignment="1">
      <alignment horizontal="center" vertical="center"/>
    </xf>
    <xf numFmtId="0" fontId="40" fillId="6" borderId="38" xfId="0" applyFont="1" applyFill="1" applyBorder="1" applyAlignment="1">
      <alignment horizontal="left" vertical="center" wrapText="1"/>
    </xf>
    <xf numFmtId="3" fontId="40" fillId="38" borderId="39" xfId="72" applyNumberFormat="1" applyFont="1" applyFill="1" applyBorder="1" applyAlignment="1">
      <alignment horizontal="left" vertical="center" wrapText="1"/>
    </xf>
    <xf numFmtId="0" fontId="40" fillId="6" borderId="44" xfId="0" applyFont="1" applyFill="1" applyBorder="1" applyAlignment="1">
      <alignment horizontal="left" vertical="center" wrapText="1"/>
    </xf>
    <xf numFmtId="3" fontId="40" fillId="38" borderId="45" xfId="72" applyNumberFormat="1" applyFont="1" applyFill="1" applyBorder="1" applyAlignment="1">
      <alignment horizontal="left" vertical="center" wrapText="1"/>
    </xf>
    <xf numFmtId="167" fontId="42" fillId="39" borderId="35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2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0" borderId="38" xfId="0" applyNumberFormat="1" applyFont="1" applyFill="1" applyBorder="1" applyAlignment="1">
      <alignment horizontal="right" vertical="center" wrapText="1"/>
    </xf>
    <xf numFmtId="3" fontId="40" fillId="40" borderId="44" xfId="0" applyNumberFormat="1" applyFont="1" applyFill="1" applyBorder="1" applyAlignment="1">
      <alignment horizontal="right" vertical="center" wrapText="1"/>
    </xf>
    <xf numFmtId="3" fontId="40" fillId="40" borderId="58" xfId="0" applyNumberFormat="1" applyFont="1" applyFill="1" applyBorder="1" applyAlignment="1">
      <alignment horizontal="center" vertical="center" wrapText="1"/>
    </xf>
    <xf numFmtId="3" fontId="40" fillId="40" borderId="57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4" borderId="59" xfId="0" applyFont="1" applyFill="1" applyBorder="1" applyAlignment="1">
      <alignment horizontal="center" vertical="center" wrapText="1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55" xfId="0" applyFont="1" applyFill="1" applyBorder="1" applyAlignment="1">
      <alignment horizontal="left" vertical="center" wrapText="1"/>
    </xf>
    <xf numFmtId="0" fontId="38" fillId="38" borderId="54" xfId="0" applyFont="1" applyFill="1" applyBorder="1" applyAlignment="1">
      <alignment horizontal="left" vertical="center" wrapText="1"/>
    </xf>
    <xf numFmtId="0" fontId="38" fillId="38" borderId="56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1" xfId="0" quotePrefix="1" applyFont="1" applyFill="1" applyBorder="1" applyAlignment="1">
      <alignment horizontal="left" vertical="center" wrapText="1"/>
    </xf>
    <xf numFmtId="14" fontId="38" fillId="38" borderId="22" xfId="0" applyNumberFormat="1" applyFont="1" applyFill="1" applyBorder="1" applyAlignment="1">
      <alignment horizontal="center" vertical="center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Z47"/>
  <sheetViews>
    <sheetView showGridLines="0" tabSelected="1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19.5703125" style="3" customWidth="1" outlineLevel="1"/>
    <col min="11" max="12" width="19.7109375" style="5" bestFit="1" customWidth="1"/>
    <col min="13" max="13" width="16.4257812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0.25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06"/>
      <c r="C4" s="107" t="s">
        <v>153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60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63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32.25" customHeight="1" outlineLevel="1" x14ac:dyDescent="0.2">
      <c r="B9" s="60" t="s">
        <v>7</v>
      </c>
      <c r="C9" s="119" t="s">
        <v>50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15.75" customHeight="1" outlineLevel="1" x14ac:dyDescent="0.2">
      <c r="B10" s="60" t="s">
        <v>14</v>
      </c>
      <c r="C10" s="122" t="s">
        <v>51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52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389120854</v>
      </c>
      <c r="D15" s="46"/>
      <c r="E15" s="46"/>
      <c r="F15" s="35">
        <f>D15-E15</f>
        <v>0</v>
      </c>
      <c r="G15" s="39">
        <f>+C15+F15</f>
        <v>389120854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36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9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34.5" customHeight="1" x14ac:dyDescent="0.2">
      <c r="B18" s="88" t="s">
        <v>68</v>
      </c>
      <c r="C18" s="89" t="s">
        <v>53</v>
      </c>
      <c r="D18" s="68" t="s">
        <v>55</v>
      </c>
      <c r="E18" s="68" t="s">
        <v>39</v>
      </c>
      <c r="F18" s="69" t="s">
        <v>57</v>
      </c>
      <c r="G18" s="70" t="s">
        <v>58</v>
      </c>
      <c r="H18" s="70" t="s">
        <v>155</v>
      </c>
      <c r="I18" s="96">
        <v>389120854</v>
      </c>
      <c r="J18" s="99">
        <v>0</v>
      </c>
      <c r="K18" s="98">
        <f>+I18-J18</f>
        <v>389120854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5"/>
      <c r="W18" s="75"/>
      <c r="X18" s="76">
        <f>SUM(L18:W18)</f>
        <v>0</v>
      </c>
      <c r="Y18" s="77">
        <f>+K18-X18</f>
        <v>389120854</v>
      </c>
      <c r="Z18" s="3"/>
    </row>
    <row r="19" spans="2:26" ht="34.5" customHeight="1" x14ac:dyDescent="0.2">
      <c r="B19" s="88" t="s">
        <v>68</v>
      </c>
      <c r="C19" s="89" t="s">
        <v>54</v>
      </c>
      <c r="D19" s="68" t="s">
        <v>56</v>
      </c>
      <c r="E19" s="68" t="s">
        <v>37</v>
      </c>
      <c r="F19" s="69" t="s">
        <v>57</v>
      </c>
      <c r="G19" s="70" t="s">
        <v>58</v>
      </c>
      <c r="H19" s="70" t="s">
        <v>155</v>
      </c>
      <c r="I19" s="96">
        <v>0</v>
      </c>
      <c r="J19" s="96">
        <v>0</v>
      </c>
      <c r="K19" s="72">
        <f>+I19-J19</f>
        <v>0</v>
      </c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6">
        <f>SUM(L19:W19)</f>
        <v>0</v>
      </c>
      <c r="Y19" s="77">
        <f>+K19-X19</f>
        <v>0</v>
      </c>
      <c r="Z19" s="3"/>
    </row>
    <row r="20" spans="2:26" ht="34.5" customHeight="1" x14ac:dyDescent="0.2">
      <c r="B20" s="88"/>
      <c r="C20" s="89"/>
      <c r="D20" s="68"/>
      <c r="E20" s="68"/>
      <c r="F20" s="69"/>
      <c r="G20" s="70"/>
      <c r="H20" s="70"/>
      <c r="I20" s="96"/>
      <c r="J20" s="71"/>
      <c r="K20" s="72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/>
      <c r="Y20" s="77"/>
      <c r="Z20" s="3"/>
    </row>
    <row r="21" spans="2:26" ht="34.5" customHeight="1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31.5" customHeight="1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389120854</v>
      </c>
      <c r="J22" s="50">
        <f t="shared" si="0"/>
        <v>0</v>
      </c>
      <c r="K22" s="49">
        <f t="shared" si="0"/>
        <v>389120854</v>
      </c>
      <c r="L22" s="92">
        <f>SUBTOTAL(9,L19:L21)</f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389120854</v>
      </c>
    </row>
    <row r="23" spans="2:26" x14ac:dyDescent="0.2">
      <c r="C23" s="30"/>
    </row>
    <row r="24" spans="2:26" x14ac:dyDescent="0.2">
      <c r="C24" s="30"/>
    </row>
    <row r="25" spans="2:26" x14ac:dyDescent="0.2">
      <c r="C25" s="30"/>
    </row>
    <row r="26" spans="2:26" x14ac:dyDescent="0.2">
      <c r="B26" s="29"/>
      <c r="D26" s="30"/>
    </row>
    <row r="27" spans="2:26" x14ac:dyDescent="0.2">
      <c r="B27" s="29"/>
      <c r="D27" s="30"/>
    </row>
    <row r="28" spans="2:26" x14ac:dyDescent="0.2">
      <c r="B28" s="28"/>
      <c r="C28" s="30"/>
      <c r="D28" s="30"/>
    </row>
    <row r="29" spans="2:26" x14ac:dyDescent="0.2">
      <c r="B29" s="29"/>
      <c r="C29" s="30"/>
      <c r="D29" s="30"/>
      <c r="G29" s="31"/>
      <c r="H29" s="31"/>
    </row>
    <row r="30" spans="2:26" x14ac:dyDescent="0.2">
      <c r="B30" s="29"/>
    </row>
    <row r="31" spans="2:26" x14ac:dyDescent="0.2">
      <c r="C31" s="30"/>
      <c r="D31" s="30"/>
    </row>
    <row r="32" spans="2:26" x14ac:dyDescent="0.2">
      <c r="B32" s="29"/>
    </row>
    <row r="33" spans="2:3" x14ac:dyDescent="0.2">
      <c r="B33" s="29"/>
    </row>
    <row r="34" spans="2:3" x14ac:dyDescent="0.2">
      <c r="B34" s="29"/>
    </row>
    <row r="35" spans="2:3" x14ac:dyDescent="0.2">
      <c r="B35" s="29"/>
    </row>
    <row r="36" spans="2:3" x14ac:dyDescent="0.2">
      <c r="B36" s="29"/>
    </row>
    <row r="37" spans="2:3" x14ac:dyDescent="0.2">
      <c r="B37" s="29"/>
      <c r="C37" s="30"/>
    </row>
    <row r="38" spans="2:3" x14ac:dyDescent="0.2">
      <c r="B38" s="29"/>
      <c r="C38" s="30"/>
    </row>
    <row r="39" spans="2:3" x14ac:dyDescent="0.2">
      <c r="B39" s="29"/>
      <c r="C39" s="30"/>
    </row>
    <row r="40" spans="2:3" x14ac:dyDescent="0.2">
      <c r="B40" s="29"/>
      <c r="C40" s="30"/>
    </row>
    <row r="41" spans="2:3" x14ac:dyDescent="0.2">
      <c r="B41" s="29"/>
      <c r="C41" s="30"/>
    </row>
    <row r="42" spans="2:3" x14ac:dyDescent="0.2">
      <c r="B42" s="29"/>
      <c r="C42" s="30"/>
    </row>
    <row r="43" spans="2:3" x14ac:dyDescent="0.2">
      <c r="B43" s="29"/>
      <c r="C43" s="30"/>
    </row>
    <row r="44" spans="2:3" x14ac:dyDescent="0.2">
      <c r="B44" s="29"/>
      <c r="C44" s="30"/>
    </row>
    <row r="45" spans="2:3" x14ac:dyDescent="0.2">
      <c r="B45" s="29"/>
      <c r="C45" s="30"/>
    </row>
    <row r="46" spans="2:3" x14ac:dyDescent="0.2">
      <c r="B46" s="29"/>
      <c r="C46" s="30"/>
    </row>
    <row r="47" spans="2:3" x14ac:dyDescent="0.2">
      <c r="B47" s="29"/>
      <c r="C47" s="30"/>
    </row>
  </sheetData>
  <autoFilter ref="B17:Z21"/>
  <mergeCells count="12">
    <mergeCell ref="B14:B15"/>
    <mergeCell ref="C13:E13"/>
    <mergeCell ref="C11:G11"/>
    <mergeCell ref="C9:G9"/>
    <mergeCell ref="C10:G10"/>
    <mergeCell ref="C7:G7"/>
    <mergeCell ref="C8:G8"/>
    <mergeCell ref="B2:B4"/>
    <mergeCell ref="C2:G2"/>
    <mergeCell ref="C3:G3"/>
    <mergeCell ref="C4:G4"/>
    <mergeCell ref="C6:G6"/>
  </mergeCells>
  <phoneticPr fontId="37" type="noConversion"/>
  <conditionalFormatting sqref="Z6:Z13 Y17:Y21 Z23:Z1048576">
    <cfRule type="cellIs" dxfId="21" priority="47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8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22.71093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4" width="21.285156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79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80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32.25" customHeight="1" outlineLevel="1" x14ac:dyDescent="0.2">
      <c r="B9" s="60" t="s">
        <v>7</v>
      </c>
      <c r="C9" s="119" t="s">
        <v>64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15.75" customHeight="1" outlineLevel="1" x14ac:dyDescent="0.2">
      <c r="B10" s="60" t="s">
        <v>14</v>
      </c>
      <c r="C10" s="122" t="s">
        <v>65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66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1856198510</v>
      </c>
      <c r="D15" s="46"/>
      <c r="E15" s="46">
        <v>300000</v>
      </c>
      <c r="F15" s="35">
        <f>D15-E15</f>
        <v>-300000</v>
      </c>
      <c r="G15" s="39">
        <f>+C15+F15</f>
        <v>1855898510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36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40.5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34.5" customHeight="1" x14ac:dyDescent="0.2">
      <c r="B18" s="88" t="s">
        <v>67</v>
      </c>
      <c r="C18" s="89" t="s">
        <v>73</v>
      </c>
      <c r="D18" s="68" t="s">
        <v>69</v>
      </c>
      <c r="E18" s="68" t="s">
        <v>75</v>
      </c>
      <c r="F18" s="69" t="s">
        <v>71</v>
      </c>
      <c r="G18" s="70" t="s">
        <v>48</v>
      </c>
      <c r="H18" s="70" t="s">
        <v>155</v>
      </c>
      <c r="I18" s="96">
        <v>156185491</v>
      </c>
      <c r="J18" s="96">
        <v>0</v>
      </c>
      <c r="K18" s="98">
        <f>+I18-J18</f>
        <v>156185491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5"/>
      <c r="W18" s="75"/>
      <c r="X18" s="76">
        <f>SUM(L18:W18)</f>
        <v>0</v>
      </c>
      <c r="Y18" s="77">
        <f>+K18-X18</f>
        <v>156185491</v>
      </c>
      <c r="Z18" s="3"/>
    </row>
    <row r="19" spans="2:26" ht="34.5" customHeight="1" x14ac:dyDescent="0.2">
      <c r="B19" s="88" t="s">
        <v>67</v>
      </c>
      <c r="C19" s="89" t="s">
        <v>74</v>
      </c>
      <c r="D19" s="68" t="s">
        <v>70</v>
      </c>
      <c r="E19" s="68" t="s">
        <v>42</v>
      </c>
      <c r="F19" s="69" t="s">
        <v>72</v>
      </c>
      <c r="G19" s="70" t="s">
        <v>49</v>
      </c>
      <c r="H19" s="70" t="s">
        <v>155</v>
      </c>
      <c r="I19" s="96">
        <v>1700013019</v>
      </c>
      <c r="J19" s="96">
        <v>0</v>
      </c>
      <c r="K19" s="72">
        <f>+I19-J19</f>
        <v>1700013019</v>
      </c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6">
        <f>SUM(L19:W19)</f>
        <v>0</v>
      </c>
      <c r="Y19" s="77">
        <f>+K19-X19</f>
        <v>1700013019</v>
      </c>
      <c r="Z19" s="3"/>
    </row>
    <row r="20" spans="2:26" ht="34.5" customHeight="1" x14ac:dyDescent="0.2">
      <c r="B20" s="88"/>
      <c r="C20" s="89"/>
      <c r="D20" s="68"/>
      <c r="E20" s="68"/>
      <c r="F20" s="69"/>
      <c r="G20" s="70"/>
      <c r="H20" s="70"/>
      <c r="I20" s="96"/>
      <c r="J20" s="71"/>
      <c r="K20" s="72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/>
      <c r="Y20" s="77"/>
      <c r="Z20" s="3"/>
    </row>
    <row r="21" spans="2:26" ht="34.5" customHeight="1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31.5" customHeight="1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1856198510</v>
      </c>
      <c r="J22" s="50">
        <f t="shared" si="0"/>
        <v>0</v>
      </c>
      <c r="K22" s="49">
        <f t="shared" si="0"/>
        <v>1856198510</v>
      </c>
      <c r="L22" s="92">
        <f>SUBTOTAL(9,L19:L21)</f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1856198510</v>
      </c>
    </row>
    <row r="23" spans="2:26" x14ac:dyDescent="0.2">
      <c r="C23" s="30"/>
      <c r="K23" s="3"/>
      <c r="L23" s="3"/>
    </row>
    <row r="24" spans="2:26" x14ac:dyDescent="0.2">
      <c r="C24" s="30"/>
      <c r="J24" s="5"/>
    </row>
    <row r="25" spans="2:26" x14ac:dyDescent="0.2">
      <c r="C25" s="30"/>
    </row>
    <row r="26" spans="2:26" x14ac:dyDescent="0.2">
      <c r="C26" s="30"/>
    </row>
    <row r="27" spans="2:26" x14ac:dyDescent="0.2">
      <c r="B27" s="29"/>
      <c r="D27" s="30"/>
    </row>
    <row r="28" spans="2:26" x14ac:dyDescent="0.2">
      <c r="B28" s="29"/>
      <c r="D28" s="30"/>
    </row>
    <row r="29" spans="2:26" x14ac:dyDescent="0.2">
      <c r="B29" s="28"/>
      <c r="C29" s="30"/>
      <c r="D29" s="30"/>
    </row>
    <row r="30" spans="2:26" x14ac:dyDescent="0.2">
      <c r="B30" s="29"/>
      <c r="C30" s="30"/>
      <c r="D30" s="30"/>
      <c r="G30" s="31"/>
      <c r="H30" s="31"/>
    </row>
    <row r="31" spans="2:26" x14ac:dyDescent="0.2">
      <c r="B31" s="29"/>
    </row>
    <row r="32" spans="2:26" x14ac:dyDescent="0.2">
      <c r="C32" s="30"/>
      <c r="D32" s="30"/>
    </row>
    <row r="33" spans="2:3" x14ac:dyDescent="0.2">
      <c r="B33" s="29"/>
    </row>
    <row r="34" spans="2:3" x14ac:dyDescent="0.2">
      <c r="B34" s="29"/>
    </row>
    <row r="35" spans="2:3" x14ac:dyDescent="0.2">
      <c r="B35" s="29"/>
    </row>
    <row r="36" spans="2:3" x14ac:dyDescent="0.2">
      <c r="B36" s="29"/>
    </row>
    <row r="37" spans="2:3" x14ac:dyDescent="0.2">
      <c r="B37" s="29"/>
    </row>
    <row r="38" spans="2:3" x14ac:dyDescent="0.2">
      <c r="B38" s="29"/>
      <c r="C38" s="30"/>
    </row>
    <row r="39" spans="2:3" x14ac:dyDescent="0.2">
      <c r="B39" s="29"/>
      <c r="C39" s="30"/>
    </row>
    <row r="40" spans="2:3" x14ac:dyDescent="0.2">
      <c r="B40" s="29"/>
      <c r="C40" s="30"/>
    </row>
    <row r="41" spans="2:3" x14ac:dyDescent="0.2">
      <c r="B41" s="29"/>
      <c r="C41" s="30"/>
    </row>
    <row r="42" spans="2:3" x14ac:dyDescent="0.2">
      <c r="B42" s="29"/>
      <c r="C42" s="30"/>
    </row>
    <row r="43" spans="2:3" x14ac:dyDescent="0.2">
      <c r="B43" s="29"/>
      <c r="C43" s="30"/>
    </row>
    <row r="44" spans="2:3" x14ac:dyDescent="0.2">
      <c r="B44" s="29"/>
      <c r="C44" s="30"/>
    </row>
    <row r="45" spans="2:3" x14ac:dyDescent="0.2">
      <c r="B45" s="29"/>
      <c r="C45" s="30"/>
    </row>
    <row r="46" spans="2:3" x14ac:dyDescent="0.2">
      <c r="B46" s="29"/>
      <c r="C46" s="30"/>
    </row>
    <row r="47" spans="2:3" x14ac:dyDescent="0.2">
      <c r="B47" s="29"/>
      <c r="C47" s="30"/>
    </row>
    <row r="48" spans="2:3" x14ac:dyDescent="0.2">
      <c r="B48" s="29"/>
      <c r="C48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8:Y21 Z23:Z1048576">
    <cfRule type="cellIs" dxfId="20" priority="2" operator="lessThan">
      <formula>0</formula>
    </cfRule>
  </conditionalFormatting>
  <conditionalFormatting sqref="Y17">
    <cfRule type="cellIs" dxfId="19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5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24.7109375" style="3" customWidth="1" outlineLevel="1"/>
    <col min="11" max="12" width="19.7109375" style="5" bestFit="1" customWidth="1"/>
    <col min="13" max="13" width="17.2851562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60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63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32.25" customHeight="1" outlineLevel="1" x14ac:dyDescent="0.2">
      <c r="B9" s="60" t="s">
        <v>7</v>
      </c>
      <c r="C9" s="119" t="s">
        <v>76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15.75" customHeight="1" outlineLevel="1" x14ac:dyDescent="0.2">
      <c r="B10" s="60" t="s">
        <v>14</v>
      </c>
      <c r="C10" s="122" t="s">
        <v>77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78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611406331</v>
      </c>
      <c r="D15" s="46"/>
      <c r="E15" s="46"/>
      <c r="F15" s="35">
        <f>D15-E15</f>
        <v>0</v>
      </c>
      <c r="G15" s="39">
        <f>+C15+F15</f>
        <v>611406331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36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9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34.5" customHeight="1" x14ac:dyDescent="0.2">
      <c r="B18" s="88" t="s">
        <v>68</v>
      </c>
      <c r="C18" s="89" t="s">
        <v>81</v>
      </c>
      <c r="D18" s="68" t="s">
        <v>56</v>
      </c>
      <c r="E18" s="68" t="s">
        <v>37</v>
      </c>
      <c r="F18" s="69" t="s">
        <v>57</v>
      </c>
      <c r="G18" s="70" t="s">
        <v>47</v>
      </c>
      <c r="H18" s="70" t="s">
        <v>155</v>
      </c>
      <c r="I18" s="96">
        <v>2640825</v>
      </c>
      <c r="J18" s="99">
        <v>0</v>
      </c>
      <c r="K18" s="98">
        <f>+I18-J18</f>
        <v>2640825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5"/>
      <c r="W18" s="75"/>
      <c r="X18" s="76">
        <f>SUM(L18:W18)</f>
        <v>0</v>
      </c>
      <c r="Y18" s="77">
        <f>+K18-X18</f>
        <v>2640825</v>
      </c>
      <c r="Z18" s="3"/>
    </row>
    <row r="19" spans="2:26" ht="34.5" customHeight="1" x14ac:dyDescent="0.2">
      <c r="B19" s="88" t="s">
        <v>83</v>
      </c>
      <c r="C19" s="89" t="s">
        <v>82</v>
      </c>
      <c r="D19" s="68" t="s">
        <v>84</v>
      </c>
      <c r="E19" s="68" t="s">
        <v>41</v>
      </c>
      <c r="F19" s="69" t="s">
        <v>57</v>
      </c>
      <c r="G19" s="70" t="s">
        <v>47</v>
      </c>
      <c r="H19" s="70" t="s">
        <v>155</v>
      </c>
      <c r="I19" s="96">
        <v>608765506</v>
      </c>
      <c r="J19" s="96">
        <v>0</v>
      </c>
      <c r="K19" s="72">
        <f>+I19-J19</f>
        <v>608765506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6">
        <f>SUM(L19:W19)</f>
        <v>0</v>
      </c>
      <c r="Y19" s="77">
        <f>+K19-X19</f>
        <v>608765506</v>
      </c>
      <c r="Z19" s="3"/>
    </row>
    <row r="20" spans="2:26" ht="34.5" customHeight="1" x14ac:dyDescent="0.2">
      <c r="B20" s="88"/>
      <c r="C20" s="89"/>
      <c r="D20" s="68"/>
      <c r="E20" s="68"/>
      <c r="F20" s="69"/>
      <c r="G20" s="70"/>
      <c r="H20" s="70"/>
      <c r="I20" s="96"/>
      <c r="J20" s="71"/>
      <c r="K20" s="72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/>
      <c r="Y20" s="77"/>
      <c r="Z20" s="3"/>
    </row>
    <row r="21" spans="2:26" ht="34.5" customHeight="1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31.5" customHeight="1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611406331</v>
      </c>
      <c r="J22" s="50">
        <f t="shared" si="0"/>
        <v>0</v>
      </c>
      <c r="K22" s="49">
        <f t="shared" si="0"/>
        <v>611406331</v>
      </c>
      <c r="L22" s="92">
        <f>SUBTOTAL(9,L19:L21)</f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611406331</v>
      </c>
    </row>
    <row r="23" spans="2:26" x14ac:dyDescent="0.2">
      <c r="C23" s="30"/>
    </row>
    <row r="24" spans="2:26" x14ac:dyDescent="0.2">
      <c r="B24" s="29"/>
      <c r="D24" s="30"/>
    </row>
    <row r="25" spans="2:26" x14ac:dyDescent="0.2">
      <c r="B25" s="29"/>
      <c r="D25" s="30"/>
    </row>
    <row r="26" spans="2:26" x14ac:dyDescent="0.2">
      <c r="B26" s="28"/>
      <c r="C26" s="30"/>
      <c r="D26" s="30"/>
    </row>
    <row r="27" spans="2:26" x14ac:dyDescent="0.2">
      <c r="B27" s="29"/>
      <c r="C27" s="30"/>
      <c r="D27" s="30"/>
      <c r="G27" s="31"/>
      <c r="H27" s="31"/>
    </row>
    <row r="28" spans="2:26" x14ac:dyDescent="0.2">
      <c r="B28" s="29"/>
    </row>
    <row r="29" spans="2:26" x14ac:dyDescent="0.2">
      <c r="C29" s="30"/>
      <c r="D29" s="30"/>
    </row>
    <row r="30" spans="2:26" x14ac:dyDescent="0.2">
      <c r="B30" s="29"/>
    </row>
    <row r="31" spans="2:26" x14ac:dyDescent="0.2">
      <c r="B31" s="29"/>
    </row>
    <row r="32" spans="2:26" x14ac:dyDescent="0.2">
      <c r="B32" s="29"/>
    </row>
    <row r="33" spans="2:3" x14ac:dyDescent="0.2">
      <c r="B33" s="29"/>
    </row>
    <row r="34" spans="2:3" x14ac:dyDescent="0.2">
      <c r="B34" s="29"/>
    </row>
    <row r="35" spans="2:3" x14ac:dyDescent="0.2">
      <c r="B35" s="29"/>
      <c r="C35" s="30"/>
    </row>
    <row r="36" spans="2:3" x14ac:dyDescent="0.2">
      <c r="B36" s="29"/>
      <c r="C36" s="30"/>
    </row>
    <row r="37" spans="2:3" x14ac:dyDescent="0.2">
      <c r="B37" s="29"/>
      <c r="C37" s="30"/>
    </row>
    <row r="38" spans="2:3" x14ac:dyDescent="0.2">
      <c r="B38" s="29"/>
      <c r="C38" s="30"/>
    </row>
    <row r="39" spans="2:3" x14ac:dyDescent="0.2">
      <c r="B39" s="29"/>
      <c r="C39" s="30"/>
    </row>
    <row r="40" spans="2:3" x14ac:dyDescent="0.2">
      <c r="B40" s="29"/>
      <c r="C40" s="30"/>
    </row>
    <row r="41" spans="2:3" x14ac:dyDescent="0.2">
      <c r="B41" s="29"/>
      <c r="C41" s="30"/>
    </row>
    <row r="42" spans="2:3" x14ac:dyDescent="0.2">
      <c r="B42" s="29"/>
      <c r="C42" s="30"/>
    </row>
    <row r="43" spans="2:3" x14ac:dyDescent="0.2">
      <c r="B43" s="29"/>
      <c r="C43" s="30"/>
    </row>
    <row r="44" spans="2:3" x14ac:dyDescent="0.2">
      <c r="B44" s="29"/>
      <c r="C44" s="30"/>
    </row>
    <row r="45" spans="2:3" x14ac:dyDescent="0.2">
      <c r="B45" s="29"/>
      <c r="C45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8:Y21 Z23:Z1048576">
    <cfRule type="cellIs" dxfId="18" priority="2" operator="lessThan">
      <formula>0</formula>
    </cfRule>
  </conditionalFormatting>
  <conditionalFormatting sqref="Y17">
    <cfRule type="cellIs" dxfId="17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1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20.42578125" style="3" customWidth="1" outlineLevel="1"/>
    <col min="11" max="12" width="19.7109375" style="5" bestFit="1" customWidth="1"/>
    <col min="13" max="13" width="16.4257812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60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63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32.25" customHeight="1" outlineLevel="1" x14ac:dyDescent="0.2">
      <c r="B9" s="60" t="s">
        <v>7</v>
      </c>
      <c r="C9" s="119" t="s">
        <v>148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15.75" customHeight="1" outlineLevel="1" x14ac:dyDescent="0.2">
      <c r="B10" s="60" t="s">
        <v>14</v>
      </c>
      <c r="C10" s="122" t="s">
        <v>86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85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104837767</v>
      </c>
      <c r="D15" s="46"/>
      <c r="E15" s="46"/>
      <c r="F15" s="35">
        <f>D15-E15</f>
        <v>0</v>
      </c>
      <c r="G15" s="39">
        <f>+C15+F15</f>
        <v>104837767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100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9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49.5" customHeight="1" x14ac:dyDescent="0.2">
      <c r="B18" s="88" t="s">
        <v>68</v>
      </c>
      <c r="C18" s="89" t="s">
        <v>88</v>
      </c>
      <c r="D18" s="68" t="s">
        <v>87</v>
      </c>
      <c r="E18" s="68" t="s">
        <v>37</v>
      </c>
      <c r="F18" s="69" t="s">
        <v>90</v>
      </c>
      <c r="G18" s="70" t="s">
        <v>91</v>
      </c>
      <c r="H18" s="70" t="s">
        <v>155</v>
      </c>
      <c r="I18" s="96">
        <v>24492698</v>
      </c>
      <c r="J18" s="99">
        <v>0</v>
      </c>
      <c r="K18" s="98">
        <f>+I18-J18</f>
        <v>24492698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5"/>
      <c r="W18" s="75"/>
      <c r="X18" s="76">
        <f>SUM(L18:W18)</f>
        <v>0</v>
      </c>
      <c r="Y18" s="77">
        <f>+K18-X18</f>
        <v>24492698</v>
      </c>
      <c r="Z18" s="3"/>
    </row>
    <row r="19" spans="2:26" ht="49.5" customHeight="1" x14ac:dyDescent="0.2">
      <c r="B19" s="88" t="s">
        <v>68</v>
      </c>
      <c r="C19" s="89" t="s">
        <v>89</v>
      </c>
      <c r="D19" s="68" t="s">
        <v>87</v>
      </c>
      <c r="E19" s="68" t="s">
        <v>37</v>
      </c>
      <c r="F19" s="69" t="s">
        <v>90</v>
      </c>
      <c r="G19" s="70" t="s">
        <v>91</v>
      </c>
      <c r="H19" s="70" t="s">
        <v>155</v>
      </c>
      <c r="I19" s="96">
        <v>80345069</v>
      </c>
      <c r="J19" s="96">
        <v>0</v>
      </c>
      <c r="K19" s="72">
        <f>+I19-J19</f>
        <v>80345069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6">
        <f>SUM(L19:W19)</f>
        <v>0</v>
      </c>
      <c r="Y19" s="77">
        <f>+K19-X19</f>
        <v>80345069</v>
      </c>
      <c r="Z19" s="3"/>
    </row>
    <row r="20" spans="2:26" x14ac:dyDescent="0.2">
      <c r="B20" s="88"/>
      <c r="C20" s="89"/>
      <c r="D20" s="68"/>
      <c r="E20" s="68"/>
      <c r="F20" s="69"/>
      <c r="G20" s="70"/>
      <c r="H20" s="70"/>
      <c r="I20" s="96"/>
      <c r="J20" s="71"/>
      <c r="K20" s="72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/>
      <c r="Y20" s="77"/>
      <c r="Z20" s="3"/>
    </row>
    <row r="21" spans="2:26" ht="13.5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13.5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104837767</v>
      </c>
      <c r="J22" s="50">
        <f t="shared" si="0"/>
        <v>0</v>
      </c>
      <c r="K22" s="49">
        <f t="shared" si="0"/>
        <v>104837767</v>
      </c>
      <c r="L22" s="92">
        <f>SUBTOTAL(9,L19:L21)</f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104837767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5"/>
      <c r="Z23" s="45"/>
    </row>
    <row r="24" spans="2:26" x14ac:dyDescent="0.2">
      <c r="C24" s="30"/>
      <c r="I24" s="5"/>
      <c r="M24" s="5"/>
      <c r="N24" s="5"/>
      <c r="X24" s="5"/>
      <c r="Y24" s="5"/>
    </row>
    <row r="25" spans="2:26" x14ac:dyDescent="0.2">
      <c r="C25" s="30"/>
      <c r="K25" s="3"/>
      <c r="L25" s="3"/>
    </row>
    <row r="26" spans="2:26" x14ac:dyDescent="0.2">
      <c r="C26" s="30"/>
      <c r="K26" s="3"/>
      <c r="L26" s="3"/>
    </row>
    <row r="27" spans="2:26" x14ac:dyDescent="0.2">
      <c r="C27" s="30"/>
    </row>
    <row r="28" spans="2:26" x14ac:dyDescent="0.2">
      <c r="C28" s="30"/>
    </row>
    <row r="29" spans="2:26" x14ac:dyDescent="0.2">
      <c r="C29" s="30"/>
    </row>
    <row r="30" spans="2:26" x14ac:dyDescent="0.2">
      <c r="B30" s="29"/>
      <c r="D30" s="30"/>
    </row>
    <row r="31" spans="2:26" x14ac:dyDescent="0.2">
      <c r="B31" s="29"/>
      <c r="D31" s="30"/>
    </row>
    <row r="32" spans="2:26" x14ac:dyDescent="0.2">
      <c r="B32" s="28"/>
      <c r="C32" s="30"/>
      <c r="D32" s="30"/>
    </row>
    <row r="33" spans="2:8" x14ac:dyDescent="0.2">
      <c r="B33" s="29"/>
      <c r="C33" s="30"/>
      <c r="D33" s="30"/>
      <c r="G33" s="31"/>
      <c r="H33" s="31"/>
    </row>
    <row r="34" spans="2:8" x14ac:dyDescent="0.2">
      <c r="B34" s="29"/>
    </row>
    <row r="35" spans="2:8" x14ac:dyDescent="0.2">
      <c r="C35" s="30"/>
      <c r="D35" s="30"/>
    </row>
    <row r="36" spans="2:8" x14ac:dyDescent="0.2">
      <c r="B36" s="29"/>
    </row>
    <row r="37" spans="2:8" x14ac:dyDescent="0.2">
      <c r="B37" s="29"/>
    </row>
    <row r="38" spans="2:8" x14ac:dyDescent="0.2">
      <c r="B38" s="29"/>
    </row>
    <row r="39" spans="2:8" x14ac:dyDescent="0.2">
      <c r="B39" s="29"/>
    </row>
    <row r="40" spans="2:8" x14ac:dyDescent="0.2">
      <c r="B40" s="29"/>
    </row>
    <row r="41" spans="2:8" x14ac:dyDescent="0.2">
      <c r="B41" s="29"/>
      <c r="C41" s="30"/>
    </row>
    <row r="42" spans="2:8" x14ac:dyDescent="0.2">
      <c r="B42" s="29"/>
      <c r="C42" s="30"/>
    </row>
    <row r="43" spans="2:8" x14ac:dyDescent="0.2">
      <c r="B43" s="29"/>
      <c r="C43" s="30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8:Y21 Z24:Z1048576">
    <cfRule type="cellIs" dxfId="16" priority="2" operator="lessThan">
      <formula>0</formula>
    </cfRule>
  </conditionalFormatting>
  <conditionalFormatting sqref="Z23">
    <cfRule type="cellIs" dxfId="15" priority="3" operator="lessThan">
      <formula>0</formula>
    </cfRule>
  </conditionalFormatting>
  <conditionalFormatting sqref="Y17">
    <cfRule type="cellIs" dxfId="14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0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7.855468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9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101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102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32.25" customHeight="1" outlineLevel="1" x14ac:dyDescent="0.2">
      <c r="B9" s="60" t="s">
        <v>7</v>
      </c>
      <c r="C9" s="119" t="s">
        <v>92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27.75" customHeight="1" outlineLevel="1" x14ac:dyDescent="0.2">
      <c r="B10" s="60" t="s">
        <v>14</v>
      </c>
      <c r="C10" s="123" t="s">
        <v>104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103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1274576539</v>
      </c>
      <c r="D15" s="46"/>
      <c r="E15" s="46"/>
      <c r="F15" s="35">
        <f>D15-E15</f>
        <v>0</v>
      </c>
      <c r="G15" s="39">
        <f>+C15+F15</f>
        <v>1274576539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100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1.5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34.5" customHeight="1" x14ac:dyDescent="0.2">
      <c r="B18" s="88" t="s">
        <v>145</v>
      </c>
      <c r="C18" s="89" t="s">
        <v>93</v>
      </c>
      <c r="D18" s="68" t="s">
        <v>96</v>
      </c>
      <c r="E18" s="68" t="s">
        <v>107</v>
      </c>
      <c r="F18" s="69" t="s">
        <v>99</v>
      </c>
      <c r="G18" s="70" t="s">
        <v>105</v>
      </c>
      <c r="H18" s="70" t="s">
        <v>155</v>
      </c>
      <c r="I18" s="96">
        <v>1140600203</v>
      </c>
      <c r="J18" s="99">
        <v>0</v>
      </c>
      <c r="K18" s="98">
        <f>+I18-J18</f>
        <v>1140600203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5"/>
      <c r="W18" s="75"/>
      <c r="X18" s="76">
        <f>SUM(L18:W18)</f>
        <v>0</v>
      </c>
      <c r="Y18" s="77">
        <f>+K18-X18</f>
        <v>1140600203</v>
      </c>
      <c r="Z18" s="3"/>
    </row>
    <row r="19" spans="2:26" ht="34.5" customHeight="1" x14ac:dyDescent="0.2">
      <c r="B19" s="88" t="s">
        <v>146</v>
      </c>
      <c r="C19" s="89" t="s">
        <v>94</v>
      </c>
      <c r="D19" s="68" t="s">
        <v>97</v>
      </c>
      <c r="E19" s="68" t="s">
        <v>40</v>
      </c>
      <c r="F19" s="69" t="s">
        <v>100</v>
      </c>
      <c r="G19" s="70" t="s">
        <v>46</v>
      </c>
      <c r="H19" s="70" t="s">
        <v>155</v>
      </c>
      <c r="I19" s="96">
        <v>34567859</v>
      </c>
      <c r="J19" s="96">
        <v>0</v>
      </c>
      <c r="K19" s="72">
        <f>+I19-J19</f>
        <v>34567859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6">
        <f>SUM(L19:W19)</f>
        <v>0</v>
      </c>
      <c r="Y19" s="77">
        <f>+K19-X19</f>
        <v>34567859</v>
      </c>
      <c r="Z19" s="3"/>
    </row>
    <row r="20" spans="2:26" ht="34.5" customHeight="1" x14ac:dyDescent="0.2">
      <c r="B20" s="88" t="s">
        <v>147</v>
      </c>
      <c r="C20" s="89" t="s">
        <v>95</v>
      </c>
      <c r="D20" s="68" t="s">
        <v>98</v>
      </c>
      <c r="E20" s="68" t="s">
        <v>108</v>
      </c>
      <c r="F20" s="69" t="s">
        <v>90</v>
      </c>
      <c r="G20" s="70" t="s">
        <v>106</v>
      </c>
      <c r="H20" s="70"/>
      <c r="I20" s="96">
        <v>99408477</v>
      </c>
      <c r="J20" s="96">
        <v>0</v>
      </c>
      <c r="K20" s="72">
        <f>+I20-J20</f>
        <v>99408477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>
        <f>SUM(L20:W20)</f>
        <v>0</v>
      </c>
      <c r="Y20" s="77">
        <f>+K20-X20</f>
        <v>99408477</v>
      </c>
      <c r="Z20" s="3"/>
    </row>
    <row r="21" spans="2:26" ht="34.5" customHeight="1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31.5" customHeight="1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1274576539</v>
      </c>
      <c r="J22" s="50">
        <f t="shared" si="0"/>
        <v>0</v>
      </c>
      <c r="K22" s="49">
        <f t="shared" si="0"/>
        <v>1274576539</v>
      </c>
      <c r="L22" s="92">
        <f>SUBTOTAL(9,L19:L21)</f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1274576539</v>
      </c>
    </row>
    <row r="23" spans="2:26" x14ac:dyDescent="0.2">
      <c r="C23" s="30"/>
      <c r="I23" s="5"/>
      <c r="M23" s="5"/>
      <c r="N23" s="5"/>
      <c r="X23" s="5"/>
      <c r="Y23" s="5"/>
    </row>
    <row r="24" spans="2:26" x14ac:dyDescent="0.2">
      <c r="C24" s="30"/>
      <c r="K24" s="3"/>
      <c r="L24" s="3"/>
    </row>
    <row r="25" spans="2:26" x14ac:dyDescent="0.2">
      <c r="C25" s="30"/>
      <c r="K25" s="3"/>
      <c r="L25" s="3"/>
    </row>
    <row r="26" spans="2:26" x14ac:dyDescent="0.2">
      <c r="C26" s="30"/>
    </row>
    <row r="27" spans="2:26" x14ac:dyDescent="0.2">
      <c r="C27" s="30"/>
    </row>
    <row r="28" spans="2:26" x14ac:dyDescent="0.2">
      <c r="C28" s="30"/>
    </row>
    <row r="29" spans="2:26" x14ac:dyDescent="0.2">
      <c r="B29" s="29"/>
      <c r="D29" s="30"/>
    </row>
    <row r="30" spans="2:26" x14ac:dyDescent="0.2">
      <c r="B30" s="29"/>
      <c r="D30" s="30"/>
    </row>
    <row r="31" spans="2:26" x14ac:dyDescent="0.2">
      <c r="B31" s="28"/>
      <c r="C31" s="30"/>
      <c r="D31" s="30"/>
    </row>
    <row r="32" spans="2:26" x14ac:dyDescent="0.2">
      <c r="B32" s="29"/>
      <c r="C32" s="30"/>
      <c r="D32" s="30"/>
      <c r="G32" s="31"/>
      <c r="H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8:Y21 Z23:Z1048576">
    <cfRule type="cellIs" dxfId="13" priority="2" operator="lessThan">
      <formula>0</formula>
    </cfRule>
  </conditionalFormatting>
  <conditionalFormatting sqref="Y17">
    <cfRule type="cellIs" dxfId="12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1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18.140625" style="3" customWidth="1" outlineLevel="1"/>
    <col min="11" max="12" width="19.7109375" style="5" bestFit="1" customWidth="1"/>
    <col min="13" max="13" width="17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9" customHeight="1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118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119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32.25" customHeight="1" outlineLevel="1" x14ac:dyDescent="0.2">
      <c r="B9" s="60" t="s">
        <v>7</v>
      </c>
      <c r="C9" s="119" t="s">
        <v>120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27.75" customHeight="1" outlineLevel="1" x14ac:dyDescent="0.2">
      <c r="B10" s="60" t="s">
        <v>14</v>
      </c>
      <c r="C10" s="123" t="s">
        <v>121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116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+I23</f>
        <v>145603275</v>
      </c>
      <c r="D15" s="46"/>
      <c r="E15" s="46"/>
      <c r="F15" s="35">
        <f>D15-E15</f>
        <v>0</v>
      </c>
      <c r="G15" s="39">
        <f>+C15+F15</f>
        <v>145603275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8.25" customHeight="1" thickBot="1" x14ac:dyDescent="0.25">
      <c r="B16" s="47"/>
      <c r="C16" s="40"/>
      <c r="D16" s="48"/>
      <c r="E16" s="48"/>
      <c r="F16" s="41"/>
      <c r="G16" s="36"/>
      <c r="H16" s="100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1.5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34.5" customHeight="1" x14ac:dyDescent="0.2">
      <c r="B18" s="88" t="s">
        <v>143</v>
      </c>
      <c r="C18" s="89" t="s">
        <v>109</v>
      </c>
      <c r="D18" s="68" t="s">
        <v>112</v>
      </c>
      <c r="E18" s="68" t="s">
        <v>37</v>
      </c>
      <c r="F18" s="69" t="s">
        <v>115</v>
      </c>
      <c r="G18" s="70" t="s">
        <v>43</v>
      </c>
      <c r="H18" s="70" t="s">
        <v>156</v>
      </c>
      <c r="I18" s="96">
        <v>27497575</v>
      </c>
      <c r="J18" s="71">
        <v>0</v>
      </c>
      <c r="K18" s="98">
        <f>+I18-J18</f>
        <v>27497575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76">
        <f>SUM(L18:W18)</f>
        <v>0</v>
      </c>
      <c r="Y18" s="77">
        <f>+K18-X18</f>
        <v>27497575</v>
      </c>
      <c r="Z18" s="3"/>
    </row>
    <row r="19" spans="2:26" ht="34.5" customHeight="1" x14ac:dyDescent="0.2">
      <c r="B19" s="88" t="s">
        <v>144</v>
      </c>
      <c r="C19" s="89" t="s">
        <v>110</v>
      </c>
      <c r="D19" s="68" t="s">
        <v>113</v>
      </c>
      <c r="E19" s="68" t="s">
        <v>38</v>
      </c>
      <c r="F19" s="69" t="s">
        <v>115</v>
      </c>
      <c r="G19" s="70" t="s">
        <v>43</v>
      </c>
      <c r="H19" s="70" t="s">
        <v>156</v>
      </c>
      <c r="I19" s="96">
        <v>36939034</v>
      </c>
      <c r="J19" s="71">
        <v>0</v>
      </c>
      <c r="K19" s="72">
        <f>+I19-J19</f>
        <v>36939034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/>
      <c r="W19" s="75"/>
      <c r="X19" s="76">
        <f>SUM(L19:W19)</f>
        <v>0</v>
      </c>
      <c r="Y19" s="77">
        <f>+K19-X19</f>
        <v>36939034</v>
      </c>
      <c r="Z19" s="3"/>
    </row>
    <row r="20" spans="2:26" ht="34.5" customHeight="1" x14ac:dyDescent="0.2">
      <c r="B20" s="88" t="s">
        <v>144</v>
      </c>
      <c r="C20" s="89" t="s">
        <v>111</v>
      </c>
      <c r="D20" s="68" t="s">
        <v>114</v>
      </c>
      <c r="E20" s="68" t="s">
        <v>117</v>
      </c>
      <c r="F20" s="69" t="s">
        <v>115</v>
      </c>
      <c r="G20" s="70" t="s">
        <v>44</v>
      </c>
      <c r="H20" s="70" t="s">
        <v>156</v>
      </c>
      <c r="I20" s="96">
        <v>81166666</v>
      </c>
      <c r="J20" s="71">
        <v>0</v>
      </c>
      <c r="K20" s="72">
        <f>+I20-J20</f>
        <v>81166666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  <c r="W20" s="75"/>
      <c r="X20" s="76">
        <f>SUM(L20:W20)</f>
        <v>0</v>
      </c>
      <c r="Y20" s="77">
        <f>+K20-X20</f>
        <v>81166666</v>
      </c>
      <c r="Z20" s="3"/>
    </row>
    <row r="21" spans="2:26" ht="34.5" customHeight="1" x14ac:dyDescent="0.2">
      <c r="B21" s="88"/>
      <c r="C21" s="89"/>
      <c r="D21" s="68"/>
      <c r="E21" s="68"/>
      <c r="F21" s="69"/>
      <c r="G21" s="70"/>
      <c r="H21" s="70"/>
      <c r="I21" s="96"/>
      <c r="J21" s="71"/>
      <c r="K21" s="72"/>
      <c r="L21" s="73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5"/>
      <c r="X21" s="76"/>
      <c r="Y21" s="77"/>
      <c r="Z21" s="3"/>
    </row>
    <row r="22" spans="2:26" ht="34.5" customHeight="1" thickBot="1" x14ac:dyDescent="0.25">
      <c r="B22" s="90"/>
      <c r="C22" s="91"/>
      <c r="D22" s="78"/>
      <c r="E22" s="78"/>
      <c r="F22" s="79"/>
      <c r="G22" s="80"/>
      <c r="H22" s="80"/>
      <c r="I22" s="97"/>
      <c r="J22" s="81"/>
      <c r="K22" s="82"/>
      <c r="L22" s="83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86"/>
      <c r="Y22" s="87"/>
      <c r="Z22" s="3"/>
    </row>
    <row r="23" spans="2:26" s="18" customFormat="1" ht="31.5" customHeight="1" thickBot="1" x14ac:dyDescent="0.25">
      <c r="B23" s="19" t="s">
        <v>31</v>
      </c>
      <c r="C23" s="43"/>
      <c r="D23" s="21"/>
      <c r="E23" s="20"/>
      <c r="F23" s="22"/>
      <c r="G23" s="51"/>
      <c r="H23" s="51"/>
      <c r="I23" s="50">
        <f t="shared" ref="I23:Y23" si="0">SUBTOTAL(9,I18:I22)</f>
        <v>145603275</v>
      </c>
      <c r="J23" s="50">
        <f t="shared" si="0"/>
        <v>0</v>
      </c>
      <c r="K23" s="49">
        <f t="shared" si="0"/>
        <v>145603275</v>
      </c>
      <c r="L23" s="92">
        <f t="shared" si="0"/>
        <v>0</v>
      </c>
      <c r="M23" s="92">
        <f t="shared" si="0"/>
        <v>0</v>
      </c>
      <c r="N23" s="92">
        <f t="shared" si="0"/>
        <v>0</v>
      </c>
      <c r="O23" s="92">
        <f t="shared" si="0"/>
        <v>0</v>
      </c>
      <c r="P23" s="92">
        <f t="shared" si="0"/>
        <v>0</v>
      </c>
      <c r="Q23" s="92">
        <f t="shared" si="0"/>
        <v>0</v>
      </c>
      <c r="R23" s="92">
        <f t="shared" si="0"/>
        <v>0</v>
      </c>
      <c r="S23" s="92">
        <f t="shared" si="0"/>
        <v>0</v>
      </c>
      <c r="T23" s="92">
        <f t="shared" si="0"/>
        <v>0</v>
      </c>
      <c r="U23" s="92">
        <f t="shared" si="0"/>
        <v>0</v>
      </c>
      <c r="V23" s="92">
        <f t="shared" si="0"/>
        <v>0</v>
      </c>
      <c r="W23" s="93">
        <f t="shared" si="0"/>
        <v>0</v>
      </c>
      <c r="X23" s="94">
        <f t="shared" si="0"/>
        <v>0</v>
      </c>
      <c r="Y23" s="95">
        <f t="shared" si="0"/>
        <v>145603275</v>
      </c>
    </row>
    <row r="24" spans="2:26" x14ac:dyDescent="0.2">
      <c r="C24" s="30"/>
      <c r="I24" s="5"/>
      <c r="M24" s="5"/>
      <c r="N24" s="5"/>
      <c r="X24" s="5"/>
      <c r="Y24" s="5"/>
    </row>
    <row r="25" spans="2:26" x14ac:dyDescent="0.2">
      <c r="C25" s="30"/>
      <c r="K25" s="3"/>
      <c r="L25" s="3"/>
    </row>
    <row r="26" spans="2:26" x14ac:dyDescent="0.2">
      <c r="C26" s="30"/>
      <c r="K26" s="3"/>
      <c r="L26" s="3"/>
    </row>
    <row r="27" spans="2:26" x14ac:dyDescent="0.2">
      <c r="C27" s="30"/>
    </row>
    <row r="28" spans="2:26" x14ac:dyDescent="0.2">
      <c r="C28" s="30"/>
    </row>
    <row r="29" spans="2:26" x14ac:dyDescent="0.2">
      <c r="C29" s="30"/>
    </row>
    <row r="30" spans="2:26" x14ac:dyDescent="0.2">
      <c r="B30" s="29"/>
      <c r="D30" s="30"/>
    </row>
    <row r="31" spans="2:26" x14ac:dyDescent="0.2">
      <c r="B31" s="29"/>
      <c r="D31" s="30"/>
    </row>
    <row r="32" spans="2:26" x14ac:dyDescent="0.2">
      <c r="B32" s="28"/>
      <c r="C32" s="30"/>
      <c r="D32" s="30"/>
    </row>
    <row r="33" spans="2:8" x14ac:dyDescent="0.2">
      <c r="B33" s="29"/>
      <c r="C33" s="30"/>
      <c r="D33" s="30"/>
      <c r="G33" s="31"/>
      <c r="H33" s="31"/>
    </row>
    <row r="34" spans="2:8" x14ac:dyDescent="0.2">
      <c r="B34" s="29"/>
    </row>
    <row r="35" spans="2:8" x14ac:dyDescent="0.2">
      <c r="C35" s="30"/>
      <c r="D35" s="30"/>
    </row>
    <row r="36" spans="2:8" x14ac:dyDescent="0.2">
      <c r="B36" s="29"/>
    </row>
    <row r="37" spans="2:8" x14ac:dyDescent="0.2">
      <c r="B37" s="29"/>
    </row>
    <row r="38" spans="2:8" x14ac:dyDescent="0.2">
      <c r="B38" s="29"/>
    </row>
    <row r="39" spans="2:8" x14ac:dyDescent="0.2">
      <c r="B39" s="29"/>
    </row>
    <row r="40" spans="2:8" x14ac:dyDescent="0.2">
      <c r="B40" s="29"/>
    </row>
    <row r="41" spans="2:8" x14ac:dyDescent="0.2">
      <c r="B41" s="29"/>
      <c r="C41" s="30"/>
    </row>
    <row r="42" spans="2:8" x14ac:dyDescent="0.2">
      <c r="B42" s="29"/>
      <c r="C42" s="30"/>
    </row>
    <row r="43" spans="2:8" x14ac:dyDescent="0.2">
      <c r="B43" s="29"/>
      <c r="C43" s="30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</sheetData>
  <autoFilter ref="B17:Z22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8:Y22 Z24:Z1048576">
    <cfRule type="cellIs" dxfId="11" priority="3" operator="lessThan">
      <formula>0</formula>
    </cfRule>
  </conditionalFormatting>
  <conditionalFormatting sqref="Z6:Z13">
    <cfRule type="cellIs" dxfId="10" priority="4" operator="lessThan">
      <formula>0</formula>
    </cfRule>
  </conditionalFormatting>
  <conditionalFormatting sqref="Y17">
    <cfRule type="cellIs" dxfId="9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0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7.2851562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21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122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123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32.25" customHeight="1" outlineLevel="1" x14ac:dyDescent="0.2">
      <c r="B9" s="60" t="s">
        <v>7</v>
      </c>
      <c r="C9" s="119" t="s">
        <v>157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27.75" customHeight="1" outlineLevel="1" x14ac:dyDescent="0.2">
      <c r="B10" s="60" t="s">
        <v>14</v>
      </c>
      <c r="C10" s="123" t="s">
        <v>124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125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1242035302</v>
      </c>
      <c r="D15" s="46"/>
      <c r="E15" s="46"/>
      <c r="F15" s="35">
        <f>D15-E15</f>
        <v>0</v>
      </c>
      <c r="G15" s="39">
        <f>+C15+F15</f>
        <v>1242035302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100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9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52.5" customHeight="1" x14ac:dyDescent="0.2">
      <c r="B18" s="88" t="s">
        <v>126</v>
      </c>
      <c r="C18" s="89" t="s">
        <v>127</v>
      </c>
      <c r="D18" s="68" t="s">
        <v>128</v>
      </c>
      <c r="E18" s="68" t="s">
        <v>37</v>
      </c>
      <c r="F18" s="69" t="s">
        <v>129</v>
      </c>
      <c r="G18" s="70" t="s">
        <v>45</v>
      </c>
      <c r="H18" s="70" t="s">
        <v>155</v>
      </c>
      <c r="I18" s="96">
        <v>1242035302</v>
      </c>
      <c r="J18" s="71">
        <v>0</v>
      </c>
      <c r="K18" s="98">
        <f>+I18-J18</f>
        <v>1242035302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76">
        <f>SUM(L18:W18)</f>
        <v>0</v>
      </c>
      <c r="Y18" s="77">
        <f>+K18-X18</f>
        <v>1242035302</v>
      </c>
      <c r="Z18" s="3"/>
    </row>
    <row r="19" spans="2:26" ht="34.5" customHeight="1" x14ac:dyDescent="0.2">
      <c r="B19" s="88"/>
      <c r="C19" s="89"/>
      <c r="D19" s="68"/>
      <c r="E19" s="68"/>
      <c r="F19" s="69"/>
      <c r="G19" s="70"/>
      <c r="H19" s="70"/>
      <c r="I19" s="96"/>
      <c r="J19" s="71"/>
      <c r="K19" s="72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/>
      <c r="W19" s="75"/>
      <c r="X19" s="76"/>
      <c r="Y19" s="77"/>
      <c r="Z19" s="3"/>
    </row>
    <row r="20" spans="2:26" ht="34.5" customHeight="1" x14ac:dyDescent="0.2">
      <c r="B20" s="88"/>
      <c r="C20" s="89"/>
      <c r="D20" s="68"/>
      <c r="E20" s="68"/>
      <c r="F20" s="69"/>
      <c r="G20" s="70"/>
      <c r="H20" s="70"/>
      <c r="I20" s="96"/>
      <c r="J20" s="71"/>
      <c r="K20" s="72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/>
      <c r="Y20" s="77"/>
      <c r="Z20" s="3"/>
    </row>
    <row r="21" spans="2:26" ht="34.5" customHeight="1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31.5" customHeight="1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1242035302</v>
      </c>
      <c r="J22" s="50">
        <f t="shared" si="0"/>
        <v>0</v>
      </c>
      <c r="K22" s="49">
        <f t="shared" si="0"/>
        <v>1242035302</v>
      </c>
      <c r="L22" s="92">
        <f t="shared" si="0"/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1242035302</v>
      </c>
    </row>
    <row r="23" spans="2:26" x14ac:dyDescent="0.2">
      <c r="C23" s="30"/>
      <c r="I23" s="5"/>
      <c r="M23" s="5"/>
      <c r="N23" s="5"/>
      <c r="X23" s="5"/>
      <c r="Y23" s="5"/>
    </row>
    <row r="24" spans="2:26" x14ac:dyDescent="0.2">
      <c r="C24" s="30"/>
      <c r="K24" s="3"/>
      <c r="L24" s="3"/>
    </row>
    <row r="25" spans="2:26" x14ac:dyDescent="0.2">
      <c r="C25" s="30"/>
      <c r="K25" s="3"/>
      <c r="L25" s="3"/>
    </row>
    <row r="26" spans="2:26" x14ac:dyDescent="0.2">
      <c r="C26" s="30"/>
    </row>
    <row r="27" spans="2:26" x14ac:dyDescent="0.2">
      <c r="C27" s="30"/>
    </row>
    <row r="28" spans="2:26" x14ac:dyDescent="0.2">
      <c r="C28" s="30"/>
    </row>
    <row r="29" spans="2:26" x14ac:dyDescent="0.2">
      <c r="B29" s="29"/>
      <c r="D29" s="30"/>
    </row>
    <row r="30" spans="2:26" x14ac:dyDescent="0.2">
      <c r="B30" s="29"/>
      <c r="D30" s="30"/>
    </row>
    <row r="31" spans="2:26" x14ac:dyDescent="0.2">
      <c r="B31" s="28"/>
      <c r="C31" s="30"/>
      <c r="D31" s="30"/>
    </row>
    <row r="32" spans="2:26" x14ac:dyDescent="0.2">
      <c r="B32" s="29"/>
      <c r="C32" s="30"/>
      <c r="D32" s="30"/>
      <c r="G32" s="31"/>
      <c r="H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8:Y21 Z23:Z1048576">
    <cfRule type="cellIs" dxfId="8" priority="2" operator="lessThan">
      <formula>0</formula>
    </cfRule>
  </conditionalFormatting>
  <conditionalFormatting sqref="Z6:Z13">
    <cfRule type="cellIs" dxfId="7" priority="3" operator="lessThan">
      <formula>0</formula>
    </cfRule>
  </conditionalFormatting>
  <conditionalFormatting sqref="Y17">
    <cfRule type="cellIs" dxfId="6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0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9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20.1406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60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63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53.25" customHeight="1" outlineLevel="1" x14ac:dyDescent="0.2">
      <c r="B9" s="60" t="s">
        <v>7</v>
      </c>
      <c r="C9" s="119" t="s">
        <v>130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27.75" customHeight="1" outlineLevel="1" x14ac:dyDescent="0.2">
      <c r="B10" s="60" t="s">
        <v>14</v>
      </c>
      <c r="C10" s="123" t="s">
        <v>131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132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144409540</v>
      </c>
      <c r="D15" s="46"/>
      <c r="E15" s="46"/>
      <c r="F15" s="35">
        <f>D15-E15</f>
        <v>0</v>
      </c>
      <c r="G15" s="39">
        <f>+C15+F15</f>
        <v>144409540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36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4.5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63" customHeight="1" x14ac:dyDescent="0.2">
      <c r="B18" s="88" t="s">
        <v>133</v>
      </c>
      <c r="C18" s="89" t="s">
        <v>134</v>
      </c>
      <c r="D18" s="68" t="s">
        <v>135</v>
      </c>
      <c r="E18" s="68" t="s">
        <v>137</v>
      </c>
      <c r="F18" s="69" t="s">
        <v>129</v>
      </c>
      <c r="G18" s="70" t="s">
        <v>136</v>
      </c>
      <c r="H18" s="70" t="s">
        <v>155</v>
      </c>
      <c r="I18" s="96">
        <v>144409540</v>
      </c>
      <c r="J18" s="71">
        <v>0</v>
      </c>
      <c r="K18" s="98">
        <f>+I18-J18</f>
        <v>144409540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76">
        <f>SUM(L18:W18)</f>
        <v>0</v>
      </c>
      <c r="Y18" s="77">
        <f>+K18-X18</f>
        <v>144409540</v>
      </c>
      <c r="Z18" s="3"/>
    </row>
    <row r="19" spans="2:26" ht="18" customHeight="1" x14ac:dyDescent="0.2">
      <c r="B19" s="88"/>
      <c r="C19" s="89"/>
      <c r="D19" s="68"/>
      <c r="E19" s="68"/>
      <c r="F19" s="69"/>
      <c r="G19" s="70"/>
      <c r="H19" s="70"/>
      <c r="I19" s="96"/>
      <c r="J19" s="71"/>
      <c r="K19" s="72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/>
      <c r="W19" s="75"/>
      <c r="X19" s="76"/>
      <c r="Y19" s="77"/>
      <c r="Z19" s="3"/>
    </row>
    <row r="20" spans="2:26" ht="18" customHeight="1" x14ac:dyDescent="0.2">
      <c r="B20" s="88"/>
      <c r="C20" s="89"/>
      <c r="D20" s="68"/>
      <c r="E20" s="68"/>
      <c r="F20" s="69"/>
      <c r="G20" s="70"/>
      <c r="H20" s="70"/>
      <c r="I20" s="96"/>
      <c r="J20" s="71"/>
      <c r="K20" s="72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/>
      <c r="Y20" s="77"/>
      <c r="Z20" s="3"/>
    </row>
    <row r="21" spans="2:26" ht="18" customHeight="1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31.5" customHeight="1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144409540</v>
      </c>
      <c r="J22" s="50">
        <f t="shared" si="0"/>
        <v>0</v>
      </c>
      <c r="K22" s="49">
        <f t="shared" si="0"/>
        <v>144409540</v>
      </c>
      <c r="L22" s="92">
        <f t="shared" si="0"/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144409540</v>
      </c>
    </row>
    <row r="23" spans="2:26" x14ac:dyDescent="0.2">
      <c r="C23" s="30"/>
      <c r="I23" s="5"/>
      <c r="M23" s="5"/>
      <c r="N23" s="5"/>
      <c r="X23" s="5"/>
      <c r="Y23" s="5"/>
    </row>
    <row r="24" spans="2:26" x14ac:dyDescent="0.2">
      <c r="C24" s="30"/>
      <c r="K24" s="3"/>
      <c r="L24" s="3"/>
    </row>
    <row r="25" spans="2:26" x14ac:dyDescent="0.2">
      <c r="C25" s="30"/>
      <c r="K25" s="3"/>
      <c r="L25" s="3"/>
    </row>
    <row r="26" spans="2:26" x14ac:dyDescent="0.2">
      <c r="C26" s="30"/>
    </row>
    <row r="27" spans="2:26" x14ac:dyDescent="0.2">
      <c r="C27" s="30"/>
    </row>
    <row r="28" spans="2:26" x14ac:dyDescent="0.2">
      <c r="C28" s="30"/>
    </row>
    <row r="29" spans="2:26" x14ac:dyDescent="0.2">
      <c r="B29" s="29"/>
      <c r="D29" s="30"/>
    </row>
    <row r="30" spans="2:26" x14ac:dyDescent="0.2">
      <c r="B30" s="29"/>
      <c r="D30" s="30"/>
    </row>
    <row r="31" spans="2:26" x14ac:dyDescent="0.2">
      <c r="B31" s="28"/>
      <c r="C31" s="30"/>
      <c r="D31" s="30"/>
    </row>
    <row r="32" spans="2:26" x14ac:dyDescent="0.2">
      <c r="B32" s="29"/>
      <c r="C32" s="30"/>
      <c r="D32" s="30"/>
      <c r="G32" s="31"/>
      <c r="H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8:Y21 Z23:Z1048576">
    <cfRule type="cellIs" dxfId="5" priority="2" operator="lessThan">
      <formula>0</formula>
    </cfRule>
  </conditionalFormatting>
  <conditionalFormatting sqref="Z6:Z13">
    <cfRule type="cellIs" dxfId="4" priority="3" operator="lessThan">
      <formula>0</formula>
    </cfRule>
  </conditionalFormatting>
  <conditionalFormatting sqref="Y17">
    <cfRule type="cellIs" dxfId="3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0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 outlineLevel="1"/>
    <col min="10" max="10" width="20.42578125" style="3" customWidth="1" outlineLevel="1"/>
    <col min="11" max="11" width="19.7109375" style="5" bestFit="1" customWidth="1"/>
    <col min="12" max="12" width="16.28515625" style="5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04"/>
      <c r="C2" s="107" t="s">
        <v>2</v>
      </c>
      <c r="D2" s="108"/>
      <c r="E2" s="108"/>
      <c r="F2" s="108"/>
      <c r="G2" s="108"/>
      <c r="H2" s="100"/>
      <c r="I2" s="13"/>
      <c r="J2" s="5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05"/>
      <c r="C3" s="107" t="s">
        <v>5</v>
      </c>
      <c r="D3" s="108"/>
      <c r="E3" s="108"/>
      <c r="F3" s="108"/>
      <c r="G3" s="108"/>
      <c r="H3" s="100"/>
      <c r="I3" s="13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06"/>
      <c r="C4" s="107" t="s">
        <v>30</v>
      </c>
      <c r="D4" s="108"/>
      <c r="E4" s="108"/>
      <c r="F4" s="108"/>
      <c r="G4" s="108"/>
      <c r="H4" s="100"/>
      <c r="I4" s="13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10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5" customFormat="1" ht="15.75" customHeight="1" outlineLevel="1" x14ac:dyDescent="0.2">
      <c r="B6" s="61" t="s">
        <v>33</v>
      </c>
      <c r="C6" s="109" t="s">
        <v>59</v>
      </c>
      <c r="D6" s="109"/>
      <c r="E6" s="109"/>
      <c r="F6" s="109"/>
      <c r="G6" s="110"/>
      <c r="H6" s="100"/>
      <c r="I6" s="64"/>
      <c r="J6" s="64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26" s="65" customFormat="1" ht="15.75" customHeight="1" outlineLevel="1" x14ac:dyDescent="0.2">
      <c r="B7" s="60" t="s">
        <v>61</v>
      </c>
      <c r="C7" s="102" t="s">
        <v>60</v>
      </c>
      <c r="D7" s="102" t="s">
        <v>34</v>
      </c>
      <c r="E7" s="102" t="s">
        <v>34</v>
      </c>
      <c r="F7" s="102" t="s">
        <v>34</v>
      </c>
      <c r="G7" s="103" t="s">
        <v>34</v>
      </c>
      <c r="H7" s="100"/>
      <c r="I7" s="64"/>
      <c r="J7" s="64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26" s="65" customFormat="1" ht="15.75" customHeight="1" outlineLevel="1" x14ac:dyDescent="0.2">
      <c r="B8" s="62" t="s">
        <v>62</v>
      </c>
      <c r="C8" s="102" t="s">
        <v>63</v>
      </c>
      <c r="D8" s="102" t="s">
        <v>35</v>
      </c>
      <c r="E8" s="102" t="s">
        <v>35</v>
      </c>
      <c r="F8" s="102" t="s">
        <v>35</v>
      </c>
      <c r="G8" s="103" t="s">
        <v>35</v>
      </c>
      <c r="H8" s="100"/>
      <c r="I8" s="64"/>
      <c r="J8" s="64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26" s="65" customFormat="1" ht="53.25" customHeight="1" outlineLevel="1" x14ac:dyDescent="0.2">
      <c r="B9" s="60" t="s">
        <v>7</v>
      </c>
      <c r="C9" s="119" t="s">
        <v>138</v>
      </c>
      <c r="D9" s="120"/>
      <c r="E9" s="120"/>
      <c r="F9" s="120"/>
      <c r="G9" s="121"/>
      <c r="H9" s="100"/>
      <c r="I9" s="66"/>
      <c r="J9" s="66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26" s="65" customFormat="1" ht="27.75" customHeight="1" outlineLevel="1" x14ac:dyDescent="0.2">
      <c r="B10" s="60" t="s">
        <v>14</v>
      </c>
      <c r="C10" s="123" t="s">
        <v>141</v>
      </c>
      <c r="D10" s="102" t="s">
        <v>36</v>
      </c>
      <c r="E10" s="102" t="s">
        <v>36</v>
      </c>
      <c r="F10" s="102" t="s">
        <v>36</v>
      </c>
      <c r="G10" s="103" t="s">
        <v>36</v>
      </c>
      <c r="H10" s="100"/>
      <c r="I10" s="64"/>
      <c r="J10" s="6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26" s="65" customFormat="1" ht="15.75" customHeight="1" outlineLevel="1" thickBot="1" x14ac:dyDescent="0.25">
      <c r="B11" s="63" t="s">
        <v>11</v>
      </c>
      <c r="C11" s="116" t="s">
        <v>142</v>
      </c>
      <c r="D11" s="117">
        <v>2020110010174</v>
      </c>
      <c r="E11" s="117">
        <v>2020110010174</v>
      </c>
      <c r="F11" s="117">
        <v>2020110010174</v>
      </c>
      <c r="G11" s="118">
        <v>2020110010174</v>
      </c>
      <c r="H11" s="100"/>
      <c r="I11" s="64"/>
      <c r="J11" s="64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26" s="11" customFormat="1" ht="15.75" customHeight="1" outlineLevel="1" thickBot="1" x14ac:dyDescent="0.25">
      <c r="B12" s="37"/>
      <c r="C12" s="38"/>
      <c r="D12" s="38"/>
      <c r="E12" s="38"/>
      <c r="F12" s="38"/>
      <c r="G12" s="38"/>
      <c r="H12" s="10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32</v>
      </c>
      <c r="C13" s="113" t="s">
        <v>152</v>
      </c>
      <c r="D13" s="114"/>
      <c r="E13" s="115"/>
      <c r="F13" s="2" t="s">
        <v>6</v>
      </c>
      <c r="G13" s="124">
        <v>45688</v>
      </c>
      <c r="H13" s="100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1" t="s">
        <v>12</v>
      </c>
      <c r="C14" s="33" t="s">
        <v>149</v>
      </c>
      <c r="D14" s="32" t="s">
        <v>3</v>
      </c>
      <c r="E14" s="32" t="s">
        <v>4</v>
      </c>
      <c r="F14" s="32" t="s">
        <v>10</v>
      </c>
      <c r="G14" s="33" t="s">
        <v>151</v>
      </c>
      <c r="H14" s="100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20.25" thickBot="1" x14ac:dyDescent="0.25">
      <c r="B15" s="112"/>
      <c r="C15" s="34">
        <f>+I22</f>
        <v>107726469</v>
      </c>
      <c r="D15" s="46"/>
      <c r="E15" s="46"/>
      <c r="F15" s="35">
        <f>D15-E15</f>
        <v>0</v>
      </c>
      <c r="G15" s="39">
        <f>+C15+F15</f>
        <v>107726469</v>
      </c>
      <c r="H15" s="100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47"/>
      <c r="C16" s="40"/>
      <c r="D16" s="48"/>
      <c r="E16" s="48"/>
      <c r="F16" s="41"/>
      <c r="G16" s="36"/>
      <c r="H16" s="36"/>
      <c r="I16" s="12"/>
      <c r="J16" s="12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8"/>
    </row>
    <row r="17" spans="2:26" ht="36" customHeight="1" thickBot="1" x14ac:dyDescent="0.25">
      <c r="B17" s="16" t="s">
        <v>29</v>
      </c>
      <c r="C17" s="17" t="s">
        <v>15</v>
      </c>
      <c r="D17" s="15" t="s">
        <v>8</v>
      </c>
      <c r="E17" s="52" t="s">
        <v>13</v>
      </c>
      <c r="F17" s="15" t="s">
        <v>0</v>
      </c>
      <c r="G17" s="52" t="s">
        <v>9</v>
      </c>
      <c r="H17" s="101" t="s">
        <v>154</v>
      </c>
      <c r="I17" s="53" t="s">
        <v>149</v>
      </c>
      <c r="J17" s="53" t="s">
        <v>150</v>
      </c>
      <c r="K17" s="53" t="s">
        <v>151</v>
      </c>
      <c r="L17" s="55" t="s">
        <v>16</v>
      </c>
      <c r="M17" s="54" t="s">
        <v>27</v>
      </c>
      <c r="N17" s="54" t="s">
        <v>26</v>
      </c>
      <c r="O17" s="54" t="s">
        <v>25</v>
      </c>
      <c r="P17" s="54" t="s">
        <v>24</v>
      </c>
      <c r="Q17" s="54" t="s">
        <v>23</v>
      </c>
      <c r="R17" s="54" t="s">
        <v>22</v>
      </c>
      <c r="S17" s="54" t="s">
        <v>21</v>
      </c>
      <c r="T17" s="54" t="s">
        <v>20</v>
      </c>
      <c r="U17" s="54" t="s">
        <v>19</v>
      </c>
      <c r="V17" s="54" t="s">
        <v>18</v>
      </c>
      <c r="W17" s="56" t="s">
        <v>17</v>
      </c>
      <c r="X17" s="42" t="s">
        <v>1</v>
      </c>
      <c r="Y17" s="57" t="s">
        <v>28</v>
      </c>
      <c r="Z17" s="18"/>
    </row>
    <row r="18" spans="2:26" ht="34.5" customHeight="1" x14ac:dyDescent="0.2">
      <c r="B18" s="88" t="s">
        <v>68</v>
      </c>
      <c r="C18" s="89" t="s">
        <v>139</v>
      </c>
      <c r="D18" s="68" t="s">
        <v>128</v>
      </c>
      <c r="E18" s="68" t="s">
        <v>37</v>
      </c>
      <c r="F18" s="69" t="s">
        <v>90</v>
      </c>
      <c r="G18" s="70" t="s">
        <v>140</v>
      </c>
      <c r="H18" s="70" t="s">
        <v>155</v>
      </c>
      <c r="I18" s="96">
        <v>107726469</v>
      </c>
      <c r="J18" s="71">
        <v>0</v>
      </c>
      <c r="K18" s="98">
        <f>+I18-J18</f>
        <v>107726469</v>
      </c>
      <c r="L18" s="73"/>
      <c r="M18" s="73"/>
      <c r="N18" s="73"/>
      <c r="O18" s="73"/>
      <c r="P18" s="73"/>
      <c r="Q18" s="73"/>
      <c r="R18" s="73"/>
      <c r="S18" s="73"/>
      <c r="T18" s="74"/>
      <c r="U18" s="74"/>
      <c r="V18" s="74"/>
      <c r="W18" s="75"/>
      <c r="X18" s="76">
        <f>SUM(L18:W18)</f>
        <v>0</v>
      </c>
      <c r="Y18" s="77">
        <f>+K18-X18</f>
        <v>107726469</v>
      </c>
      <c r="Z18" s="3"/>
    </row>
    <row r="19" spans="2:26" ht="34.5" customHeight="1" x14ac:dyDescent="0.2">
      <c r="B19" s="88"/>
      <c r="C19" s="89"/>
      <c r="D19" s="68"/>
      <c r="E19" s="68"/>
      <c r="F19" s="69"/>
      <c r="G19" s="70"/>
      <c r="H19" s="70"/>
      <c r="I19" s="96"/>
      <c r="J19" s="71"/>
      <c r="K19" s="72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/>
      <c r="W19" s="75"/>
      <c r="X19" s="76"/>
      <c r="Y19" s="77"/>
      <c r="Z19" s="3"/>
    </row>
    <row r="20" spans="2:26" ht="34.5" customHeight="1" x14ac:dyDescent="0.2">
      <c r="B20" s="88"/>
      <c r="C20" s="89"/>
      <c r="D20" s="68"/>
      <c r="E20" s="68"/>
      <c r="F20" s="69"/>
      <c r="G20" s="70"/>
      <c r="H20" s="70"/>
      <c r="I20" s="96"/>
      <c r="J20" s="71"/>
      <c r="K20" s="72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6"/>
      <c r="Y20" s="77"/>
      <c r="Z20" s="3"/>
    </row>
    <row r="21" spans="2:26" ht="34.5" customHeight="1" thickBot="1" x14ac:dyDescent="0.25">
      <c r="B21" s="90"/>
      <c r="C21" s="91"/>
      <c r="D21" s="78"/>
      <c r="E21" s="78"/>
      <c r="F21" s="79"/>
      <c r="G21" s="80"/>
      <c r="H21" s="80"/>
      <c r="I21" s="97"/>
      <c r="J21" s="81"/>
      <c r="K21" s="82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86"/>
      <c r="Y21" s="87"/>
      <c r="Z21" s="3"/>
    </row>
    <row r="22" spans="2:26" s="18" customFormat="1" ht="31.5" customHeight="1" thickBot="1" x14ac:dyDescent="0.25">
      <c r="B22" s="19" t="s">
        <v>31</v>
      </c>
      <c r="C22" s="43"/>
      <c r="D22" s="21"/>
      <c r="E22" s="20"/>
      <c r="F22" s="22"/>
      <c r="G22" s="51"/>
      <c r="H22" s="51"/>
      <c r="I22" s="50">
        <f t="shared" ref="I22:Y22" si="0">SUBTOTAL(9,I18:I21)</f>
        <v>107726469</v>
      </c>
      <c r="J22" s="50">
        <f t="shared" si="0"/>
        <v>0</v>
      </c>
      <c r="K22" s="49">
        <f t="shared" si="0"/>
        <v>107726469</v>
      </c>
      <c r="L22" s="92">
        <f t="shared" si="0"/>
        <v>0</v>
      </c>
      <c r="M22" s="92">
        <f t="shared" si="0"/>
        <v>0</v>
      </c>
      <c r="N22" s="92">
        <f t="shared" si="0"/>
        <v>0</v>
      </c>
      <c r="O22" s="92">
        <f t="shared" si="0"/>
        <v>0</v>
      </c>
      <c r="P22" s="92">
        <f t="shared" si="0"/>
        <v>0</v>
      </c>
      <c r="Q22" s="92">
        <f t="shared" si="0"/>
        <v>0</v>
      </c>
      <c r="R22" s="92">
        <f t="shared" si="0"/>
        <v>0</v>
      </c>
      <c r="S22" s="92">
        <f t="shared" si="0"/>
        <v>0</v>
      </c>
      <c r="T22" s="92">
        <f t="shared" si="0"/>
        <v>0</v>
      </c>
      <c r="U22" s="92">
        <f t="shared" si="0"/>
        <v>0</v>
      </c>
      <c r="V22" s="92">
        <f t="shared" si="0"/>
        <v>0</v>
      </c>
      <c r="W22" s="93">
        <f t="shared" si="0"/>
        <v>0</v>
      </c>
      <c r="X22" s="94">
        <f t="shared" si="0"/>
        <v>0</v>
      </c>
      <c r="Y22" s="95">
        <f t="shared" si="0"/>
        <v>107726469</v>
      </c>
    </row>
    <row r="23" spans="2:26" x14ac:dyDescent="0.2">
      <c r="C23" s="30"/>
      <c r="I23" s="5"/>
      <c r="M23" s="5"/>
      <c r="N23" s="5"/>
      <c r="X23" s="5"/>
      <c r="Y23" s="5"/>
    </row>
    <row r="24" spans="2:26" x14ac:dyDescent="0.2">
      <c r="C24" s="30"/>
      <c r="K24" s="3"/>
      <c r="L24" s="3"/>
    </row>
    <row r="25" spans="2:26" x14ac:dyDescent="0.2">
      <c r="C25" s="30"/>
      <c r="K25" s="3"/>
      <c r="L25" s="3"/>
    </row>
    <row r="26" spans="2:26" x14ac:dyDescent="0.2">
      <c r="C26" s="30"/>
    </row>
    <row r="27" spans="2:26" x14ac:dyDescent="0.2">
      <c r="C27" s="30"/>
    </row>
    <row r="28" spans="2:26" x14ac:dyDescent="0.2">
      <c r="C28" s="30"/>
    </row>
    <row r="29" spans="2:26" x14ac:dyDescent="0.2">
      <c r="B29" s="29"/>
      <c r="D29" s="30"/>
    </row>
    <row r="30" spans="2:26" x14ac:dyDescent="0.2">
      <c r="B30" s="29"/>
      <c r="D30" s="30"/>
    </row>
    <row r="31" spans="2:26" x14ac:dyDescent="0.2">
      <c r="B31" s="28"/>
      <c r="C31" s="30"/>
      <c r="D31" s="30"/>
    </row>
    <row r="32" spans="2:26" x14ac:dyDescent="0.2">
      <c r="B32" s="29"/>
      <c r="C32" s="30"/>
      <c r="D32" s="30"/>
      <c r="G32" s="31"/>
      <c r="H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8:Y21 Z23:Z1048576">
    <cfRule type="cellIs" dxfId="2" priority="2" operator="lessThan">
      <formula>0</formula>
    </cfRule>
  </conditionalFormatting>
  <conditionalFormatting sqref="Z6:Z13">
    <cfRule type="cellIs" dxfId="1" priority="3" operator="lessThan">
      <formula>0</formula>
    </cfRule>
  </conditionalFormatting>
  <conditionalFormatting sqref="Y17">
    <cfRule type="cellIs" dxfId="0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7963 (RESERVAS)</vt:lpstr>
      <vt:lpstr>7989 (RESERVAS)</vt:lpstr>
      <vt:lpstr>8136 (RESERVAS)</vt:lpstr>
      <vt:lpstr>8144 (RESERVAS)</vt:lpstr>
      <vt:lpstr>8150 (RESERVAS)</vt:lpstr>
      <vt:lpstr>8151 (RESERVAS)</vt:lpstr>
      <vt:lpstr>8152 (RESERVAS)</vt:lpstr>
      <vt:lpstr>8161 (RESERVAS)</vt:lpstr>
      <vt:lpstr>8171 (RESERVAS)</vt:lpstr>
      <vt:lpstr>'7963 (RESERVAS)'!Área_de_impresión</vt:lpstr>
      <vt:lpstr>'7989 (RESERVAS)'!Área_de_impresión</vt:lpstr>
      <vt:lpstr>'8136 (RESERVAS)'!Área_de_impresión</vt:lpstr>
      <vt:lpstr>'8144 (RESERVAS)'!Área_de_impresión</vt:lpstr>
      <vt:lpstr>'8150 (RESERVAS)'!Área_de_impresión</vt:lpstr>
      <vt:lpstr>'8151 (RESERVAS)'!Área_de_impresión</vt:lpstr>
      <vt:lpstr>'8152 (RESERVAS)'!Área_de_impresión</vt:lpstr>
      <vt:lpstr>'8161 (RESERVAS)'!Área_de_impresión</vt:lpstr>
      <vt:lpstr>'8171 (RESERVAS)'!Área_de_impresión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2025-05-30T21:26:05Z</dcterms:modified>
</cp:coreProperties>
</file>