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forero\Downloads\"/>
    </mc:Choice>
  </mc:AlternateContent>
  <workbookProtection workbookPassword="F708" lockWindows="1"/>
  <bookViews>
    <workbookView xWindow="0" yWindow="0" windowWidth="8895" windowHeight="3885" tabRatio="806" activeTab="1"/>
  </bookViews>
  <sheets>
    <sheet name="PORTADA" sheetId="7" r:id="rId1"/>
    <sheet name="PLAN DE TRABAJO 2025" sheetId="3" r:id="rId2"/>
  </sheets>
  <definedNames>
    <definedName name="_xlnm._FilterDatabase" localSheetId="1" hidden="1">'PLAN DE TRABAJO 2025'!$A$16:$AO$70</definedName>
    <definedName name="_xlnm.Print_Area" localSheetId="1">'PLAN DE TRABAJO 2025'!$B$1:$AF$81</definedName>
    <definedName name="_xlnm.Print_Titles" localSheetId="1">'PLAN DE TRABAJO 2025'!$1:$4</definedName>
  </definedNames>
  <calcPr calcId="162913"/>
</workbook>
</file>

<file path=xl/calcChain.xml><?xml version="1.0" encoding="utf-8"?>
<calcChain xmlns="http://schemas.openxmlformats.org/spreadsheetml/2006/main">
  <c r="AD47" i="3" l="1"/>
  <c r="AD56" i="3"/>
  <c r="H73" i="3" l="1"/>
  <c r="J73" i="3"/>
  <c r="L73" i="3"/>
  <c r="N73" i="3"/>
  <c r="P73" i="3"/>
  <c r="R73" i="3"/>
  <c r="T73" i="3"/>
  <c r="V73" i="3"/>
  <c r="X73" i="3"/>
  <c r="Z73" i="3"/>
  <c r="AB73" i="3"/>
  <c r="F73" i="3"/>
  <c r="H74" i="3"/>
  <c r="J74" i="3"/>
  <c r="L74" i="3"/>
  <c r="N74" i="3"/>
  <c r="P74" i="3"/>
  <c r="R74" i="3"/>
  <c r="T74" i="3"/>
  <c r="V74" i="3"/>
  <c r="X74" i="3"/>
  <c r="Z74" i="3"/>
  <c r="AB74" i="3"/>
  <c r="F74" i="3"/>
  <c r="AD62" i="3"/>
  <c r="AD57" i="3"/>
  <c r="AD70" i="3" l="1"/>
  <c r="AD69" i="3"/>
  <c r="AD68" i="3"/>
  <c r="AD44" i="3"/>
  <c r="AD43" i="3"/>
  <c r="AD17" i="3" l="1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40" i="3"/>
  <c r="AD41" i="3"/>
  <c r="AD42" i="3"/>
  <c r="AD45" i="3"/>
  <c r="AD46" i="3"/>
  <c r="AD48" i="3"/>
  <c r="AD49" i="3"/>
  <c r="AD50" i="3"/>
  <c r="AD51" i="3"/>
  <c r="AD52" i="3"/>
  <c r="AD53" i="3"/>
  <c r="AD54" i="3"/>
  <c r="AD55" i="3"/>
  <c r="AD58" i="3"/>
  <c r="AD39" i="3"/>
  <c r="AD38" i="3"/>
  <c r="AD37" i="3"/>
  <c r="AD67" i="3"/>
  <c r="AD66" i="3"/>
  <c r="AD65" i="3"/>
  <c r="AD64" i="3"/>
  <c r="AD63" i="3"/>
  <c r="F75" i="3" l="1"/>
  <c r="P75" i="3" l="1"/>
  <c r="N75" i="3" l="1"/>
  <c r="H75" i="3"/>
  <c r="P76" i="3"/>
  <c r="L75" i="3"/>
  <c r="AD73" i="3"/>
  <c r="AD74" i="3"/>
  <c r="J75" i="3"/>
  <c r="AB76" i="3"/>
  <c r="T75" i="3"/>
  <c r="Z75" i="3"/>
  <c r="X75" i="3"/>
  <c r="V75" i="3"/>
  <c r="R75" i="3"/>
  <c r="AB75" i="3"/>
  <c r="AB77" i="3" l="1"/>
  <c r="P77" i="3"/>
  <c r="AD77" i="3" l="1"/>
</calcChain>
</file>

<file path=xl/sharedStrings.xml><?xml version="1.0" encoding="utf-8"?>
<sst xmlns="http://schemas.openxmlformats.org/spreadsheetml/2006/main" count="312" uniqueCount="161">
  <si>
    <t>P</t>
  </si>
  <si>
    <t>E</t>
  </si>
  <si>
    <t>PROGRAMADO</t>
  </si>
  <si>
    <t>EJECUTADO</t>
  </si>
  <si>
    <t>REPROGRAMADO</t>
  </si>
  <si>
    <t xml:space="preserve">Objetivo: </t>
  </si>
  <si>
    <t>Alcance:</t>
  </si>
  <si>
    <t>Rango de Gestión</t>
  </si>
  <si>
    <t>Indicador</t>
  </si>
  <si>
    <t>Inferior a 70%: Inaceptable
70 a 79%: Aceptable
80 a 89%: Bueno
90 a 95%: Sobresaliente
Superior a 95%: Excelente</t>
  </si>
  <si>
    <t>Mensual</t>
  </si>
  <si>
    <t>Frecuencia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</si>
  <si>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</si>
  <si>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</si>
  <si>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</si>
  <si>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</si>
  <si>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</si>
  <si>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</si>
  <si>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</si>
  <si>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</si>
  <si>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</si>
  <si>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</si>
  <si>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</si>
  <si>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</si>
  <si>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GRAFICAS DE CONTROL</t>
  </si>
  <si>
    <t>Cumplimiento (eficacia)</t>
  </si>
  <si>
    <t xml:space="preserve">% Cumplimiento </t>
  </si>
  <si>
    <t>Meta</t>
  </si>
  <si>
    <t>Sensibilización para la prevención del riesgo cardiovascular.</t>
  </si>
  <si>
    <t>1. Programa de medicina preventiva y del trabajo</t>
  </si>
  <si>
    <t>2. Programa de higiene y seguridad industrial</t>
  </si>
  <si>
    <t>Actualización de matriz de identificación de peligros y valoración del riesgo</t>
  </si>
  <si>
    <t>Campañas de Orden y aseo.</t>
  </si>
  <si>
    <t xml:space="preserve">Divulgación del Plan de Seguridad Vial y sus políticas de regulación mediante mecanismos internos de comunicación. </t>
  </si>
  <si>
    <t>Actividad para participar en la actualizacion de la matriz de identificación de peligros y valoración del riesgo</t>
  </si>
  <si>
    <t>Capacitaciones para la brigada de emergencia</t>
  </si>
  <si>
    <t>Dinámicas para la prevención del riesgo cardiovascular: Rumbaterapia, zumba, Taller de Pilates</t>
  </si>
  <si>
    <t xml:space="preserve">Responsables </t>
  </si>
  <si>
    <t>Recursos</t>
  </si>
  <si>
    <t xml:space="preserve">Documentar, implementar y mantener las actividades del Sistema de Gestión de Seguridad y Salud en el Trabajo de acuerdo a lo establecido en el Decreto 1072 de 2015 y en los estandares mínimos del SG-SST, con el fin de garantizar la disminución de los accidentes de trabajo y enfermedades laborales en el IDPC. </t>
  </si>
  <si>
    <t>Cumplimiento (Eficacia)</t>
  </si>
  <si>
    <t xml:space="preserve">NO REALIZADO </t>
  </si>
  <si>
    <t xml:space="preserve">PROGRAMA </t>
  </si>
  <si>
    <t>ACTIVIDAD</t>
  </si>
  <si>
    <t xml:space="preserve">ENTREGABLE </t>
  </si>
  <si>
    <t xml:space="preserve">Listados de Asistencia, Invitaciones y registros fotográficos </t>
  </si>
  <si>
    <t xml:space="preserve">Listado de Asistencia y presentación </t>
  </si>
  <si>
    <t>Informe de medición</t>
  </si>
  <si>
    <t>Validar mecanismos activos y pasivos de protección en cuanto a seguridad vial.</t>
  </si>
  <si>
    <t>Documento del PESV</t>
  </si>
  <si>
    <t>3. Plan estratégico de seguridad vial</t>
  </si>
  <si>
    <t>Reporte de Programación o invitación a exámenes ocupacionales</t>
  </si>
  <si>
    <t>Programación y seguimiento de las valoraciones médicas ocupacionales (exámenes médicos de ingreso, periódicos, alturas, egreso).</t>
  </si>
  <si>
    <t xml:space="preserve">Soporte de actividad realizada </t>
  </si>
  <si>
    <t>Reporte de Matriz Actualizada</t>
  </si>
  <si>
    <t>Acto administrativo de conformación de la brigada de emergencias</t>
  </si>
  <si>
    <t>Reporte de planes actualizados</t>
  </si>
  <si>
    <t xml:space="preserve">Informe de simulacro </t>
  </si>
  <si>
    <t xml:space="preserve">Inventario de equipos de emergencias </t>
  </si>
  <si>
    <t>Inventario de elementos de seguridad del IDPC</t>
  </si>
  <si>
    <t xml:space="preserve">Listado de Asistencia y registros fotográficos </t>
  </si>
  <si>
    <t xml:space="preserve">Realización de jornada de salud visual en la semana de la salud. </t>
  </si>
  <si>
    <t>Socialización y realización de pausas activas visuales.</t>
  </si>
  <si>
    <t xml:space="preserve">Inspecciones de puesto de trabajo con apoyo de ARL. </t>
  </si>
  <si>
    <t>Análisis de Ausentismo trimestralmente.</t>
  </si>
  <si>
    <t>Actualizar perfil Sociodemográfico y realizar su análisis correspondiente</t>
  </si>
  <si>
    <t>Solicitud de diagnóstico de condiciones de salud al proveedor de exámenes médicos.</t>
  </si>
  <si>
    <t xml:space="preserve">Inducción y Re inducción del SGSST. </t>
  </si>
  <si>
    <t xml:space="preserve">Listado de Asistencia </t>
  </si>
  <si>
    <t xml:space="preserve">Informes de inspección </t>
  </si>
  <si>
    <t>Análisis de indicador</t>
  </si>
  <si>
    <t xml:space="preserve">Informe del proveedor de exámenes </t>
  </si>
  <si>
    <t xml:space="preserve">Diagnóstico de accesibilidad con apoyo de ARL.  </t>
  </si>
  <si>
    <t xml:space="preserve">Informe de inspección </t>
  </si>
  <si>
    <r>
      <t xml:space="preserve">          </t>
    </r>
    <r>
      <rPr>
        <u/>
        <sz val="10"/>
        <rFont val="Arial"/>
        <family val="2"/>
      </rPr>
      <t xml:space="preserve">   No. Actividades ejecutadas  </t>
    </r>
    <r>
      <rPr>
        <sz val="10"/>
        <rFont val="Arial"/>
        <family val="2"/>
      </rPr>
      <t xml:space="preserve"> x  100
No. Actividades programadas</t>
    </r>
  </si>
  <si>
    <t>Actividades de sensibilización para la prevención del riesgo psicosocial</t>
  </si>
  <si>
    <t>Informe de resultados</t>
  </si>
  <si>
    <t>Actividades de sensibilización para la prevención del riesgo biomecánico y medicina preventiva</t>
  </si>
  <si>
    <t>Planificación y realización de simulacros</t>
  </si>
  <si>
    <t>Documento</t>
  </si>
  <si>
    <t>Validación de actualización de protocolo de enfermedades infectocontagiosas y protocolo de Covid 19, junto con su divulgación correspondiente</t>
  </si>
  <si>
    <t xml:space="preserve">Listado de Asistencia y documento actualizado en caso de que se haya realizado </t>
  </si>
  <si>
    <t>Dinámicas para la prevención del riesgo Biomecánico</t>
  </si>
  <si>
    <t>Actividades de sensibilización de riesgo químico</t>
  </si>
  <si>
    <t>Validación de la matriz de elementos de protección personal – EPP</t>
  </si>
  <si>
    <t>Matriz de EPP actualizada</t>
  </si>
  <si>
    <t>Matriz actualizada</t>
  </si>
  <si>
    <t>Autoevaluación del SG- SST</t>
  </si>
  <si>
    <t xml:space="preserve">Formato de autoevaluación </t>
  </si>
  <si>
    <t xml:space="preserve">Formato de inspección diligenciado </t>
  </si>
  <si>
    <t>Diseño de procedimientos operativos normalizados para trabajos en alturas.</t>
  </si>
  <si>
    <t>Procedimientos</t>
  </si>
  <si>
    <t xml:space="preserve"> Semana de la salud: Con apoyo de aliados estratégicos cómo ARL, EPS, AFP, entre otros, que promuevan mediante charlas, stands de servicios y actividades didácticas de autocuidado </t>
  </si>
  <si>
    <t>Actualización de la Matriz Legal aplicada a la entidad</t>
  </si>
  <si>
    <t>Actividades de sensibilización de Elementos de Protección Personal - EPP</t>
  </si>
  <si>
    <t>Actualización de profesiograma</t>
  </si>
  <si>
    <t>Informe y profesiograma actualizado</t>
  </si>
  <si>
    <t>Responsable SGSST</t>
  </si>
  <si>
    <t>Humanos
Listado de asistencia</t>
  </si>
  <si>
    <t>Computador
Listado de asistencia</t>
  </si>
  <si>
    <t>_________________________</t>
  </si>
  <si>
    <t>Responsable de SG-SST IDPC</t>
  </si>
  <si>
    <t>Reporte e investigación de accidentes o incidentes de trabajo (cuando se presenten)</t>
  </si>
  <si>
    <t>FURAT
Formato de investigación</t>
  </si>
  <si>
    <t>FECHA DE REALIZACIÓN :</t>
  </si>
  <si>
    <t>Revisar, evaluar y actualizar de ser necesario los Objetivos y la Política del SG-SST.</t>
  </si>
  <si>
    <t>Acta de revisión de la Política y los objetivos</t>
  </si>
  <si>
    <t xml:space="preserve">Creación de la brigada de emergencia </t>
  </si>
  <si>
    <t xml:space="preserve">Actividades de sensibilización de riesgo de alturas, de acuerdo al cronograma de capacitación específico </t>
  </si>
  <si>
    <t xml:space="preserve">Informes de gestión y radicado de envio </t>
  </si>
  <si>
    <t>Documento y cronograma</t>
  </si>
  <si>
    <t>INSTITUTO DISTRITAL DE PATRIMONIO CULTURAL</t>
  </si>
  <si>
    <t>PROCESO DE GESTIÓN DE TALENTO HUMANO</t>
  </si>
  <si>
    <t>Socialización de acciones de prevención y atención de riesgos y emergencias a los colaboradores (servidores y contratistas) del IDPC</t>
  </si>
  <si>
    <t xml:space="preserve">Formato de inspección </t>
  </si>
  <si>
    <t>Actividades ejecutadas</t>
  </si>
  <si>
    <t>Actividades programadas</t>
  </si>
  <si>
    <t>TOTAL</t>
  </si>
  <si>
    <t>Profesiograma</t>
  </si>
  <si>
    <t xml:space="preserve">Humanos
Computador </t>
  </si>
  <si>
    <t>Representante legal del IDPC</t>
  </si>
  <si>
    <t xml:space="preserve">Validación de cumplimiento de cronograma de inspecciones </t>
  </si>
  <si>
    <t xml:space="preserve">La planeación, ejecución y seguimiento del plan de trabajo del SGSST del IDPC, tiene alcance a todas y todos los contratistas, funcionarios, practicantes y proveedores del Instituto Distrital de Patrimonio Cultural. </t>
  </si>
  <si>
    <t>Actividades de sensibilización de medicina preventiva y del trabajo: Prevención de accidentes y enfermedades laborales, de acuerdo al cronograma de capacitación</t>
  </si>
  <si>
    <t>Informes de gestión y rendición de cuentas</t>
  </si>
  <si>
    <t>Realizar seguimiento al programa de inspecciones de seguridad (locativas, emergencias y equipos).</t>
  </si>
  <si>
    <t xml:space="preserve">Realizar seguimiento al PESV en el IDPC, por medio de sus indicadores </t>
  </si>
  <si>
    <t>5. Programa para la atención de urgencias, emergencias, contingencias y desastres</t>
  </si>
  <si>
    <t>Riesgo Cardiovascular</t>
  </si>
  <si>
    <t>Visual</t>
  </si>
  <si>
    <t xml:space="preserve">Riesgo Biomecánico (DME) </t>
  </si>
  <si>
    <t>Riesgo Químico</t>
  </si>
  <si>
    <t>7. Programa de Elementos de Protección Personal – EPP.</t>
  </si>
  <si>
    <t>8. Programa de entorno laboral saludable</t>
  </si>
  <si>
    <t>9. Programa de reintegro y reubicación laboral</t>
  </si>
  <si>
    <t>10. Salas Amigas de la Familia Lactante en el entorno laboral 
 SAFL-L</t>
  </si>
  <si>
    <t>Actividades de socialización de entornos laborales saludables</t>
  </si>
  <si>
    <t xml:space="preserve">Actividades de socialización del programa de reintegro y reubicación laboral. </t>
  </si>
  <si>
    <t>Actividades de socialización del programa relacionado con las SAFL-L</t>
  </si>
  <si>
    <t>ANÁLISIS DEL INDICADOR</t>
  </si>
  <si>
    <t>Inspecciones de puestos de trabajo para teletrabajar (Cuando se requiera)</t>
  </si>
  <si>
    <t xml:space="preserve">Realizar seguimiento al Programa de protección contra caídas en el IDPC por medio de sus indicadores. </t>
  </si>
  <si>
    <t xml:space="preserve"> Riesgo Psicosocial</t>
  </si>
  <si>
    <t xml:space="preserve">Validación de resultados de la aplicación de la batería de riesgo psicosocial. </t>
  </si>
  <si>
    <t>Diseño y puesta en marcha del programa de manejo seguro de productos químicos.</t>
  </si>
  <si>
    <t xml:space="preserve">6. Programas de Vigilancia Epidemiológica </t>
  </si>
  <si>
    <t>4. Programa prevención y protección contra caídas (tareas en alturas)</t>
  </si>
  <si>
    <t>Apoyo de ARL Positiva</t>
  </si>
  <si>
    <t>EDUARDO MAZUERA NIETO</t>
  </si>
  <si>
    <t>PLAN DE TRABAJO DEL SG-SST 
IDPC 2025</t>
  </si>
  <si>
    <t xml:space="preserve">JUAN ALEJANDRO ARIAS ECHEVERRY
</t>
  </si>
  <si>
    <t>Reuniones mensuales  Comité Paritario de Seguridad y Salud en el Trabajo.</t>
  </si>
  <si>
    <t>Actas de reunión del Comité.</t>
  </si>
  <si>
    <t xml:space="preserve">Clima Laboral </t>
  </si>
  <si>
    <t xml:space="preserve">Cultura organizacional </t>
  </si>
  <si>
    <t xml:space="preserve">Equilibrio vida personal y laboral </t>
  </si>
  <si>
    <t>PROGRAMACION 2025</t>
  </si>
  <si>
    <t>PLAN DE TRABAJO - CRONOGRAMA DE ACTIVIDADES DE SEGURIDAD Y SALUD EN EL TRABAJO 2025 IDPC</t>
  </si>
  <si>
    <t>Cumplir con el 70% al 100% de las actividades programadas en el Sistema de Gestión de la Seguridad y Salud en el Trabajo para el 2025 en el IDPC.</t>
  </si>
  <si>
    <t xml:space="preserve"> Realización de medición de iluminación. </t>
  </si>
  <si>
    <t xml:space="preserve"> Actualización de planes de emergencias de las sedes del IDPC.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</si>
</sst>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\o\n\th\ d\,\ yyyy"/>
    <numFmt numFmtId="165" formatCode="#.00"/>
    <numFmt numFmtId="166" formatCode="#."/>
    <numFmt numFmtId="167" formatCode="_ [$€-2]\ * #,##0.00_ ;_ [$€-2]\ * \-#,##0.00_ ;_ [$€-2]\ * &quot;-&quot;??_ "/>
    <numFmt numFmtId="168" formatCode="d/mm/yyyy;@"/>
    <numFmt numFmtId="169" formatCode="0.0%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28"/>
      <color rgb="FF002060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0"/>
      <name val="Calibri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0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medium">
        <color theme="1"/>
      </top>
      <bottom style="thin">
        <color rgb="FF000000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hair">
        <color theme="0" tint="-0.499984740745262"/>
      </left>
      <right/>
      <top/>
      <bottom/>
      <diagonal/>
    </border>
    <border>
      <left style="hair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7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5" fillId="11" borderId="0" applyNumberFormat="0" applyBorder="0" applyAlignment="0" applyProtection="0"/>
    <xf numFmtId="0" fontId="6" fillId="2" borderId="1" applyNumberFormat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164" fontId="9" fillId="0" borderId="0">
      <protection locked="0"/>
    </xf>
    <xf numFmtId="0" fontId="10" fillId="0" borderId="0" applyNumberFormat="0" applyFill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11" fillId="3" borderId="1" applyNumberFormat="0" applyAlignment="0" applyProtection="0"/>
    <xf numFmtId="167" fontId="2" fillId="0" borderId="0" applyFont="0" applyFill="0" applyBorder="0" applyAlignment="0" applyProtection="0"/>
    <xf numFmtId="165" fontId="9" fillId="0" borderId="0">
      <protection locked="0"/>
    </xf>
    <xf numFmtId="166" fontId="12" fillId="0" borderId="0">
      <protection locked="0"/>
    </xf>
    <xf numFmtId="166" fontId="12" fillId="0" borderId="0"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3" fillId="17" borderId="0" applyNumberFormat="0" applyBorder="0" applyAlignment="0" applyProtection="0"/>
    <xf numFmtId="0" fontId="14" fillId="8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4" borderId="4" applyNumberFormat="0" applyFont="0" applyAlignment="0" applyProtection="0"/>
    <xf numFmtId="0" fontId="15" fillId="2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0" fillId="0" borderId="8" applyNumberFormat="0" applyFill="0" applyAlignment="0" applyProtection="0"/>
    <xf numFmtId="0" fontId="21" fillId="0" borderId="9" applyNumberFormat="0" applyFill="0" applyAlignment="0" applyProtection="0"/>
    <xf numFmtId="0" fontId="3" fillId="0" borderId="0"/>
    <xf numFmtId="9" fontId="36" fillId="0" borderId="0" applyFont="0" applyFill="0" applyBorder="0" applyAlignment="0" applyProtection="0"/>
  </cellStyleXfs>
  <cellXfs count="266">
    <xf numFmtId="0" fontId="0" fillId="0" borderId="0" xfId="0"/>
    <xf numFmtId="0" fontId="26" fillId="0" borderId="0" xfId="0" applyFont="1" applyProtection="1"/>
    <xf numFmtId="0" fontId="27" fillId="0" borderId="0" xfId="0" applyFont="1" applyAlignment="1" applyProtection="1">
      <alignment horizontal="center" vertical="center" wrapText="1"/>
    </xf>
    <xf numFmtId="0" fontId="27" fillId="0" borderId="0" xfId="0" applyFont="1" applyProtection="1"/>
    <xf numFmtId="0" fontId="27" fillId="0" borderId="0" xfId="0" applyFont="1" applyBorder="1" applyAlignment="1" applyProtection="1">
      <alignment horizontal="center" vertical="center" wrapText="1"/>
    </xf>
    <xf numFmtId="0" fontId="27" fillId="23" borderId="0" xfId="0" applyFont="1" applyFill="1" applyProtection="1"/>
    <xf numFmtId="0" fontId="22" fillId="0" borderId="0" xfId="41" applyFont="1" applyBorder="1" applyAlignment="1" applyProtection="1">
      <alignment wrapText="1"/>
    </xf>
    <xf numFmtId="0" fontId="27" fillId="0" borderId="0" xfId="0" applyFont="1" applyAlignment="1" applyProtection="1">
      <alignment horizontal="center" vertical="center"/>
    </xf>
    <xf numFmtId="9" fontId="27" fillId="0" borderId="0" xfId="0" applyNumberFormat="1" applyFont="1" applyProtection="1"/>
    <xf numFmtId="0" fontId="22" fillId="0" borderId="0" xfId="41" applyFont="1" applyBorder="1" applyAlignment="1" applyProtection="1">
      <alignment vertical="center"/>
    </xf>
    <xf numFmtId="0" fontId="22" fillId="0" borderId="0" xfId="41" applyFont="1" applyBorder="1" applyAlignment="1" applyProtection="1"/>
    <xf numFmtId="0" fontId="27" fillId="23" borderId="0" xfId="0" applyFont="1" applyFill="1" applyBorder="1" applyAlignment="1" applyProtection="1">
      <alignment horizontal="center" vertical="center" wrapText="1"/>
    </xf>
    <xf numFmtId="0" fontId="27" fillId="23" borderId="0" xfId="0" applyFont="1" applyFill="1" applyBorder="1" applyAlignment="1" applyProtection="1">
      <alignment horizontal="center" vertical="center"/>
    </xf>
    <xf numFmtId="9" fontId="27" fillId="23" borderId="0" xfId="0" applyNumberFormat="1" applyFont="1" applyFill="1" applyBorder="1" applyProtection="1"/>
    <xf numFmtId="0" fontId="2" fillId="23" borderId="0" xfId="41" applyFont="1" applyFill="1" applyBorder="1" applyAlignment="1" applyProtection="1">
      <alignment horizontal="left" vertical="center" wrapText="1"/>
    </xf>
    <xf numFmtId="0" fontId="31" fillId="20" borderId="10" xfId="41" applyNumberFormat="1" applyFont="1" applyFill="1" applyBorder="1" applyAlignment="1" applyProtection="1">
      <alignment horizontal="center" vertical="center"/>
    </xf>
    <xf numFmtId="0" fontId="26" fillId="0" borderId="0" xfId="0" applyFont="1"/>
    <xf numFmtId="3" fontId="24" fillId="19" borderId="43" xfId="41" applyNumberFormat="1" applyFont="1" applyFill="1" applyBorder="1" applyAlignment="1" applyProtection="1">
      <alignment horizontal="center" vertical="center"/>
      <protection locked="0"/>
    </xf>
    <xf numFmtId="3" fontId="22" fillId="24" borderId="43" xfId="41" applyNumberFormat="1" applyFont="1" applyFill="1" applyBorder="1" applyAlignment="1" applyProtection="1">
      <alignment horizontal="center" vertical="center"/>
      <protection locked="0"/>
    </xf>
    <xf numFmtId="0" fontId="27" fillId="0" borderId="33" xfId="0" applyFont="1" applyBorder="1" applyProtection="1"/>
    <xf numFmtId="0" fontId="0" fillId="23" borderId="0" xfId="0" applyFill="1"/>
    <xf numFmtId="0" fontId="33" fillId="23" borderId="0" xfId="0" applyFont="1" applyFill="1"/>
    <xf numFmtId="0" fontId="0" fillId="23" borderId="0" xfId="0" applyFill="1" applyBorder="1"/>
    <xf numFmtId="14" fontId="0" fillId="23" borderId="18" xfId="0" applyNumberFormat="1" applyFill="1" applyBorder="1"/>
    <xf numFmtId="0" fontId="0" fillId="23" borderId="18" xfId="0" applyFill="1" applyBorder="1"/>
    <xf numFmtId="9" fontId="27" fillId="0" borderId="0" xfId="56" applyFont="1" applyBorder="1" applyAlignment="1" applyProtection="1">
      <alignment horizontal="center" vertical="center"/>
    </xf>
    <xf numFmtId="0" fontId="27" fillId="23" borderId="0" xfId="0" applyFont="1" applyFill="1" applyBorder="1" applyAlignment="1" applyProtection="1">
      <alignment horizontal="center" vertical="center"/>
    </xf>
    <xf numFmtId="9" fontId="27" fillId="0" borderId="0" xfId="56" applyFont="1" applyProtection="1"/>
    <xf numFmtId="9" fontId="30" fillId="26" borderId="42" xfId="56" applyFont="1" applyFill="1" applyBorder="1" applyAlignment="1" applyProtection="1">
      <alignment horizontal="center" vertical="center"/>
    </xf>
    <xf numFmtId="9" fontId="30" fillId="25" borderId="42" xfId="0" applyNumberFormat="1" applyFont="1" applyFill="1" applyBorder="1" applyAlignment="1" applyProtection="1">
      <alignment horizontal="center" vertical="center"/>
    </xf>
    <xf numFmtId="1" fontId="30" fillId="26" borderId="42" xfId="0" applyNumberFormat="1" applyFont="1" applyFill="1" applyBorder="1" applyAlignment="1" applyProtection="1">
      <alignment horizontal="center" vertical="center"/>
    </xf>
    <xf numFmtId="0" fontId="1" fillId="23" borderId="0" xfId="0" applyFont="1" applyFill="1" applyAlignment="1">
      <alignment horizontal="left"/>
    </xf>
    <xf numFmtId="0" fontId="1" fillId="23" borderId="0" xfId="0" applyFont="1" applyFill="1" applyAlignment="1"/>
    <xf numFmtId="0" fontId="27" fillId="23" borderId="0" xfId="0" applyFont="1" applyFill="1" applyBorder="1" applyAlignment="1" applyProtection="1">
      <alignment horizontal="center" vertical="center"/>
    </xf>
    <xf numFmtId="9" fontId="27" fillId="23" borderId="0" xfId="56" applyFont="1" applyFill="1" applyBorder="1" applyAlignment="1" applyProtection="1">
      <alignment horizontal="center" vertical="center"/>
    </xf>
    <xf numFmtId="0" fontId="27" fillId="0" borderId="92" xfId="0" applyFont="1" applyBorder="1" applyProtection="1"/>
    <xf numFmtId="0" fontId="27" fillId="23" borderId="93" xfId="0" applyFont="1" applyFill="1" applyBorder="1" applyAlignment="1" applyProtection="1">
      <alignment horizontal="center" vertical="center" wrapText="1"/>
    </xf>
    <xf numFmtId="0" fontId="27" fillId="23" borderId="95" xfId="0" applyFont="1" applyFill="1" applyBorder="1" applyAlignment="1" applyProtection="1">
      <alignment horizontal="center" vertical="center" wrapText="1"/>
    </xf>
    <xf numFmtId="0" fontId="22" fillId="0" borderId="95" xfId="41" applyFont="1" applyBorder="1" applyAlignment="1" applyProtection="1">
      <alignment wrapText="1"/>
    </xf>
    <xf numFmtId="0" fontId="27" fillId="23" borderId="96" xfId="0" applyFont="1" applyFill="1" applyBorder="1" applyAlignment="1" applyProtection="1">
      <alignment horizontal="center" vertical="center" wrapText="1"/>
    </xf>
    <xf numFmtId="0" fontId="27" fillId="23" borderId="0" xfId="0" applyFont="1" applyFill="1" applyBorder="1" applyProtection="1"/>
    <xf numFmtId="0" fontId="27" fillId="23" borderId="104" xfId="0" applyFont="1" applyFill="1" applyBorder="1" applyAlignment="1" applyProtection="1">
      <alignment horizontal="center" vertical="center" wrapText="1"/>
    </xf>
    <xf numFmtId="0" fontId="27" fillId="0" borderId="10" xfId="0" applyFont="1" applyBorder="1" applyAlignment="1" applyProtection="1">
      <alignment horizontal="center" vertical="center" wrapText="1"/>
    </xf>
    <xf numFmtId="0" fontId="27" fillId="29" borderId="10" xfId="0" applyFont="1" applyFill="1" applyBorder="1" applyAlignment="1" applyProtection="1">
      <alignment horizontal="center" vertical="center" wrapText="1"/>
    </xf>
    <xf numFmtId="0" fontId="1" fillId="23" borderId="0" xfId="0" applyFont="1" applyFill="1" applyAlignment="1">
      <alignment vertical="center"/>
    </xf>
    <xf numFmtId="0" fontId="0" fillId="23" borderId="0" xfId="0" applyFill="1" applyAlignment="1">
      <alignment horizontal="center"/>
    </xf>
    <xf numFmtId="0" fontId="32" fillId="23" borderId="0" xfId="0" applyFont="1" applyFill="1" applyAlignment="1">
      <alignment horizontal="center" wrapText="1"/>
    </xf>
    <xf numFmtId="0" fontId="0" fillId="23" borderId="0" xfId="0" applyFill="1" applyAlignment="1">
      <alignment horizontal="center" vertical="top" wrapText="1"/>
    </xf>
    <xf numFmtId="0" fontId="0" fillId="23" borderId="0" xfId="0" applyFill="1" applyAlignment="1">
      <alignment horizontal="center" vertical="top"/>
    </xf>
    <xf numFmtId="0" fontId="30" fillId="0" borderId="10" xfId="0" applyFont="1" applyBorder="1" applyAlignment="1" applyProtection="1">
      <alignment horizontal="center" vertical="center"/>
    </xf>
    <xf numFmtId="0" fontId="2" fillId="18" borderId="10" xfId="41" applyFont="1" applyFill="1" applyBorder="1" applyAlignment="1" applyProtection="1">
      <alignment horizontal="center" vertical="center" wrapText="1"/>
    </xf>
    <xf numFmtId="9" fontId="22" fillId="25" borderId="42" xfId="41" applyNumberFormat="1" applyFont="1" applyFill="1" applyBorder="1" applyAlignment="1" applyProtection="1">
      <alignment horizontal="center" vertical="center" wrapText="1"/>
    </xf>
    <xf numFmtId="9" fontId="22" fillId="25" borderId="43" xfId="41" applyNumberFormat="1" applyFont="1" applyFill="1" applyBorder="1" applyAlignment="1" applyProtection="1">
      <alignment horizontal="center" vertical="center" wrapText="1"/>
    </xf>
    <xf numFmtId="9" fontId="22" fillId="25" borderId="42" xfId="41" applyNumberFormat="1" applyFont="1" applyFill="1" applyBorder="1" applyAlignment="1" applyProtection="1">
      <alignment horizontal="center" vertical="center"/>
    </xf>
    <xf numFmtId="9" fontId="22" fillId="25" borderId="43" xfId="41" applyNumberFormat="1" applyFont="1" applyFill="1" applyBorder="1" applyAlignment="1" applyProtection="1">
      <alignment horizontal="center" vertical="center"/>
    </xf>
    <xf numFmtId="0" fontId="28" fillId="25" borderId="10" xfId="0" applyFont="1" applyFill="1" applyBorder="1" applyAlignment="1" applyProtection="1">
      <alignment horizontal="center" vertical="center"/>
    </xf>
    <xf numFmtId="9" fontId="22" fillId="25" borderId="79" xfId="41" applyNumberFormat="1" applyFont="1" applyFill="1" applyBorder="1" applyAlignment="1" applyProtection="1">
      <alignment horizontal="center" vertical="center" wrapText="1"/>
    </xf>
    <xf numFmtId="0" fontId="22" fillId="25" borderId="42" xfId="41" applyFont="1" applyFill="1" applyBorder="1" applyAlignment="1" applyProtection="1">
      <alignment horizontal="center" vertical="center"/>
      <protection locked="0"/>
    </xf>
    <xf numFmtId="3" fontId="22" fillId="25" borderId="42" xfId="41" applyNumberFormat="1" applyFont="1" applyFill="1" applyBorder="1" applyAlignment="1" applyProtection="1">
      <alignment horizontal="center" vertical="center"/>
      <protection locked="0"/>
    </xf>
    <xf numFmtId="168" fontId="22" fillId="25" borderId="42" xfId="41" applyNumberFormat="1" applyFont="1" applyFill="1" applyBorder="1" applyAlignment="1" applyProtection="1">
      <alignment horizontal="center" vertical="center"/>
      <protection locked="0"/>
    </xf>
    <xf numFmtId="0" fontId="28" fillId="25" borderId="19" xfId="0" applyFont="1" applyFill="1" applyBorder="1" applyAlignment="1" applyProtection="1">
      <alignment horizontal="center" vertical="center" wrapText="1"/>
    </xf>
    <xf numFmtId="0" fontId="28" fillId="25" borderId="28" xfId="0" applyFont="1" applyFill="1" applyBorder="1" applyAlignment="1" applyProtection="1">
      <alignment horizontal="center" vertical="center" wrapText="1"/>
    </xf>
    <xf numFmtId="3" fontId="24" fillId="19" borderId="70" xfId="41" applyNumberFormat="1" applyFont="1" applyFill="1" applyBorder="1" applyAlignment="1" applyProtection="1">
      <alignment horizontal="center" vertical="center"/>
      <protection locked="0"/>
    </xf>
    <xf numFmtId="3" fontId="24" fillId="19" borderId="71" xfId="41" applyNumberFormat="1" applyFont="1" applyFill="1" applyBorder="1" applyAlignment="1" applyProtection="1">
      <alignment horizontal="center" vertical="center"/>
      <protection locked="0"/>
    </xf>
    <xf numFmtId="0" fontId="22" fillId="0" borderId="10" xfId="41" applyFont="1" applyFill="1" applyBorder="1" applyAlignment="1" applyProtection="1">
      <alignment horizontal="center" vertical="center"/>
    </xf>
    <xf numFmtId="0" fontId="22" fillId="21" borderId="10" xfId="41" applyFont="1" applyFill="1" applyBorder="1" applyAlignment="1" applyProtection="1">
      <alignment horizontal="center" vertical="center"/>
    </xf>
    <xf numFmtId="0" fontId="22" fillId="0" borderId="10" xfId="41" applyFont="1" applyFill="1" applyBorder="1" applyAlignment="1" applyProtection="1">
      <alignment horizontal="center" vertical="center" wrapText="1"/>
    </xf>
    <xf numFmtId="0" fontId="22" fillId="22" borderId="10" xfId="41" applyFont="1" applyFill="1" applyBorder="1" applyAlignment="1" applyProtection="1">
      <alignment horizontal="center" vertical="center"/>
    </xf>
    <xf numFmtId="0" fontId="2" fillId="23" borderId="42" xfId="41" applyFont="1" applyFill="1" applyBorder="1" applyAlignment="1" applyProtection="1">
      <alignment horizontal="center" vertical="center" wrapText="1"/>
    </xf>
    <xf numFmtId="0" fontId="22" fillId="23" borderId="21" xfId="41" applyFont="1" applyFill="1" applyBorder="1" applyAlignment="1" applyProtection="1">
      <alignment horizontal="center" vertical="center"/>
    </xf>
    <xf numFmtId="0" fontId="22" fillId="23" borderId="20" xfId="41" applyFont="1" applyFill="1" applyBorder="1" applyAlignment="1" applyProtection="1">
      <alignment horizontal="center" vertical="center"/>
    </xf>
    <xf numFmtId="0" fontId="22" fillId="23" borderId="23" xfId="41" applyFont="1" applyFill="1" applyBorder="1" applyAlignment="1" applyProtection="1">
      <alignment horizontal="center" vertical="center"/>
    </xf>
    <xf numFmtId="0" fontId="22" fillId="23" borderId="0" xfId="41" applyFont="1" applyFill="1" applyBorder="1" applyAlignment="1" applyProtection="1">
      <alignment horizontal="center" vertical="center"/>
    </xf>
    <xf numFmtId="0" fontId="22" fillId="23" borderId="15" xfId="41" applyFont="1" applyFill="1" applyBorder="1" applyAlignment="1" applyProtection="1">
      <alignment horizontal="center" vertical="center"/>
    </xf>
    <xf numFmtId="0" fontId="22" fillId="23" borderId="18" xfId="41" applyFont="1" applyFill="1" applyBorder="1" applyAlignment="1" applyProtection="1">
      <alignment horizontal="center" vertical="center"/>
    </xf>
    <xf numFmtId="0" fontId="30" fillId="18" borderId="94" xfId="41" applyFont="1" applyFill="1" applyBorder="1" applyAlignment="1" applyProtection="1">
      <alignment horizontal="center" vertical="center" wrapText="1"/>
    </xf>
    <xf numFmtId="0" fontId="30" fillId="18" borderId="20" xfId="41" applyFont="1" applyFill="1" applyBorder="1" applyAlignment="1" applyProtection="1">
      <alignment horizontal="center" vertical="center" wrapText="1"/>
    </xf>
    <xf numFmtId="0" fontId="22" fillId="25" borderId="10" xfId="41" applyFont="1" applyFill="1" applyBorder="1" applyAlignment="1" applyProtection="1">
      <alignment horizontal="center" vertical="center"/>
    </xf>
    <xf numFmtId="0" fontId="22" fillId="25" borderId="15" xfId="41" applyFont="1" applyFill="1" applyBorder="1" applyAlignment="1" applyProtection="1">
      <alignment horizontal="center" vertical="center"/>
    </xf>
    <xf numFmtId="0" fontId="22" fillId="25" borderId="18" xfId="41" applyFont="1" applyFill="1" applyBorder="1" applyAlignment="1" applyProtection="1">
      <alignment horizontal="center" vertical="center"/>
    </xf>
    <xf numFmtId="0" fontId="25" fillId="18" borderId="10" xfId="41" applyFont="1" applyFill="1" applyBorder="1" applyAlignment="1" applyProtection="1">
      <alignment horizontal="center" vertical="center" wrapText="1"/>
    </xf>
    <xf numFmtId="0" fontId="25" fillId="18" borderId="28" xfId="41" applyFont="1" applyFill="1" applyBorder="1" applyAlignment="1" applyProtection="1">
      <alignment horizontal="center" vertical="center" wrapText="1"/>
    </xf>
    <xf numFmtId="0" fontId="2" fillId="23" borderId="21" xfId="41" applyFont="1" applyFill="1" applyBorder="1" applyAlignment="1" applyProtection="1">
      <alignment horizontal="center" vertical="center" wrapText="1"/>
    </xf>
    <xf numFmtId="0" fontId="2" fillId="23" borderId="20" xfId="41" applyFont="1" applyFill="1" applyBorder="1" applyAlignment="1" applyProtection="1">
      <alignment horizontal="center" vertical="center" wrapText="1"/>
    </xf>
    <xf numFmtId="0" fontId="2" fillId="23" borderId="22" xfId="41" applyFont="1" applyFill="1" applyBorder="1" applyAlignment="1" applyProtection="1">
      <alignment horizontal="center" vertical="center" wrapText="1"/>
    </xf>
    <xf numFmtId="0" fontId="2" fillId="23" borderId="23" xfId="41" applyFont="1" applyFill="1" applyBorder="1" applyAlignment="1" applyProtection="1">
      <alignment horizontal="center" vertical="center" wrapText="1"/>
    </xf>
    <xf numFmtId="0" fontId="2" fillId="23" borderId="0" xfId="41" applyFont="1" applyFill="1" applyBorder="1" applyAlignment="1" applyProtection="1">
      <alignment horizontal="center" vertical="center" wrapText="1"/>
    </xf>
    <xf numFmtId="0" fontId="2" fillId="23" borderId="17" xfId="41" applyFont="1" applyFill="1" applyBorder="1" applyAlignment="1" applyProtection="1">
      <alignment horizontal="center" vertical="center" wrapText="1"/>
    </xf>
    <xf numFmtId="0" fontId="2" fillId="23" borderId="15" xfId="41" applyFont="1" applyFill="1" applyBorder="1" applyAlignment="1" applyProtection="1">
      <alignment horizontal="center" vertical="center" wrapText="1"/>
    </xf>
    <xf numFmtId="0" fontId="2" fillId="23" borderId="18" xfId="41" applyFont="1" applyFill="1" applyBorder="1" applyAlignment="1" applyProtection="1">
      <alignment horizontal="center" vertical="center" wrapText="1"/>
    </xf>
    <xf numFmtId="0" fontId="2" fillId="23" borderId="14" xfId="41" applyFont="1" applyFill="1" applyBorder="1" applyAlignment="1" applyProtection="1">
      <alignment horizontal="center" vertical="center" wrapText="1"/>
    </xf>
    <xf numFmtId="0" fontId="25" fillId="18" borderId="11" xfId="41" applyFont="1" applyFill="1" applyBorder="1" applyAlignment="1" applyProtection="1">
      <alignment horizontal="center" vertical="center" wrapText="1"/>
    </xf>
    <xf numFmtId="0" fontId="2" fillId="0" borderId="10" xfId="41" applyFont="1" applyBorder="1" applyAlignment="1" applyProtection="1">
      <alignment horizontal="center" vertical="center" wrapText="1"/>
    </xf>
    <xf numFmtId="0" fontId="22" fillId="25" borderId="42" xfId="41" applyFont="1" applyFill="1" applyBorder="1" applyAlignment="1" applyProtection="1">
      <alignment horizontal="center" vertical="center" wrapText="1"/>
      <protection locked="0"/>
    </xf>
    <xf numFmtId="0" fontId="22" fillId="25" borderId="43" xfId="41" applyFont="1" applyFill="1" applyBorder="1" applyAlignment="1" applyProtection="1">
      <alignment horizontal="center" vertical="center" wrapText="1"/>
      <protection locked="0"/>
    </xf>
    <xf numFmtId="3" fontId="22" fillId="30" borderId="42" xfId="41" applyNumberFormat="1" applyFont="1" applyFill="1" applyBorder="1" applyAlignment="1" applyProtection="1">
      <alignment horizontal="center" vertical="center"/>
      <protection locked="0"/>
    </xf>
    <xf numFmtId="0" fontId="27" fillId="23" borderId="0" xfId="0" applyFont="1" applyFill="1" applyBorder="1" applyAlignment="1" applyProtection="1">
      <alignment horizontal="center" vertical="center"/>
    </xf>
    <xf numFmtId="0" fontId="22" fillId="0" borderId="88" xfId="0" applyFont="1" applyBorder="1" applyAlignment="1" applyProtection="1">
      <alignment horizontal="center" vertical="center"/>
    </xf>
    <xf numFmtId="0" fontId="22" fillId="0" borderId="102" xfId="0" applyFont="1" applyBorder="1" applyAlignment="1" applyProtection="1">
      <alignment horizontal="center" vertical="center"/>
    </xf>
    <xf numFmtId="0" fontId="22" fillId="0" borderId="103" xfId="0" applyFont="1" applyBorder="1" applyAlignment="1" applyProtection="1">
      <alignment horizontal="center" vertical="center"/>
    </xf>
    <xf numFmtId="0" fontId="30" fillId="0" borderId="11" xfId="0" applyFont="1" applyBorder="1" applyAlignment="1" applyProtection="1">
      <alignment horizontal="center" vertical="center"/>
    </xf>
    <xf numFmtId="0" fontId="30" fillId="0" borderId="19" xfId="0" applyFont="1" applyBorder="1" applyAlignment="1" applyProtection="1">
      <alignment horizontal="center" vertical="center"/>
    </xf>
    <xf numFmtId="0" fontId="28" fillId="25" borderId="13" xfId="0" applyFont="1" applyFill="1" applyBorder="1" applyAlignment="1" applyProtection="1">
      <alignment horizontal="center" vertical="center" wrapText="1"/>
    </xf>
    <xf numFmtId="0" fontId="27" fillId="0" borderId="88" xfId="0" applyFont="1" applyBorder="1" applyAlignment="1" applyProtection="1">
      <alignment horizontal="center" vertical="center"/>
    </xf>
    <xf numFmtId="0" fontId="27" fillId="0" borderId="102" xfId="0" applyFont="1" applyBorder="1" applyAlignment="1" applyProtection="1">
      <alignment horizontal="center" vertical="center"/>
    </xf>
    <xf numFmtId="0" fontId="27" fillId="0" borderId="103" xfId="0" applyFont="1" applyBorder="1" applyAlignment="1" applyProtection="1">
      <alignment horizontal="center" vertical="center"/>
    </xf>
    <xf numFmtId="169" fontId="37" fillId="28" borderId="72" xfId="0" applyNumberFormat="1" applyFont="1" applyFill="1" applyBorder="1" applyAlignment="1">
      <alignment horizontal="center" vertical="center" wrapText="1"/>
    </xf>
    <xf numFmtId="169" fontId="37" fillId="28" borderId="0" xfId="0" applyNumberFormat="1" applyFont="1" applyFill="1" applyBorder="1" applyAlignment="1">
      <alignment horizontal="center" vertical="center" wrapText="1"/>
    </xf>
    <xf numFmtId="10" fontId="37" fillId="27" borderId="73" xfId="0" applyNumberFormat="1" applyFont="1" applyFill="1" applyBorder="1" applyAlignment="1">
      <alignment horizontal="center" vertical="center" wrapText="1"/>
    </xf>
    <xf numFmtId="10" fontId="37" fillId="27" borderId="20" xfId="0" applyNumberFormat="1" applyFont="1" applyFill="1" applyBorder="1" applyAlignment="1">
      <alignment horizontal="center" vertical="center" wrapText="1"/>
    </xf>
    <xf numFmtId="9" fontId="27" fillId="26" borderId="10" xfId="56" applyFont="1" applyFill="1" applyBorder="1" applyAlignment="1" applyProtection="1">
      <alignment horizontal="center" vertical="center"/>
    </xf>
    <xf numFmtId="9" fontId="27" fillId="26" borderId="10" xfId="56" applyNumberFormat="1" applyFont="1" applyFill="1" applyBorder="1" applyAlignment="1" applyProtection="1">
      <alignment horizontal="center" vertical="center"/>
    </xf>
    <xf numFmtId="169" fontId="27" fillId="26" borderId="10" xfId="56" applyNumberFormat="1" applyFont="1" applyFill="1" applyBorder="1" applyAlignment="1" applyProtection="1">
      <alignment horizontal="center" vertical="center"/>
    </xf>
    <xf numFmtId="0" fontId="35" fillId="0" borderId="11" xfId="0" applyFont="1" applyBorder="1" applyAlignment="1" applyProtection="1">
      <alignment horizontal="center" vertical="center"/>
    </xf>
    <xf numFmtId="0" fontId="35" fillId="0" borderId="19" xfId="0" applyFont="1" applyBorder="1" applyAlignment="1" applyProtection="1">
      <alignment horizontal="center" vertical="center"/>
    </xf>
    <xf numFmtId="0" fontId="35" fillId="0" borderId="28" xfId="0" applyFont="1" applyBorder="1" applyAlignment="1" applyProtection="1">
      <alignment horizontal="center" vertical="center"/>
    </xf>
    <xf numFmtId="0" fontId="22" fillId="23" borderId="21" xfId="41" applyFont="1" applyFill="1" applyBorder="1" applyAlignment="1" applyProtection="1">
      <alignment horizontal="center" vertical="center" wrapText="1"/>
    </xf>
    <xf numFmtId="0" fontId="22" fillId="23" borderId="22" xfId="41" applyFont="1" applyFill="1" applyBorder="1" applyAlignment="1" applyProtection="1">
      <alignment horizontal="center" vertical="center" wrapText="1"/>
    </xf>
    <xf numFmtId="0" fontId="22" fillId="23" borderId="23" xfId="41" applyFont="1" applyFill="1" applyBorder="1" applyAlignment="1" applyProtection="1">
      <alignment horizontal="center" vertical="center" wrapText="1"/>
    </xf>
    <xf numFmtId="0" fontId="22" fillId="23" borderId="17" xfId="41" applyFont="1" applyFill="1" applyBorder="1" applyAlignment="1" applyProtection="1">
      <alignment horizontal="center" vertical="center" wrapText="1"/>
    </xf>
    <xf numFmtId="0" fontId="22" fillId="23" borderId="15" xfId="41" applyFont="1" applyFill="1" applyBorder="1" applyAlignment="1" applyProtection="1">
      <alignment horizontal="center" vertical="center" wrapText="1"/>
    </xf>
    <xf numFmtId="0" fontId="22" fillId="23" borderId="14" xfId="41" applyFont="1" applyFill="1" applyBorder="1" applyAlignment="1" applyProtection="1">
      <alignment horizontal="center" vertical="center" wrapText="1"/>
    </xf>
    <xf numFmtId="0" fontId="22" fillId="25" borderId="70" xfId="41" applyFont="1" applyFill="1" applyBorder="1" applyAlignment="1" applyProtection="1">
      <alignment horizontal="center" vertical="center" wrapText="1"/>
      <protection locked="0"/>
    </xf>
    <xf numFmtId="0" fontId="22" fillId="25" borderId="90" xfId="41" applyFont="1" applyFill="1" applyBorder="1" applyAlignment="1" applyProtection="1">
      <alignment horizontal="center" vertical="center" wrapText="1"/>
      <protection locked="0"/>
    </xf>
    <xf numFmtId="0" fontId="22" fillId="25" borderId="91" xfId="41" applyFont="1" applyFill="1" applyBorder="1" applyAlignment="1" applyProtection="1">
      <alignment horizontal="center" vertical="center" wrapText="1"/>
      <protection locked="0"/>
    </xf>
    <xf numFmtId="0" fontId="22" fillId="25" borderId="84" xfId="41" applyFont="1" applyFill="1" applyBorder="1" applyAlignment="1" applyProtection="1">
      <alignment horizontal="center" vertical="center" wrapText="1"/>
      <protection locked="0"/>
    </xf>
    <xf numFmtId="3" fontId="22" fillId="25" borderId="42" xfId="41" applyNumberFormat="1" applyFont="1" applyFill="1" applyBorder="1" applyAlignment="1" applyProtection="1">
      <alignment horizontal="center" vertical="center" wrapText="1"/>
      <protection locked="0"/>
    </xf>
    <xf numFmtId="0" fontId="34" fillId="0" borderId="6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30" xfId="0" applyFont="1" applyFill="1" applyBorder="1" applyAlignment="1" applyProtection="1">
      <alignment horizontal="left" vertical="center" wrapText="1"/>
    </xf>
    <xf numFmtId="0" fontId="2" fillId="0" borderId="36" xfId="0" applyFont="1" applyFill="1" applyBorder="1" applyAlignment="1" applyProtection="1">
      <alignment horizontal="left" vertical="center" wrapText="1"/>
    </xf>
    <xf numFmtId="0" fontId="22" fillId="0" borderId="81" xfId="0" applyFont="1" applyFill="1" applyBorder="1" applyAlignment="1">
      <alignment horizontal="center" vertical="center" wrapText="1"/>
    </xf>
    <xf numFmtId="0" fontId="22" fillId="0" borderId="82" xfId="0" applyFont="1" applyFill="1" applyBorder="1" applyAlignment="1">
      <alignment horizontal="center" vertical="center" wrapText="1"/>
    </xf>
    <xf numFmtId="0" fontId="22" fillId="0" borderId="83" xfId="0" applyFont="1" applyFill="1" applyBorder="1" applyAlignment="1">
      <alignment horizontal="center" vertical="center" wrapText="1"/>
    </xf>
    <xf numFmtId="0" fontId="22" fillId="0" borderId="80" xfId="0" applyFont="1" applyFill="1" applyBorder="1" applyAlignment="1">
      <alignment horizontal="center" vertical="center" wrapText="1"/>
    </xf>
    <xf numFmtId="0" fontId="22" fillId="0" borderId="84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85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 applyProtection="1">
      <alignment horizontal="left" vertical="center" wrapText="1"/>
    </xf>
    <xf numFmtId="0" fontId="2" fillId="0" borderId="32" xfId="0" applyFont="1" applyFill="1" applyBorder="1" applyAlignment="1" applyProtection="1">
      <alignment vertical="center" wrapText="1"/>
    </xf>
    <xf numFmtId="0" fontId="2" fillId="0" borderId="38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2" fillId="0" borderId="39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  <protection locked="0"/>
    </xf>
    <xf numFmtId="9" fontId="2" fillId="0" borderId="30" xfId="0" applyNumberFormat="1" applyFont="1" applyFill="1" applyBorder="1" applyAlignment="1" applyProtection="1">
      <alignment horizontal="center" vertical="center"/>
    </xf>
    <xf numFmtId="0" fontId="2" fillId="0" borderId="75" xfId="0" applyFont="1" applyFill="1" applyBorder="1" applyAlignment="1" applyProtection="1">
      <alignment horizontal="center" vertical="center" wrapText="1"/>
    </xf>
    <xf numFmtId="0" fontId="2" fillId="0" borderId="46" xfId="0" applyFont="1" applyFill="1" applyBorder="1" applyAlignment="1" applyProtection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vertical="center" wrapText="1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9" fontId="2" fillId="0" borderId="10" xfId="0" applyNumberFormat="1" applyFont="1" applyFill="1" applyBorder="1" applyAlignment="1" applyProtection="1">
      <alignment horizontal="center" vertical="center"/>
    </xf>
    <xf numFmtId="0" fontId="2" fillId="0" borderId="76" xfId="0" applyFont="1" applyFill="1" applyBorder="1" applyAlignment="1" applyProtection="1">
      <alignment horizontal="center" vertical="center" wrapText="1"/>
    </xf>
    <xf numFmtId="0" fontId="2" fillId="0" borderId="47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34" fillId="0" borderId="69" xfId="0" applyFont="1" applyFill="1" applyBorder="1" applyAlignment="1">
      <alignment vertical="center" wrapText="1"/>
    </xf>
    <xf numFmtId="0" fontId="38" fillId="0" borderId="0" xfId="0" applyFont="1" applyFill="1" applyBorder="1" applyProtection="1"/>
    <xf numFmtId="0" fontId="2" fillId="0" borderId="24" xfId="0" applyFont="1" applyFill="1" applyBorder="1" applyAlignment="1" applyProtection="1">
      <alignment horizontal="left" vertical="center" wrapText="1"/>
    </xf>
    <xf numFmtId="0" fontId="2" fillId="0" borderId="24" xfId="0" applyFont="1" applyFill="1" applyBorder="1" applyAlignment="1" applyProtection="1">
      <alignment vertical="center" wrapText="1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2" fillId="0" borderId="52" xfId="0" applyFont="1" applyFill="1" applyBorder="1" applyAlignment="1">
      <alignment horizontal="center" vertical="center" wrapText="1"/>
    </xf>
    <xf numFmtId="0" fontId="22" fillId="0" borderId="86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center" vertical="center"/>
    </xf>
    <xf numFmtId="0" fontId="2" fillId="0" borderId="41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9" fontId="2" fillId="0" borderId="24" xfId="0" applyNumberFormat="1" applyFont="1" applyFill="1" applyBorder="1" applyAlignment="1" applyProtection="1">
      <alignment horizontal="center" vertical="center"/>
    </xf>
    <xf numFmtId="0" fontId="2" fillId="0" borderId="77" xfId="0" applyFont="1" applyFill="1" applyBorder="1" applyAlignment="1" applyProtection="1">
      <alignment horizontal="center" vertical="center" wrapText="1"/>
    </xf>
    <xf numFmtId="9" fontId="2" fillId="0" borderId="78" xfId="0" applyNumberFormat="1" applyFont="1" applyFill="1" applyBorder="1" applyAlignment="1" applyProtection="1">
      <alignment horizontal="center" vertical="center"/>
    </xf>
    <xf numFmtId="0" fontId="22" fillId="0" borderId="17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 applyProtection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/>
      <protection locked="0"/>
    </xf>
    <xf numFmtId="0" fontId="38" fillId="0" borderId="0" xfId="0" applyFont="1" applyFill="1" applyAlignment="1" applyProtection="1">
      <alignment horizontal="center" vertical="center"/>
    </xf>
    <xf numFmtId="9" fontId="2" fillId="0" borderId="16" xfId="0" applyNumberFormat="1" applyFont="1" applyFill="1" applyBorder="1" applyAlignment="1" applyProtection="1">
      <alignment horizontal="center" vertical="center"/>
    </xf>
    <xf numFmtId="0" fontId="2" fillId="0" borderId="5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vertical="center"/>
    </xf>
    <xf numFmtId="0" fontId="39" fillId="0" borderId="12" xfId="0" applyFont="1" applyFill="1" applyBorder="1" applyAlignment="1" applyProtection="1">
      <alignment horizontal="center" vertical="center"/>
    </xf>
    <xf numFmtId="0" fontId="2" fillId="0" borderId="54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0" borderId="36" xfId="0" applyFont="1" applyFill="1" applyBorder="1" applyAlignment="1" applyProtection="1">
      <alignment vertical="center"/>
    </xf>
    <xf numFmtId="0" fontId="2" fillId="0" borderId="32" xfId="0" applyFont="1" applyFill="1" applyBorder="1" applyAlignment="1">
      <alignment horizontal="left" vertical="center" wrapText="1"/>
    </xf>
    <xf numFmtId="0" fontId="2" fillId="0" borderId="65" xfId="0" applyFont="1" applyFill="1" applyBorder="1" applyAlignment="1" applyProtection="1">
      <alignment vertical="center" wrapText="1"/>
    </xf>
    <xf numFmtId="0" fontId="2" fillId="0" borderId="63" xfId="0" applyFont="1" applyFill="1" applyBorder="1" applyAlignment="1" applyProtection="1">
      <alignment vertical="center" wrapText="1"/>
    </xf>
    <xf numFmtId="0" fontId="38" fillId="0" borderId="28" xfId="0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>
      <alignment horizontal="center" vertical="center"/>
    </xf>
    <xf numFmtId="0" fontId="38" fillId="0" borderId="12" xfId="0" applyFont="1" applyFill="1" applyBorder="1" applyAlignment="1" applyProtection="1">
      <alignment horizontal="center" vertical="center"/>
    </xf>
    <xf numFmtId="0" fontId="38" fillId="0" borderId="53" xfId="0" applyFont="1" applyFill="1" applyBorder="1" applyAlignment="1" applyProtection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2" fillId="0" borderId="64" xfId="0" applyFont="1" applyFill="1" applyBorder="1" applyAlignment="1" applyProtection="1">
      <alignment vertical="center" wrapText="1"/>
    </xf>
    <xf numFmtId="0" fontId="38" fillId="0" borderId="35" xfId="0" applyFont="1" applyFill="1" applyBorder="1" applyAlignment="1" applyProtection="1">
      <alignment horizontal="center" vertical="center"/>
    </xf>
    <xf numFmtId="0" fontId="38" fillId="0" borderId="36" xfId="0" applyFont="1" applyFill="1" applyBorder="1" applyAlignment="1" applyProtection="1">
      <alignment horizontal="center" vertical="center"/>
    </xf>
    <xf numFmtId="0" fontId="38" fillId="0" borderId="41" xfId="0" applyFont="1" applyFill="1" applyBorder="1" applyAlignment="1" applyProtection="1">
      <alignment horizontal="center" vertical="center"/>
    </xf>
    <xf numFmtId="0" fontId="2" fillId="0" borderId="68" xfId="0" applyFont="1" applyFill="1" applyBorder="1" applyAlignment="1" applyProtection="1">
      <alignment horizontal="center" vertical="center" wrapText="1"/>
    </xf>
    <xf numFmtId="0" fontId="2" fillId="0" borderId="51" xfId="0" applyFont="1" applyFill="1" applyBorder="1" applyAlignment="1">
      <alignment vertical="center" wrapText="1"/>
    </xf>
    <xf numFmtId="0" fontId="2" fillId="0" borderId="44" xfId="0" applyFont="1" applyFill="1" applyBorder="1" applyAlignment="1" applyProtection="1">
      <alignment horizontal="center" vertical="center"/>
    </xf>
    <xf numFmtId="10" fontId="2" fillId="0" borderId="12" xfId="0" applyNumberFormat="1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vertical="center"/>
    </xf>
    <xf numFmtId="0" fontId="39" fillId="0" borderId="27" xfId="0" applyFont="1" applyFill="1" applyBorder="1" applyAlignment="1" applyProtection="1">
      <alignment horizontal="center" vertical="center"/>
    </xf>
    <xf numFmtId="0" fontId="22" fillId="0" borderId="37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vertical="center" wrapText="1"/>
    </xf>
    <xf numFmtId="0" fontId="2" fillId="0" borderId="48" xfId="0" applyFont="1" applyFill="1" applyBorder="1" applyAlignment="1" applyProtection="1">
      <alignment horizontal="center" vertical="center"/>
    </xf>
    <xf numFmtId="0" fontId="2" fillId="0" borderId="67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justify" vertical="center"/>
    </xf>
    <xf numFmtId="0" fontId="34" fillId="0" borderId="45" xfId="0" applyFont="1" applyFill="1" applyBorder="1" applyAlignment="1">
      <alignment vertical="center" wrapText="1"/>
    </xf>
    <xf numFmtId="0" fontId="2" fillId="0" borderId="45" xfId="0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vertical="center" wrapText="1"/>
    </xf>
    <xf numFmtId="0" fontId="34" fillId="0" borderId="42" xfId="0" applyFont="1" applyFill="1" applyBorder="1" applyAlignment="1">
      <alignment vertical="center" wrapText="1"/>
    </xf>
    <xf numFmtId="0" fontId="2" fillId="0" borderId="42" xfId="0" applyFont="1" applyFill="1" applyBorder="1" applyAlignment="1" applyProtection="1">
      <alignment horizontal="center" vertical="center"/>
    </xf>
    <xf numFmtId="0" fontId="2" fillId="0" borderId="55" xfId="0" applyFont="1" applyFill="1" applyBorder="1" applyAlignment="1" applyProtection="1">
      <alignment horizontal="center" vertical="center"/>
    </xf>
    <xf numFmtId="0" fontId="2" fillId="0" borderId="56" xfId="0" applyFont="1" applyFill="1" applyBorder="1" applyAlignment="1" applyProtection="1">
      <alignment horizontal="center" vertical="center"/>
    </xf>
    <xf numFmtId="0" fontId="2" fillId="0" borderId="57" xfId="0" applyFont="1" applyFill="1" applyBorder="1" applyAlignment="1" applyProtection="1">
      <alignment horizontal="center" vertical="center"/>
    </xf>
    <xf numFmtId="0" fontId="2" fillId="0" borderId="56" xfId="0" applyFont="1" applyFill="1" applyBorder="1" applyAlignment="1" applyProtection="1">
      <alignment horizontal="center" vertical="center"/>
      <protection locked="0"/>
    </xf>
    <xf numFmtId="0" fontId="2" fillId="0" borderId="57" xfId="0" applyFont="1" applyFill="1" applyBorder="1" applyAlignment="1" applyProtection="1">
      <alignment horizontal="center" vertical="center"/>
      <protection locked="0"/>
    </xf>
    <xf numFmtId="0" fontId="2" fillId="0" borderId="74" xfId="0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justify" vertical="center"/>
    </xf>
    <xf numFmtId="0" fontId="2" fillId="0" borderId="30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 applyProtection="1">
      <alignment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 applyProtection="1">
      <alignment vertical="center" wrapText="1"/>
    </xf>
    <xf numFmtId="0" fontId="2" fillId="0" borderId="58" xfId="0" applyFont="1" applyFill="1" applyBorder="1" applyAlignment="1" applyProtection="1">
      <alignment horizontal="center" vertical="center"/>
    </xf>
    <xf numFmtId="0" fontId="2" fillId="0" borderId="59" xfId="0" applyFont="1" applyFill="1" applyBorder="1" applyAlignment="1" applyProtection="1">
      <alignment horizontal="center" vertical="center"/>
    </xf>
    <xf numFmtId="0" fontId="2" fillId="0" borderId="60" xfId="0" applyFont="1" applyFill="1" applyBorder="1" applyAlignment="1" applyProtection="1">
      <alignment horizontal="center" vertical="center"/>
    </xf>
    <xf numFmtId="0" fontId="2" fillId="0" borderId="61" xfId="0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left" vertical="center" wrapText="1"/>
    </xf>
    <xf numFmtId="0" fontId="2" fillId="0" borderId="49" xfId="0" applyFont="1" applyFill="1" applyBorder="1" applyAlignment="1">
      <alignment horizontal="left" vertical="center" wrapText="1"/>
    </xf>
    <xf numFmtId="0" fontId="2" fillId="0" borderId="49" xfId="0" applyFont="1" applyFill="1" applyBorder="1" applyAlignment="1" applyProtection="1">
      <alignment vertical="center" wrapText="1"/>
    </xf>
    <xf numFmtId="0" fontId="2" fillId="0" borderId="49" xfId="0" applyFont="1" applyFill="1" applyBorder="1" applyAlignment="1" applyProtection="1">
      <alignment horizontal="center" vertical="center"/>
    </xf>
    <xf numFmtId="0" fontId="2" fillId="0" borderId="62" xfId="0" applyFont="1" applyFill="1" applyBorder="1" applyAlignment="1" applyProtection="1">
      <alignment horizontal="center" vertical="center"/>
    </xf>
    <xf numFmtId="0" fontId="22" fillId="0" borderId="2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/>
    </xf>
    <xf numFmtId="9" fontId="2" fillId="0" borderId="29" xfId="0" applyNumberFormat="1" applyFont="1" applyFill="1" applyBorder="1" applyAlignment="1" applyProtection="1">
      <alignment horizontal="center" vertical="center"/>
    </xf>
    <xf numFmtId="0" fontId="2" fillId="0" borderId="90" xfId="0" applyFont="1" applyFill="1" applyBorder="1" applyAlignment="1" applyProtection="1">
      <alignment horizontal="center" vertical="center" wrapText="1"/>
    </xf>
    <xf numFmtId="0" fontId="22" fillId="0" borderId="87" xfId="0" applyFont="1" applyFill="1" applyBorder="1" applyAlignment="1">
      <alignment horizontal="center" vertical="center" wrapText="1"/>
    </xf>
    <xf numFmtId="0" fontId="22" fillId="0" borderId="40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 applyProtection="1">
      <alignment vertical="center" wrapText="1"/>
    </xf>
    <xf numFmtId="0" fontId="40" fillId="0" borderId="88" xfId="0" applyFont="1" applyFill="1" applyBorder="1" applyAlignment="1" applyProtection="1">
      <alignment horizontal="center" vertical="center" wrapText="1"/>
    </xf>
    <xf numFmtId="0" fontId="40" fillId="0" borderId="89" xfId="0" applyFont="1" applyFill="1" applyBorder="1" applyAlignment="1" applyProtection="1">
      <alignment horizontal="center" vertical="center" wrapText="1"/>
    </xf>
    <xf numFmtId="0" fontId="2" fillId="0" borderId="102" xfId="0" applyFont="1" applyFill="1" applyBorder="1" applyAlignment="1">
      <alignment horizontal="left" vertical="center" wrapText="1"/>
    </xf>
    <xf numFmtId="0" fontId="2" fillId="0" borderId="98" xfId="0" applyFont="1" applyFill="1" applyBorder="1" applyAlignment="1" applyProtection="1">
      <alignment vertical="center" wrapText="1"/>
    </xf>
    <xf numFmtId="0" fontId="2" fillId="0" borderId="89" xfId="0" applyFont="1" applyFill="1" applyBorder="1" applyAlignment="1" applyProtection="1">
      <alignment horizontal="center" vertical="center"/>
    </xf>
    <xf numFmtId="0" fontId="2" fillId="0" borderId="99" xfId="0" applyFont="1" applyFill="1" applyBorder="1" applyAlignment="1" applyProtection="1">
      <alignment horizontal="center" vertical="center"/>
    </xf>
    <xf numFmtId="0" fontId="2" fillId="0" borderId="100" xfId="0" applyFont="1" applyFill="1" applyBorder="1" applyAlignment="1" applyProtection="1">
      <alignment horizontal="center" vertical="center"/>
    </xf>
    <xf numFmtId="0" fontId="2" fillId="0" borderId="100" xfId="0" applyFont="1" applyFill="1" applyBorder="1" applyAlignment="1" applyProtection="1">
      <alignment horizontal="center" vertical="center"/>
      <protection locked="0"/>
    </xf>
    <xf numFmtId="0" fontId="2" fillId="0" borderId="99" xfId="0" applyFont="1" applyFill="1" applyBorder="1" applyAlignment="1" applyProtection="1">
      <alignment horizontal="center" vertical="center"/>
      <protection locked="0"/>
    </xf>
    <xf numFmtId="9" fontId="2" fillId="0" borderId="99" xfId="0" applyNumberFormat="1" applyFont="1" applyFill="1" applyBorder="1" applyAlignment="1" applyProtection="1">
      <alignment horizontal="center" vertical="center"/>
    </xf>
    <xf numFmtId="0" fontId="2" fillId="0" borderId="97" xfId="0" applyFont="1" applyFill="1" applyBorder="1" applyAlignment="1" applyProtection="1">
      <alignment horizontal="center" vertical="center" wrapText="1"/>
    </xf>
    <xf numFmtId="0" fontId="2" fillId="0" borderId="101" xfId="0" applyFont="1" applyFill="1" applyBorder="1" applyAlignment="1" applyProtection="1">
      <alignment horizontal="center" vertical="center" wrapText="1"/>
    </xf>
    <xf numFmtId="0" fontId="39" fillId="0" borderId="97" xfId="0" applyFont="1" applyFill="1" applyBorder="1" applyAlignment="1" applyProtection="1">
      <alignment vertical="center" wrapText="1"/>
    </xf>
  </cellXfs>
  <cellStyles count="57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Date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Fixed" xfId="34"/>
    <cellStyle name="Heading1" xfId="35"/>
    <cellStyle name="Heading2" xfId="36"/>
    <cellStyle name="Hipervínculo 2" xfId="37"/>
    <cellStyle name="Incorrecto 2" xfId="38"/>
    <cellStyle name="Neutral 2" xfId="39"/>
    <cellStyle name="Normal" xfId="0" builtinId="0"/>
    <cellStyle name="Normal 2" xfId="40"/>
    <cellStyle name="Normal 2 2" xfId="41"/>
    <cellStyle name="Normal 2 3" xfId="42"/>
    <cellStyle name="Normal 2_Anexo 1 Programa de Gestión Ambiental Bogotá" xfId="43"/>
    <cellStyle name="Normal 3" xfId="44"/>
    <cellStyle name="Normal 4" xfId="45"/>
    <cellStyle name="Normal 5" xfId="1"/>
    <cellStyle name="Normal 7" xfId="55"/>
    <cellStyle name="Notas 2" xfId="46"/>
    <cellStyle name="Porcentaje" xfId="56" builtinId="5"/>
    <cellStyle name="Salida 2" xfId="47"/>
    <cellStyle name="Texto de advertencia 2" xfId="48"/>
    <cellStyle name="Texto explicativo 2" xfId="49"/>
    <cellStyle name="Título 1 2" xfId="51"/>
    <cellStyle name="Título 2 2" xfId="52"/>
    <cellStyle name="Título 3 2" xfId="53"/>
    <cellStyle name="Título 4" xfId="50"/>
    <cellStyle name="Total 2" xfId="54"/>
  </cellStyles>
  <dxfs count="0"/>
  <tableStyles count="0" defaultTableStyle="TableStyleMedium2" defaultPivotStyle="PivotStyleLight16"/>
  <colors>
    <mruColors>
      <color rgb="FF0000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 DE TRABAJO 2025'!$D$73:$E$73</c:f>
              <c:strCache>
                <c:ptCount val="2"/>
                <c:pt idx="0">
                  <c:v>Actividades ejecutadas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 DE TRABAJO 2025'!$F$72:$AC$72</c:f>
              <c:strCache>
                <c:ptCount val="23"/>
                <c:pt idx="0">
                  <c:v>ENERO</c:v>
                </c:pt>
                <c:pt idx="2">
                  <c:v>FEBRERO</c:v>
                </c:pt>
                <c:pt idx="4">
                  <c:v>MARZO</c:v>
                </c:pt>
                <c:pt idx="6">
                  <c:v>ABRIL</c:v>
                </c:pt>
                <c:pt idx="8">
                  <c:v>MAYO</c:v>
                </c:pt>
                <c:pt idx="10">
                  <c:v>JUNIO</c:v>
                </c:pt>
                <c:pt idx="12">
                  <c:v>JULIO</c:v>
                </c:pt>
                <c:pt idx="14">
                  <c:v>AGOSTO</c:v>
                </c:pt>
                <c:pt idx="16">
                  <c:v>SEPTIEMBRE</c:v>
                </c:pt>
                <c:pt idx="18">
                  <c:v>OCTUBRE</c:v>
                </c:pt>
                <c:pt idx="20">
                  <c:v>NOVIEMBRE</c:v>
                </c:pt>
                <c:pt idx="22">
                  <c:v>DICIEMBRE</c:v>
                </c:pt>
              </c:strCache>
            </c:strRef>
          </c:cat>
          <c:val>
            <c:numRef>
              <c:f>'PLAN DE TRABAJO 2025'!$F$73:$AC$73</c:f>
              <c:numCache>
                <c:formatCode>General</c:formatCode>
                <c:ptCount val="24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D4-8872-9BC5E81F27D6}"/>
            </c:ext>
          </c:extLst>
        </c:ser>
        <c:ser>
          <c:idx val="1"/>
          <c:order val="1"/>
          <c:tx>
            <c:strRef>
              <c:f>'PLAN DE TRABAJO 2025'!$D$74:$E$74</c:f>
              <c:strCache>
                <c:ptCount val="2"/>
                <c:pt idx="0">
                  <c:v>Actividades programadas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 DE TRABAJO 2025'!$F$72:$AC$72</c:f>
              <c:strCache>
                <c:ptCount val="23"/>
                <c:pt idx="0">
                  <c:v>ENERO</c:v>
                </c:pt>
                <c:pt idx="2">
                  <c:v>FEBRERO</c:v>
                </c:pt>
                <c:pt idx="4">
                  <c:v>MARZO</c:v>
                </c:pt>
                <c:pt idx="6">
                  <c:v>ABRIL</c:v>
                </c:pt>
                <c:pt idx="8">
                  <c:v>MAYO</c:v>
                </c:pt>
                <c:pt idx="10">
                  <c:v>JUNIO</c:v>
                </c:pt>
                <c:pt idx="12">
                  <c:v>JULIO</c:v>
                </c:pt>
                <c:pt idx="14">
                  <c:v>AGOSTO</c:v>
                </c:pt>
                <c:pt idx="16">
                  <c:v>SEPTIEMBRE</c:v>
                </c:pt>
                <c:pt idx="18">
                  <c:v>OCTUBRE</c:v>
                </c:pt>
                <c:pt idx="20">
                  <c:v>NOVIEMBRE</c:v>
                </c:pt>
                <c:pt idx="22">
                  <c:v>DICIEMBRE</c:v>
                </c:pt>
              </c:strCache>
            </c:strRef>
          </c:cat>
          <c:val>
            <c:numRef>
              <c:f>'PLAN DE TRABAJO 2025'!$F$74:$AC$74</c:f>
              <c:numCache>
                <c:formatCode>General</c:formatCode>
                <c:ptCount val="24"/>
                <c:pt idx="0">
                  <c:v>1</c:v>
                </c:pt>
                <c:pt idx="2">
                  <c:v>1</c:v>
                </c:pt>
                <c:pt idx="4">
                  <c:v>9</c:v>
                </c:pt>
                <c:pt idx="6">
                  <c:v>9</c:v>
                </c:pt>
                <c:pt idx="8">
                  <c:v>11</c:v>
                </c:pt>
                <c:pt idx="10">
                  <c:v>19</c:v>
                </c:pt>
                <c:pt idx="12">
                  <c:v>8</c:v>
                </c:pt>
                <c:pt idx="14">
                  <c:v>1</c:v>
                </c:pt>
                <c:pt idx="16">
                  <c:v>11</c:v>
                </c:pt>
                <c:pt idx="18">
                  <c:v>9</c:v>
                </c:pt>
                <c:pt idx="20">
                  <c:v>14</c:v>
                </c:pt>
                <c:pt idx="2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4-4C0F-BE41-660CF670A3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2013677488"/>
        <c:axId val="-2013676944"/>
      </c:barChart>
      <c:catAx>
        <c:axId val="-2013677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013676944"/>
        <c:crosses val="autoZero"/>
        <c:auto val="1"/>
        <c:lblAlgn val="ctr"/>
        <c:lblOffset val="100"/>
        <c:noMultiLvlLbl val="0"/>
      </c:catAx>
      <c:valAx>
        <c:axId val="-201367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01367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1111250</xdr:colOff>
      <xdr:row>19</xdr:row>
      <xdr:rowOff>95251</xdr:rowOff>
    </xdr:from>
    <xdr:to>
      <xdr:col>9</xdr:col>
      <xdr:colOff>347963</xdr:colOff>
      <xdr:row>20</xdr:row>
      <xdr:rowOff>349251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3250" y="4429126"/>
          <a:ext cx="2014838" cy="50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168387</xdr:colOff>
      <xdr:row>79</xdr:row>
      <xdr:rowOff>105624</xdr:rowOff>
    </xdr:from>
    <xdr:to>
      <xdr:col>19</xdr:col>
      <xdr:colOff>421821</xdr:colOff>
      <xdr:row>79</xdr:row>
      <xdr:rowOff>3565071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C16:J24"/>
  <sheetViews>
    <sheetView windowProtection="1" view="pageBreakPreview" zoomScale="60" zoomScaleNormal="80" workbookViewId="0">
      <selection activeCell="F10" sqref="F10"/>
    </sheetView>
  </sheetViews>
  <sheetFormatPr baseColWidth="10" defaultRowHeight="15" x14ac:dyDescent="0.25"/>
  <cols>
    <col min="1" max="6" width="11.42578125" style="20"/>
    <col min="7" max="7" width="18.7109375" style="20" customWidth="1"/>
    <col min="8" max="16384" width="11.42578125" style="20"/>
  </cols>
  <sheetData>
    <row r="16" spans="3:10" ht="64.5" customHeight="1" x14ac:dyDescent="0.55000000000000004">
      <c r="C16" s="46" t="s">
        <v>149</v>
      </c>
      <c r="D16" s="46"/>
      <c r="E16" s="46"/>
      <c r="F16" s="46"/>
      <c r="G16" s="46"/>
      <c r="H16" s="46"/>
      <c r="I16" s="46"/>
      <c r="J16" s="46"/>
    </row>
    <row r="18" spans="4:9" ht="21" x14ac:dyDescent="0.35">
      <c r="D18" s="21" t="s">
        <v>104</v>
      </c>
      <c r="E18" s="21"/>
      <c r="F18" s="21"/>
      <c r="G18" s="22"/>
      <c r="H18" s="23">
        <v>45690</v>
      </c>
      <c r="I18" s="24"/>
    </row>
    <row r="19" spans="4:9" x14ac:dyDescent="0.25">
      <c r="D19" s="45"/>
      <c r="E19" s="45"/>
      <c r="F19" s="45"/>
    </row>
    <row r="20" spans="4:9" ht="20.25" customHeight="1" x14ac:dyDescent="0.25">
      <c r="D20" s="44" t="s">
        <v>101</v>
      </c>
      <c r="E20" s="44"/>
      <c r="F20" s="44"/>
      <c r="H20" s="45" t="s">
        <v>100</v>
      </c>
      <c r="I20" s="45"/>
    </row>
    <row r="21" spans="4:9" ht="29.25" customHeight="1" x14ac:dyDescent="0.25">
      <c r="D21" s="47" t="s">
        <v>150</v>
      </c>
      <c r="E21" s="48"/>
      <c r="F21" s="48"/>
      <c r="H21" s="45"/>
      <c r="I21" s="45"/>
    </row>
    <row r="22" spans="4:9" x14ac:dyDescent="0.25">
      <c r="D22" s="31" t="s">
        <v>120</v>
      </c>
      <c r="E22" s="31"/>
      <c r="F22" s="31"/>
      <c r="G22" s="32"/>
      <c r="H22" s="45" t="s">
        <v>100</v>
      </c>
      <c r="I22" s="45"/>
    </row>
    <row r="23" spans="4:9" ht="24" customHeight="1" x14ac:dyDescent="0.25">
      <c r="D23" s="20" t="s">
        <v>148</v>
      </c>
      <c r="H23" s="45"/>
      <c r="I23" s="45"/>
    </row>
    <row r="24" spans="4:9" ht="17.25" customHeight="1" x14ac:dyDescent="0.25"/>
  </sheetData>
  <mergeCells count="5">
    <mergeCell ref="H22:I23"/>
    <mergeCell ref="C16:J16"/>
    <mergeCell ref="D19:F19"/>
    <mergeCell ref="H20:I21"/>
    <mergeCell ref="D21:F21"/>
  </mergeCells>
  <pageMargins left="0.7" right="0.7" top="0.75" bottom="0.75" header="0.3" footer="0.3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O81"/>
  <sheetViews>
    <sheetView windowProtection="1" showGridLines="0" tabSelected="1" zoomScale="70" zoomScaleNormal="70" zoomScaleSheetLayoutView="10" zoomScalePageLayoutView="50" workbookViewId="0">
      <selection activeCell="C71" sqref="C71"/>
    </sheetView>
  </sheetViews>
  <sheetFormatPr baseColWidth="10" defaultColWidth="11.42578125" defaultRowHeight="12.75" x14ac:dyDescent="0.2"/>
  <cols>
    <col min="1" max="1" width="9.7109375" style="3" customWidth="1"/>
    <col min="2" max="2" width="20.42578125" style="2" customWidth="1"/>
    <col min="3" max="3" width="18.42578125" style="2" customWidth="1"/>
    <col min="4" max="4" width="37.5703125" style="2" customWidth="1"/>
    <col min="5" max="5" width="23.140625" style="2" customWidth="1"/>
    <col min="6" max="6" width="6.7109375" style="7" customWidth="1"/>
    <col min="7" max="7" width="6" style="7" customWidth="1"/>
    <col min="8" max="8" width="6.42578125" style="7" customWidth="1"/>
    <col min="9" max="9" width="7.140625" style="7" customWidth="1"/>
    <col min="10" max="10" width="6.85546875" style="7" customWidth="1"/>
    <col min="11" max="11" width="6.42578125" style="7" customWidth="1"/>
    <col min="12" max="12" width="6.85546875" style="7" customWidth="1"/>
    <col min="13" max="13" width="5.7109375" style="7" customWidth="1"/>
    <col min="14" max="14" width="7" style="7" customWidth="1"/>
    <col min="15" max="15" width="6.140625" style="7" customWidth="1"/>
    <col min="16" max="16" width="7.42578125" style="7" customWidth="1"/>
    <col min="17" max="17" width="6.5703125" style="7" customWidth="1"/>
    <col min="18" max="18" width="7" style="7" customWidth="1"/>
    <col min="19" max="19" width="6.28515625" style="7" customWidth="1"/>
    <col min="20" max="21" width="7.140625" style="7" customWidth="1"/>
    <col min="22" max="22" width="8.42578125" style="7" customWidth="1"/>
    <col min="23" max="23" width="6.85546875" style="7" customWidth="1"/>
    <col min="24" max="24" width="7.85546875" style="7" customWidth="1"/>
    <col min="25" max="25" width="6.85546875" style="7" customWidth="1"/>
    <col min="26" max="26" width="8" style="7" customWidth="1"/>
    <col min="27" max="27" width="7.7109375" style="7" customWidth="1"/>
    <col min="28" max="28" width="8.5703125" style="7" customWidth="1"/>
    <col min="29" max="29" width="8.42578125" style="7" customWidth="1"/>
    <col min="30" max="30" width="14.42578125" style="8" customWidth="1"/>
    <col min="31" max="31" width="16" style="3" customWidth="1"/>
    <col min="32" max="32" width="13.85546875" style="3" customWidth="1"/>
    <col min="33" max="16384" width="11.42578125" style="3"/>
  </cols>
  <sheetData>
    <row r="1" spans="1:41" ht="33" customHeight="1" x14ac:dyDescent="0.2">
      <c r="B1" s="113" t="s">
        <v>111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5"/>
      <c r="AG1" s="5"/>
      <c r="AH1" s="5"/>
      <c r="AI1" s="5"/>
      <c r="AJ1" s="5"/>
      <c r="AK1" s="5"/>
      <c r="AL1" s="5"/>
      <c r="AM1" s="5"/>
      <c r="AN1" s="5"/>
      <c r="AO1" s="5"/>
    </row>
    <row r="2" spans="1:41" ht="29.25" customHeight="1" x14ac:dyDescent="0.2">
      <c r="B2" s="113" t="s">
        <v>112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5"/>
      <c r="AG2" s="5"/>
      <c r="AH2" s="5"/>
      <c r="AI2" s="5"/>
      <c r="AJ2" s="5"/>
      <c r="AK2" s="5"/>
      <c r="AL2" s="5"/>
      <c r="AM2" s="5"/>
      <c r="AN2" s="5"/>
      <c r="AO2" s="5"/>
    </row>
    <row r="3" spans="1:41" ht="28.5" customHeight="1" x14ac:dyDescent="0.2">
      <c r="B3" s="113" t="s">
        <v>157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5"/>
      <c r="AG3" s="5"/>
      <c r="AH3" s="5"/>
      <c r="AI3" s="5"/>
      <c r="AJ3" s="5"/>
      <c r="AK3" s="5"/>
      <c r="AL3" s="5"/>
      <c r="AM3" s="5"/>
      <c r="AN3" s="5"/>
      <c r="AO3" s="5"/>
    </row>
    <row r="4" spans="1:41" ht="15" customHeight="1" x14ac:dyDescent="0.2">
      <c r="B4" s="38"/>
      <c r="C4" s="6"/>
      <c r="D4" s="6"/>
      <c r="E4" s="6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10"/>
    </row>
    <row r="5" spans="1:41" s="5" customFormat="1" ht="21.75" customHeight="1" x14ac:dyDescent="0.2">
      <c r="A5" s="40"/>
      <c r="B5" s="116" t="s">
        <v>5</v>
      </c>
      <c r="C5" s="117"/>
      <c r="D5" s="82" t="s">
        <v>39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4"/>
      <c r="Q5" s="14"/>
      <c r="R5" s="69" t="s">
        <v>6</v>
      </c>
      <c r="S5" s="70"/>
      <c r="T5" s="70"/>
      <c r="U5" s="70"/>
      <c r="V5" s="68" t="s">
        <v>122</v>
      </c>
      <c r="W5" s="68"/>
      <c r="X5" s="68"/>
      <c r="Y5" s="68"/>
      <c r="Z5" s="68"/>
      <c r="AA5" s="68"/>
      <c r="AB5" s="68"/>
      <c r="AC5" s="68"/>
      <c r="AD5" s="68"/>
      <c r="AE5" s="68"/>
      <c r="AF5" s="68"/>
    </row>
    <row r="6" spans="1:41" s="5" customFormat="1" ht="18" customHeight="1" x14ac:dyDescent="0.2">
      <c r="A6" s="40"/>
      <c r="B6" s="118"/>
      <c r="C6" s="119"/>
      <c r="D6" s="85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7"/>
      <c r="Q6" s="14"/>
      <c r="R6" s="71"/>
      <c r="S6" s="72"/>
      <c r="T6" s="72"/>
      <c r="U6" s="72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</row>
    <row r="7" spans="1:41" s="5" customFormat="1" ht="12.95" customHeight="1" x14ac:dyDescent="0.2">
      <c r="B7" s="120"/>
      <c r="C7" s="121"/>
      <c r="D7" s="88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90"/>
      <c r="Q7" s="14"/>
      <c r="R7" s="73"/>
      <c r="S7" s="74"/>
      <c r="T7" s="74"/>
      <c r="U7" s="74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</row>
    <row r="8" spans="1:41" s="5" customFormat="1" ht="6.75" customHeight="1" x14ac:dyDescent="0.2">
      <c r="B8" s="37"/>
      <c r="C8" s="11"/>
      <c r="D8" s="11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3"/>
    </row>
    <row r="9" spans="1:41" ht="21" customHeight="1" x14ac:dyDescent="0.2">
      <c r="B9" s="77" t="s">
        <v>7</v>
      </c>
      <c r="C9" s="77"/>
      <c r="D9" s="77"/>
      <c r="E9" s="77"/>
      <c r="F9" s="77"/>
      <c r="G9" s="77"/>
      <c r="H9" s="77"/>
      <c r="I9" s="77"/>
      <c r="J9" s="77" t="s">
        <v>8</v>
      </c>
      <c r="K9" s="77"/>
      <c r="L9" s="77"/>
      <c r="M9" s="77"/>
      <c r="N9" s="77"/>
      <c r="O9" s="77"/>
      <c r="P9" s="77"/>
      <c r="Q9" s="77"/>
      <c r="R9" s="77"/>
      <c r="S9" s="77"/>
      <c r="T9" s="78" t="s">
        <v>11</v>
      </c>
      <c r="U9" s="79"/>
      <c r="V9" s="79"/>
      <c r="W9" s="79"/>
      <c r="X9" s="79"/>
      <c r="Y9" s="79"/>
      <c r="Z9" s="77" t="s">
        <v>27</v>
      </c>
      <c r="AA9" s="77"/>
      <c r="AB9" s="77"/>
      <c r="AC9" s="77"/>
      <c r="AD9" s="77"/>
      <c r="AE9" s="77"/>
      <c r="AF9" s="77"/>
    </row>
    <row r="10" spans="1:41" ht="79.5" customHeight="1" x14ac:dyDescent="0.2">
      <c r="B10" s="80" t="s">
        <v>9</v>
      </c>
      <c r="C10" s="81"/>
      <c r="D10" s="81"/>
      <c r="E10" s="81"/>
      <c r="F10" s="80"/>
      <c r="G10" s="80"/>
      <c r="H10" s="80"/>
      <c r="I10" s="80"/>
      <c r="J10" s="50" t="s">
        <v>25</v>
      </c>
      <c r="K10" s="50"/>
      <c r="L10" s="50" t="s">
        <v>74</v>
      </c>
      <c r="M10" s="50"/>
      <c r="N10" s="50"/>
      <c r="O10" s="50"/>
      <c r="P10" s="50"/>
      <c r="Q10" s="50"/>
      <c r="R10" s="50"/>
      <c r="S10" s="50"/>
      <c r="T10" s="80" t="s">
        <v>10</v>
      </c>
      <c r="U10" s="80"/>
      <c r="V10" s="80"/>
      <c r="W10" s="80"/>
      <c r="X10" s="80"/>
      <c r="Y10" s="91"/>
      <c r="Z10" s="92" t="s">
        <v>158</v>
      </c>
      <c r="AA10" s="92"/>
      <c r="AB10" s="92"/>
      <c r="AC10" s="92"/>
      <c r="AD10" s="92"/>
      <c r="AE10" s="92"/>
      <c r="AF10" s="92"/>
    </row>
    <row r="11" spans="1:41" ht="24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</row>
    <row r="12" spans="1:41" ht="28.5" customHeight="1" x14ac:dyDescent="0.2">
      <c r="A12" s="35"/>
      <c r="B12" s="11"/>
      <c r="C12" s="11"/>
      <c r="D12" s="39"/>
      <c r="E12" s="11"/>
      <c r="F12" s="62">
        <v>1</v>
      </c>
      <c r="G12" s="63"/>
      <c r="H12" s="64" t="s">
        <v>2</v>
      </c>
      <c r="I12" s="64"/>
      <c r="J12" s="64"/>
      <c r="K12" s="64"/>
      <c r="L12" s="64"/>
      <c r="M12" s="64"/>
      <c r="N12" s="65">
        <v>1</v>
      </c>
      <c r="O12" s="65"/>
      <c r="P12" s="66" t="s">
        <v>3</v>
      </c>
      <c r="Q12" s="66"/>
      <c r="R12" s="66"/>
      <c r="S12" s="66"/>
      <c r="T12" s="66"/>
      <c r="U12" s="66"/>
      <c r="V12" s="67"/>
      <c r="W12" s="67"/>
      <c r="X12" s="66" t="s">
        <v>4</v>
      </c>
      <c r="Y12" s="66"/>
      <c r="Z12" s="66"/>
      <c r="AA12" s="66"/>
      <c r="AB12" s="66"/>
      <c r="AC12" s="15"/>
      <c r="AD12" s="66" t="s">
        <v>41</v>
      </c>
      <c r="AE12" s="66"/>
      <c r="AF12" s="66"/>
    </row>
    <row r="13" spans="1:41" ht="22.5" customHeight="1" x14ac:dyDescent="0.2">
      <c r="B13" s="36"/>
      <c r="C13" s="11"/>
      <c r="D13" s="11"/>
      <c r="E13" s="11"/>
      <c r="F13" s="1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41" s="1" customFormat="1" ht="25.5" customHeight="1" x14ac:dyDescent="0.2">
      <c r="B14" s="57" t="s">
        <v>156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1" t="s">
        <v>40</v>
      </c>
      <c r="AE14" s="51" t="s">
        <v>37</v>
      </c>
      <c r="AF14" s="53" t="s">
        <v>38</v>
      </c>
    </row>
    <row r="15" spans="1:41" s="1" customFormat="1" ht="25.5" customHeight="1" x14ac:dyDescent="0.2">
      <c r="B15" s="122" t="s">
        <v>42</v>
      </c>
      <c r="C15" s="123"/>
      <c r="D15" s="93" t="s">
        <v>43</v>
      </c>
      <c r="E15" s="93" t="s">
        <v>44</v>
      </c>
      <c r="F15" s="59" t="s">
        <v>12</v>
      </c>
      <c r="G15" s="59"/>
      <c r="H15" s="58" t="s">
        <v>13</v>
      </c>
      <c r="I15" s="58"/>
      <c r="J15" s="58" t="s">
        <v>14</v>
      </c>
      <c r="K15" s="58"/>
      <c r="L15" s="95" t="s">
        <v>15</v>
      </c>
      <c r="M15" s="95"/>
      <c r="N15" s="95" t="s">
        <v>16</v>
      </c>
      <c r="O15" s="95"/>
      <c r="P15" s="95" t="s">
        <v>17</v>
      </c>
      <c r="Q15" s="95"/>
      <c r="R15" s="58" t="s">
        <v>18</v>
      </c>
      <c r="S15" s="58"/>
      <c r="T15" s="58" t="s">
        <v>19</v>
      </c>
      <c r="U15" s="58"/>
      <c r="V15" s="126" t="s">
        <v>20</v>
      </c>
      <c r="W15" s="126"/>
      <c r="X15" s="126" t="s">
        <v>21</v>
      </c>
      <c r="Y15" s="126"/>
      <c r="Z15" s="126" t="s">
        <v>22</v>
      </c>
      <c r="AA15" s="126"/>
      <c r="AB15" s="126" t="s">
        <v>23</v>
      </c>
      <c r="AC15" s="126"/>
      <c r="AD15" s="51"/>
      <c r="AE15" s="51"/>
      <c r="AF15" s="53"/>
    </row>
    <row r="16" spans="1:41" s="1" customFormat="1" ht="21.75" customHeight="1" thickBot="1" x14ac:dyDescent="0.25">
      <c r="B16" s="124"/>
      <c r="C16" s="125"/>
      <c r="D16" s="94"/>
      <c r="E16" s="94"/>
      <c r="F16" s="17" t="s">
        <v>0</v>
      </c>
      <c r="G16" s="18" t="s">
        <v>1</v>
      </c>
      <c r="H16" s="17" t="s">
        <v>0</v>
      </c>
      <c r="I16" s="18" t="s">
        <v>1</v>
      </c>
      <c r="J16" s="17" t="s">
        <v>0</v>
      </c>
      <c r="K16" s="18" t="s">
        <v>1</v>
      </c>
      <c r="L16" s="17" t="s">
        <v>0</v>
      </c>
      <c r="M16" s="18" t="s">
        <v>1</v>
      </c>
      <c r="N16" s="17" t="s">
        <v>0</v>
      </c>
      <c r="O16" s="18" t="s">
        <v>1</v>
      </c>
      <c r="P16" s="17" t="s">
        <v>0</v>
      </c>
      <c r="Q16" s="18" t="s">
        <v>1</v>
      </c>
      <c r="R16" s="17" t="s">
        <v>0</v>
      </c>
      <c r="S16" s="18" t="s">
        <v>1</v>
      </c>
      <c r="T16" s="17" t="s">
        <v>0</v>
      </c>
      <c r="U16" s="18" t="s">
        <v>1</v>
      </c>
      <c r="V16" s="17" t="s">
        <v>0</v>
      </c>
      <c r="W16" s="18" t="s">
        <v>1</v>
      </c>
      <c r="X16" s="17" t="s">
        <v>0</v>
      </c>
      <c r="Y16" s="18" t="s">
        <v>1</v>
      </c>
      <c r="Z16" s="17" t="s">
        <v>0</v>
      </c>
      <c r="AA16" s="18" t="s">
        <v>1</v>
      </c>
      <c r="AB16" s="17" t="s">
        <v>0</v>
      </c>
      <c r="AC16" s="18" t="s">
        <v>1</v>
      </c>
      <c r="AD16" s="56"/>
      <c r="AE16" s="52"/>
      <c r="AF16" s="54"/>
    </row>
    <row r="17" spans="2:32" ht="69" customHeight="1" x14ac:dyDescent="0.2">
      <c r="B17" s="136" t="s">
        <v>29</v>
      </c>
      <c r="C17" s="137"/>
      <c r="D17" s="138" t="s">
        <v>92</v>
      </c>
      <c r="E17" s="139" t="s">
        <v>45</v>
      </c>
      <c r="F17" s="140"/>
      <c r="G17" s="141"/>
      <c r="H17" s="142"/>
      <c r="I17" s="141"/>
      <c r="J17" s="143"/>
      <c r="K17" s="141"/>
      <c r="L17" s="143"/>
      <c r="M17" s="141"/>
      <c r="N17" s="143"/>
      <c r="O17" s="141"/>
      <c r="P17" s="143"/>
      <c r="Q17" s="141"/>
      <c r="R17" s="143"/>
      <c r="S17" s="141"/>
      <c r="T17" s="143"/>
      <c r="U17" s="141"/>
      <c r="V17" s="142">
        <v>1</v>
      </c>
      <c r="W17" s="144"/>
      <c r="X17" s="143"/>
      <c r="Y17" s="141"/>
      <c r="Z17" s="143"/>
      <c r="AA17" s="141"/>
      <c r="AB17" s="143"/>
      <c r="AC17" s="141"/>
      <c r="AD17" s="145">
        <f t="shared" ref="AD17:AD58" si="0">SUM(I17,G17,W17,K17,M17,O17,Q17,S17,U17,Y17,AA17,AC17)/SUM(V17,J17,L17,P17,R17,T17,X17,Z17,AB17,N17,F17,H17)</f>
        <v>0</v>
      </c>
      <c r="AE17" s="146" t="s">
        <v>97</v>
      </c>
      <c r="AF17" s="147" t="s">
        <v>98</v>
      </c>
    </row>
    <row r="18" spans="2:32" ht="69" customHeight="1" x14ac:dyDescent="0.2">
      <c r="B18" s="148"/>
      <c r="C18" s="149"/>
      <c r="D18" s="150" t="s">
        <v>123</v>
      </c>
      <c r="E18" s="151" t="s">
        <v>46</v>
      </c>
      <c r="F18" s="152"/>
      <c r="G18" s="153"/>
      <c r="H18" s="154"/>
      <c r="I18" s="153"/>
      <c r="J18" s="154"/>
      <c r="K18" s="153"/>
      <c r="L18" s="154">
        <v>1</v>
      </c>
      <c r="M18" s="153"/>
      <c r="N18" s="154">
        <v>1</v>
      </c>
      <c r="O18" s="153"/>
      <c r="P18" s="154">
        <v>1</v>
      </c>
      <c r="Q18" s="153"/>
      <c r="R18" s="154">
        <v>1</v>
      </c>
      <c r="S18" s="153"/>
      <c r="T18" s="154"/>
      <c r="U18" s="153"/>
      <c r="V18" s="154"/>
      <c r="W18" s="155"/>
      <c r="X18" s="154">
        <v>1</v>
      </c>
      <c r="Y18" s="153"/>
      <c r="Z18" s="154"/>
      <c r="AA18" s="153"/>
      <c r="AB18" s="154"/>
      <c r="AC18" s="153"/>
      <c r="AD18" s="156">
        <f t="shared" si="0"/>
        <v>0</v>
      </c>
      <c r="AE18" s="157" t="s">
        <v>97</v>
      </c>
      <c r="AF18" s="158" t="s">
        <v>98</v>
      </c>
    </row>
    <row r="19" spans="2:32" ht="45.75" customHeight="1" x14ac:dyDescent="0.2">
      <c r="B19" s="148"/>
      <c r="C19" s="149"/>
      <c r="D19" s="150" t="s">
        <v>105</v>
      </c>
      <c r="E19" s="151" t="s">
        <v>106</v>
      </c>
      <c r="F19" s="153"/>
      <c r="G19" s="153"/>
      <c r="H19" s="154"/>
      <c r="I19" s="153"/>
      <c r="J19" s="154"/>
      <c r="K19" s="153"/>
      <c r="L19" s="154"/>
      <c r="M19" s="153"/>
      <c r="N19" s="154"/>
      <c r="O19" s="153"/>
      <c r="P19" s="154"/>
      <c r="Q19" s="153"/>
      <c r="R19" s="154"/>
      <c r="S19" s="153"/>
      <c r="T19" s="154"/>
      <c r="U19" s="153"/>
      <c r="V19" s="159"/>
      <c r="W19" s="155"/>
      <c r="X19" s="154"/>
      <c r="Y19" s="153"/>
      <c r="Z19" s="154">
        <v>1</v>
      </c>
      <c r="AA19" s="153"/>
      <c r="AB19" s="154"/>
      <c r="AC19" s="153"/>
      <c r="AD19" s="156">
        <f t="shared" si="0"/>
        <v>0</v>
      </c>
      <c r="AE19" s="157" t="s">
        <v>97</v>
      </c>
      <c r="AF19" s="158" t="s">
        <v>98</v>
      </c>
    </row>
    <row r="20" spans="2:32" ht="45.75" customHeight="1" x14ac:dyDescent="0.2">
      <c r="B20" s="148"/>
      <c r="C20" s="149"/>
      <c r="D20" s="127" t="s">
        <v>151</v>
      </c>
      <c r="E20" s="151" t="s">
        <v>152</v>
      </c>
      <c r="F20" s="153">
        <v>1</v>
      </c>
      <c r="G20" s="153"/>
      <c r="H20" s="154">
        <v>1</v>
      </c>
      <c r="I20" s="153"/>
      <c r="J20" s="154">
        <v>1</v>
      </c>
      <c r="K20" s="153"/>
      <c r="L20" s="154">
        <v>1</v>
      </c>
      <c r="M20" s="153"/>
      <c r="N20" s="154">
        <v>1</v>
      </c>
      <c r="O20" s="153"/>
      <c r="P20" s="154">
        <v>1</v>
      </c>
      <c r="Q20" s="153"/>
      <c r="R20" s="154">
        <v>1</v>
      </c>
      <c r="S20" s="153"/>
      <c r="T20" s="154">
        <v>1</v>
      </c>
      <c r="U20" s="153"/>
      <c r="V20" s="159">
        <v>1</v>
      </c>
      <c r="W20" s="155"/>
      <c r="X20" s="154">
        <v>1</v>
      </c>
      <c r="Y20" s="153"/>
      <c r="Z20" s="154">
        <v>1</v>
      </c>
      <c r="AA20" s="153"/>
      <c r="AB20" s="154">
        <v>1</v>
      </c>
      <c r="AC20" s="153"/>
      <c r="AD20" s="156">
        <f t="shared" si="0"/>
        <v>0</v>
      </c>
      <c r="AE20" s="157" t="s">
        <v>97</v>
      </c>
      <c r="AF20" s="158" t="s">
        <v>119</v>
      </c>
    </row>
    <row r="21" spans="2:32" ht="57.75" customHeight="1" x14ac:dyDescent="0.2">
      <c r="B21" s="148"/>
      <c r="C21" s="149"/>
      <c r="D21" s="128" t="s">
        <v>52</v>
      </c>
      <c r="E21" s="160" t="s">
        <v>51</v>
      </c>
      <c r="F21" s="161"/>
      <c r="G21" s="153"/>
      <c r="H21" s="154"/>
      <c r="I21" s="153"/>
      <c r="J21" s="154"/>
      <c r="K21" s="153"/>
      <c r="L21" s="154"/>
      <c r="M21" s="153"/>
      <c r="N21" s="154"/>
      <c r="O21" s="153"/>
      <c r="P21" s="154">
        <v>1</v>
      </c>
      <c r="Q21" s="153"/>
      <c r="R21" s="154"/>
      <c r="S21" s="153"/>
      <c r="T21" s="154"/>
      <c r="U21" s="153"/>
      <c r="V21" s="159"/>
      <c r="W21" s="155"/>
      <c r="X21" s="154"/>
      <c r="Y21" s="153"/>
      <c r="Z21" s="154">
        <v>1</v>
      </c>
      <c r="AA21" s="153"/>
      <c r="AB21" s="154"/>
      <c r="AC21" s="153"/>
      <c r="AD21" s="156">
        <f t="shared" si="0"/>
        <v>0</v>
      </c>
      <c r="AE21" s="157" t="s">
        <v>97</v>
      </c>
      <c r="AF21" s="158" t="s">
        <v>119</v>
      </c>
    </row>
    <row r="22" spans="2:32" ht="42.75" customHeight="1" x14ac:dyDescent="0.2">
      <c r="B22" s="148"/>
      <c r="C22" s="149"/>
      <c r="D22" s="128" t="s">
        <v>67</v>
      </c>
      <c r="E22" s="151" t="s">
        <v>68</v>
      </c>
      <c r="F22" s="152"/>
      <c r="G22" s="153"/>
      <c r="H22" s="154"/>
      <c r="I22" s="153"/>
      <c r="J22" s="154"/>
      <c r="K22" s="153"/>
      <c r="L22" s="154"/>
      <c r="M22" s="153"/>
      <c r="N22" s="154"/>
      <c r="O22" s="153"/>
      <c r="P22" s="154"/>
      <c r="Q22" s="153"/>
      <c r="R22" s="154"/>
      <c r="S22" s="153"/>
      <c r="T22" s="154"/>
      <c r="U22" s="153"/>
      <c r="V22" s="159"/>
      <c r="W22" s="155"/>
      <c r="X22" s="154"/>
      <c r="Y22" s="153"/>
      <c r="Z22" s="154">
        <v>1</v>
      </c>
      <c r="AA22" s="153"/>
      <c r="AB22" s="154"/>
      <c r="AC22" s="153"/>
      <c r="AD22" s="156">
        <f t="shared" si="0"/>
        <v>0</v>
      </c>
      <c r="AE22" s="157" t="s">
        <v>97</v>
      </c>
      <c r="AF22" s="158" t="s">
        <v>98</v>
      </c>
    </row>
    <row r="23" spans="2:32" ht="43.5" customHeight="1" x14ac:dyDescent="0.2">
      <c r="B23" s="148"/>
      <c r="C23" s="149"/>
      <c r="D23" s="128" t="s">
        <v>87</v>
      </c>
      <c r="E23" s="151" t="s">
        <v>88</v>
      </c>
      <c r="F23" s="152"/>
      <c r="G23" s="153"/>
      <c r="H23" s="154"/>
      <c r="I23" s="153"/>
      <c r="J23" s="154"/>
      <c r="K23" s="153"/>
      <c r="L23" s="154"/>
      <c r="M23" s="153"/>
      <c r="N23" s="154"/>
      <c r="O23" s="153"/>
      <c r="P23" s="154"/>
      <c r="Q23" s="153"/>
      <c r="R23" s="154"/>
      <c r="S23" s="153"/>
      <c r="T23" s="154"/>
      <c r="U23" s="153"/>
      <c r="V23" s="159"/>
      <c r="W23" s="155"/>
      <c r="X23" s="154"/>
      <c r="Y23" s="153"/>
      <c r="Z23" s="154"/>
      <c r="AA23" s="153"/>
      <c r="AB23" s="154">
        <v>1</v>
      </c>
      <c r="AC23" s="153"/>
      <c r="AD23" s="156">
        <f t="shared" si="0"/>
        <v>0</v>
      </c>
      <c r="AE23" s="157" t="s">
        <v>97</v>
      </c>
      <c r="AF23" s="158" t="s">
        <v>119</v>
      </c>
    </row>
    <row r="24" spans="2:32" ht="45.75" customHeight="1" x14ac:dyDescent="0.2">
      <c r="B24" s="148"/>
      <c r="C24" s="149"/>
      <c r="D24" s="128" t="s">
        <v>93</v>
      </c>
      <c r="E24" s="151" t="s">
        <v>86</v>
      </c>
      <c r="F24" s="152"/>
      <c r="G24" s="153"/>
      <c r="H24" s="154"/>
      <c r="I24" s="153"/>
      <c r="J24" s="154"/>
      <c r="K24" s="153"/>
      <c r="L24" s="154"/>
      <c r="M24" s="153"/>
      <c r="N24" s="154"/>
      <c r="O24" s="153"/>
      <c r="P24" s="154">
        <v>1</v>
      </c>
      <c r="Q24" s="153"/>
      <c r="R24" s="154"/>
      <c r="S24" s="153"/>
      <c r="T24" s="154"/>
      <c r="U24" s="153"/>
      <c r="V24" s="159"/>
      <c r="W24" s="155"/>
      <c r="X24" s="154"/>
      <c r="Y24" s="153"/>
      <c r="Z24" s="154">
        <v>1</v>
      </c>
      <c r="AA24" s="153"/>
      <c r="AB24" s="154"/>
      <c r="AC24" s="153"/>
      <c r="AD24" s="156">
        <f t="shared" si="0"/>
        <v>0</v>
      </c>
      <c r="AE24" s="157" t="s">
        <v>97</v>
      </c>
      <c r="AF24" s="158" t="s">
        <v>119</v>
      </c>
    </row>
    <row r="25" spans="2:32" ht="42.75" customHeight="1" x14ac:dyDescent="0.2">
      <c r="B25" s="148"/>
      <c r="C25" s="149"/>
      <c r="D25" s="162" t="s">
        <v>102</v>
      </c>
      <c r="E25" s="163" t="s">
        <v>103</v>
      </c>
      <c r="F25" s="164"/>
      <c r="G25" s="165"/>
      <c r="H25" s="166"/>
      <c r="I25" s="165"/>
      <c r="J25" s="166"/>
      <c r="K25" s="165"/>
      <c r="L25" s="166"/>
      <c r="M25" s="165"/>
      <c r="N25" s="166"/>
      <c r="O25" s="165"/>
      <c r="P25" s="166"/>
      <c r="Q25" s="165"/>
      <c r="R25" s="166"/>
      <c r="S25" s="165"/>
      <c r="T25" s="166"/>
      <c r="U25" s="165"/>
      <c r="V25" s="167"/>
      <c r="W25" s="168"/>
      <c r="X25" s="166"/>
      <c r="Y25" s="165"/>
      <c r="Z25" s="166">
        <v>1</v>
      </c>
      <c r="AA25" s="165"/>
      <c r="AB25" s="166"/>
      <c r="AC25" s="165"/>
      <c r="AD25" s="156">
        <f t="shared" si="0"/>
        <v>0</v>
      </c>
      <c r="AE25" s="157" t="s">
        <v>97</v>
      </c>
      <c r="AF25" s="158" t="s">
        <v>119</v>
      </c>
    </row>
    <row r="26" spans="2:32" ht="45.75" customHeight="1" x14ac:dyDescent="0.2">
      <c r="B26" s="148"/>
      <c r="C26" s="149"/>
      <c r="D26" s="162" t="s">
        <v>95</v>
      </c>
      <c r="E26" s="163" t="s">
        <v>96</v>
      </c>
      <c r="F26" s="164"/>
      <c r="G26" s="165"/>
      <c r="H26" s="166"/>
      <c r="I26" s="165"/>
      <c r="J26" s="166"/>
      <c r="K26" s="165"/>
      <c r="L26" s="166"/>
      <c r="M26" s="165"/>
      <c r="N26" s="166"/>
      <c r="O26" s="165"/>
      <c r="P26" s="166"/>
      <c r="Q26" s="165"/>
      <c r="R26" s="166">
        <v>1</v>
      </c>
      <c r="S26" s="165"/>
      <c r="T26" s="166"/>
      <c r="U26" s="165"/>
      <c r="V26" s="167"/>
      <c r="W26" s="168"/>
      <c r="X26" s="166"/>
      <c r="Y26" s="165"/>
      <c r="Z26" s="166"/>
      <c r="AA26" s="165"/>
      <c r="AB26" s="166"/>
      <c r="AC26" s="165"/>
      <c r="AD26" s="156">
        <f t="shared" si="0"/>
        <v>0</v>
      </c>
      <c r="AE26" s="157" t="s">
        <v>97</v>
      </c>
      <c r="AF26" s="158" t="s">
        <v>119</v>
      </c>
    </row>
    <row r="27" spans="2:32" ht="42.75" customHeight="1" thickBot="1" x14ac:dyDescent="0.25">
      <c r="B27" s="169"/>
      <c r="C27" s="170"/>
      <c r="D27" s="130" t="s">
        <v>124</v>
      </c>
      <c r="E27" s="171" t="s">
        <v>109</v>
      </c>
      <c r="F27" s="172"/>
      <c r="G27" s="173"/>
      <c r="H27" s="174"/>
      <c r="I27" s="173"/>
      <c r="J27" s="174">
        <v>1</v>
      </c>
      <c r="K27" s="173"/>
      <c r="L27" s="174"/>
      <c r="M27" s="173"/>
      <c r="N27" s="174"/>
      <c r="O27" s="173"/>
      <c r="P27" s="174">
        <v>1</v>
      </c>
      <c r="Q27" s="173"/>
      <c r="R27" s="174"/>
      <c r="S27" s="173"/>
      <c r="T27" s="174"/>
      <c r="U27" s="173"/>
      <c r="V27" s="174">
        <v>1</v>
      </c>
      <c r="W27" s="175"/>
      <c r="X27" s="174"/>
      <c r="Y27" s="173"/>
      <c r="Z27" s="174"/>
      <c r="AA27" s="173"/>
      <c r="AB27" s="174">
        <v>1</v>
      </c>
      <c r="AC27" s="173"/>
      <c r="AD27" s="176">
        <f t="shared" si="0"/>
        <v>0</v>
      </c>
      <c r="AE27" s="177" t="s">
        <v>97</v>
      </c>
      <c r="AF27" s="158" t="s">
        <v>119</v>
      </c>
    </row>
    <row r="28" spans="2:32" ht="45" customHeight="1" x14ac:dyDescent="0.2">
      <c r="B28" s="136" t="s">
        <v>30</v>
      </c>
      <c r="C28" s="131"/>
      <c r="D28" s="138" t="s">
        <v>159</v>
      </c>
      <c r="E28" s="139" t="s">
        <v>47</v>
      </c>
      <c r="F28" s="140"/>
      <c r="G28" s="141"/>
      <c r="H28" s="143"/>
      <c r="I28" s="141"/>
      <c r="J28" s="143"/>
      <c r="K28" s="141"/>
      <c r="L28" s="143"/>
      <c r="M28" s="141"/>
      <c r="N28" s="143">
        <v>1</v>
      </c>
      <c r="O28" s="141"/>
      <c r="P28" s="143"/>
      <c r="Q28" s="141"/>
      <c r="R28" s="143"/>
      <c r="S28" s="141"/>
      <c r="T28" s="143"/>
      <c r="U28" s="141"/>
      <c r="V28" s="142"/>
      <c r="W28" s="144"/>
      <c r="X28" s="143"/>
      <c r="Y28" s="141"/>
      <c r="Z28" s="143"/>
      <c r="AA28" s="141"/>
      <c r="AB28" s="143"/>
      <c r="AC28" s="141"/>
      <c r="AD28" s="178">
        <f t="shared" si="0"/>
        <v>0</v>
      </c>
      <c r="AE28" s="146" t="s">
        <v>97</v>
      </c>
      <c r="AF28" s="147" t="s">
        <v>119</v>
      </c>
    </row>
    <row r="29" spans="2:32" ht="52.5" customHeight="1" x14ac:dyDescent="0.2">
      <c r="B29" s="148"/>
      <c r="C29" s="179"/>
      <c r="D29" s="128" t="s">
        <v>34</v>
      </c>
      <c r="E29" s="151" t="s">
        <v>53</v>
      </c>
      <c r="F29" s="152"/>
      <c r="G29" s="153"/>
      <c r="H29" s="154"/>
      <c r="I29" s="153"/>
      <c r="J29" s="154"/>
      <c r="K29" s="153"/>
      <c r="L29" s="154"/>
      <c r="M29" s="153"/>
      <c r="N29" s="154">
        <v>1</v>
      </c>
      <c r="O29" s="153"/>
      <c r="P29" s="154"/>
      <c r="Q29" s="153"/>
      <c r="R29" s="154"/>
      <c r="S29" s="153"/>
      <c r="T29" s="154"/>
      <c r="U29" s="153"/>
      <c r="V29" s="159"/>
      <c r="W29" s="155"/>
      <c r="X29" s="154"/>
      <c r="Y29" s="153"/>
      <c r="Z29" s="154"/>
      <c r="AA29" s="153"/>
      <c r="AB29" s="154"/>
      <c r="AC29" s="153"/>
      <c r="AD29" s="156">
        <f t="shared" si="0"/>
        <v>0</v>
      </c>
      <c r="AE29" s="157" t="s">
        <v>97</v>
      </c>
      <c r="AF29" s="158" t="s">
        <v>98</v>
      </c>
    </row>
    <row r="30" spans="2:32" ht="57.75" customHeight="1" x14ac:dyDescent="0.2">
      <c r="B30" s="148"/>
      <c r="C30" s="179"/>
      <c r="D30" s="128" t="s">
        <v>31</v>
      </c>
      <c r="E30" s="151" t="s">
        <v>54</v>
      </c>
      <c r="F30" s="152"/>
      <c r="G30" s="153"/>
      <c r="H30" s="154"/>
      <c r="I30" s="153"/>
      <c r="J30" s="154"/>
      <c r="K30" s="153"/>
      <c r="L30" s="154"/>
      <c r="M30" s="153"/>
      <c r="N30" s="154"/>
      <c r="O30" s="153"/>
      <c r="P30" s="154">
        <v>1</v>
      </c>
      <c r="Q30" s="153"/>
      <c r="R30" s="154"/>
      <c r="S30" s="153"/>
      <c r="T30" s="154"/>
      <c r="U30" s="153"/>
      <c r="V30" s="159"/>
      <c r="W30" s="155"/>
      <c r="X30" s="154"/>
      <c r="Y30" s="153"/>
      <c r="Z30" s="154"/>
      <c r="AA30" s="153"/>
      <c r="AB30" s="154">
        <v>1</v>
      </c>
      <c r="AC30" s="153"/>
      <c r="AD30" s="156">
        <f t="shared" si="0"/>
        <v>0</v>
      </c>
      <c r="AE30" s="157" t="s">
        <v>97</v>
      </c>
      <c r="AF30" s="180" t="s">
        <v>119</v>
      </c>
    </row>
    <row r="31" spans="2:32" ht="52.5" customHeight="1" x14ac:dyDescent="0.2">
      <c r="B31" s="148"/>
      <c r="C31" s="179"/>
      <c r="D31" s="128" t="s">
        <v>125</v>
      </c>
      <c r="E31" s="151" t="s">
        <v>110</v>
      </c>
      <c r="F31" s="152"/>
      <c r="G31" s="153"/>
      <c r="H31" s="154"/>
      <c r="I31" s="153"/>
      <c r="J31" s="154"/>
      <c r="K31" s="153"/>
      <c r="L31" s="154"/>
      <c r="M31" s="153"/>
      <c r="N31" s="154"/>
      <c r="O31" s="153"/>
      <c r="P31" s="154">
        <v>1</v>
      </c>
      <c r="Q31" s="153"/>
      <c r="R31" s="154"/>
      <c r="S31" s="153"/>
      <c r="T31" s="154"/>
      <c r="U31" s="153"/>
      <c r="V31" s="159"/>
      <c r="W31" s="155"/>
      <c r="X31" s="154"/>
      <c r="Y31" s="153"/>
      <c r="Z31" s="154"/>
      <c r="AA31" s="153"/>
      <c r="AB31" s="154">
        <v>1</v>
      </c>
      <c r="AC31" s="153"/>
      <c r="AD31" s="156">
        <f t="shared" si="0"/>
        <v>0</v>
      </c>
      <c r="AE31" s="157" t="s">
        <v>97</v>
      </c>
      <c r="AF31" s="180" t="s">
        <v>119</v>
      </c>
    </row>
    <row r="32" spans="2:32" ht="52.5" customHeight="1" x14ac:dyDescent="0.2">
      <c r="B32" s="148"/>
      <c r="C32" s="179"/>
      <c r="D32" s="128" t="s">
        <v>32</v>
      </c>
      <c r="E32" s="151" t="s">
        <v>68</v>
      </c>
      <c r="F32" s="152"/>
      <c r="G32" s="153"/>
      <c r="H32" s="154"/>
      <c r="I32" s="153"/>
      <c r="J32" s="154">
        <v>1</v>
      </c>
      <c r="K32" s="153"/>
      <c r="L32" s="154"/>
      <c r="M32" s="153"/>
      <c r="N32" s="154"/>
      <c r="O32" s="153"/>
      <c r="P32" s="154"/>
      <c r="Q32" s="153"/>
      <c r="R32" s="154"/>
      <c r="S32" s="153"/>
      <c r="T32" s="154"/>
      <c r="U32" s="153"/>
      <c r="V32" s="159">
        <v>1</v>
      </c>
      <c r="W32" s="155"/>
      <c r="X32" s="154"/>
      <c r="Y32" s="153"/>
      <c r="Z32" s="154"/>
      <c r="AA32" s="153"/>
      <c r="AB32" s="154"/>
      <c r="AC32" s="153"/>
      <c r="AD32" s="156">
        <f t="shared" si="0"/>
        <v>0</v>
      </c>
      <c r="AE32" s="157" t="s">
        <v>97</v>
      </c>
      <c r="AF32" s="158" t="s">
        <v>98</v>
      </c>
    </row>
    <row r="33" spans="1:33" ht="57.75" customHeight="1" thickBot="1" x14ac:dyDescent="0.25">
      <c r="B33" s="169"/>
      <c r="C33" s="132"/>
      <c r="D33" s="130" t="s">
        <v>80</v>
      </c>
      <c r="E33" s="171" t="s">
        <v>81</v>
      </c>
      <c r="F33" s="172"/>
      <c r="G33" s="173"/>
      <c r="H33" s="174"/>
      <c r="I33" s="173"/>
      <c r="J33" s="174"/>
      <c r="K33" s="173"/>
      <c r="L33" s="174"/>
      <c r="M33" s="173"/>
      <c r="N33" s="174"/>
      <c r="O33" s="173"/>
      <c r="P33" s="174"/>
      <c r="Q33" s="173"/>
      <c r="R33" s="174"/>
      <c r="S33" s="173"/>
      <c r="T33" s="174"/>
      <c r="U33" s="173"/>
      <c r="V33" s="181"/>
      <c r="W33" s="175"/>
      <c r="X33" s="182"/>
      <c r="Y33" s="173"/>
      <c r="Z33" s="174">
        <v>1</v>
      </c>
      <c r="AA33" s="173"/>
      <c r="AB33" s="174"/>
      <c r="AC33" s="173"/>
      <c r="AD33" s="183">
        <f>SUM(I33,G33,W33,K33,M33,O33,Q33,S33,U33,Y33,AA33,AC33)/SUM(V33,J33,L33,P33,R33,T33,X34,Z33,AB33,N33,F33,H33)</f>
        <v>0</v>
      </c>
      <c r="AE33" s="177" t="s">
        <v>97</v>
      </c>
      <c r="AF33" s="184" t="s">
        <v>99</v>
      </c>
    </row>
    <row r="34" spans="1:33" ht="57.75" customHeight="1" thickBot="1" x14ac:dyDescent="0.25">
      <c r="B34" s="136" t="s">
        <v>50</v>
      </c>
      <c r="C34" s="131"/>
      <c r="D34" s="138" t="s">
        <v>126</v>
      </c>
      <c r="E34" s="185" t="s">
        <v>49</v>
      </c>
      <c r="F34" s="140"/>
      <c r="G34" s="141"/>
      <c r="H34" s="143"/>
      <c r="I34" s="141"/>
      <c r="J34" s="143"/>
      <c r="K34" s="141"/>
      <c r="L34" s="143"/>
      <c r="M34" s="141"/>
      <c r="N34" s="143"/>
      <c r="O34" s="153"/>
      <c r="P34" s="143">
        <v>1</v>
      </c>
      <c r="Q34" s="141"/>
      <c r="R34" s="143"/>
      <c r="S34" s="141"/>
      <c r="T34" s="143"/>
      <c r="U34" s="141"/>
      <c r="V34" s="142"/>
      <c r="W34" s="144"/>
      <c r="X34" s="174"/>
      <c r="Y34" s="141"/>
      <c r="Z34" s="143"/>
      <c r="AA34" s="141"/>
      <c r="AB34" s="143">
        <v>1</v>
      </c>
      <c r="AC34" s="141"/>
      <c r="AD34" s="145" t="e">
        <f>SUM(I34,G34,W34,K34,M34,O34,Q34,S34,U34,Y34,AA34,AC34)/SUM(V34,J34,L34,P34,R34,T34,#REF!,Z34,AB34,N34,F34,H34)</f>
        <v>#REF!</v>
      </c>
      <c r="AE34" s="146" t="s">
        <v>97</v>
      </c>
      <c r="AF34" s="147" t="s">
        <v>119</v>
      </c>
    </row>
    <row r="35" spans="1:33" ht="57.75" customHeight="1" x14ac:dyDescent="0.2">
      <c r="B35" s="148"/>
      <c r="C35" s="179"/>
      <c r="D35" s="128" t="s">
        <v>33</v>
      </c>
      <c r="E35" s="151" t="s">
        <v>46</v>
      </c>
      <c r="F35" s="152"/>
      <c r="G35" s="153"/>
      <c r="H35" s="154"/>
      <c r="I35" s="153"/>
      <c r="J35" s="154"/>
      <c r="K35" s="153"/>
      <c r="L35" s="154"/>
      <c r="M35" s="153"/>
      <c r="N35" s="154"/>
      <c r="O35" s="153"/>
      <c r="P35" s="154">
        <v>1</v>
      </c>
      <c r="Q35" s="153"/>
      <c r="R35" s="186">
        <v>1</v>
      </c>
      <c r="S35" s="153"/>
      <c r="T35" s="186"/>
      <c r="U35" s="153"/>
      <c r="V35" s="159"/>
      <c r="W35" s="155"/>
      <c r="X35" s="154">
        <v>1</v>
      </c>
      <c r="Y35" s="153"/>
      <c r="Z35" s="154">
        <v>1</v>
      </c>
      <c r="AA35" s="153"/>
      <c r="AB35" s="154"/>
      <c r="AC35" s="153"/>
      <c r="AD35" s="156">
        <f t="shared" si="0"/>
        <v>0</v>
      </c>
      <c r="AE35" s="157" t="s">
        <v>97</v>
      </c>
      <c r="AF35" s="187" t="s">
        <v>98</v>
      </c>
    </row>
    <row r="36" spans="1:33" ht="57.75" customHeight="1" thickBot="1" x14ac:dyDescent="0.25">
      <c r="B36" s="169"/>
      <c r="C36" s="132"/>
      <c r="D36" s="188" t="s">
        <v>48</v>
      </c>
      <c r="E36" s="189" t="s">
        <v>114</v>
      </c>
      <c r="F36" s="172"/>
      <c r="G36" s="173"/>
      <c r="H36" s="174"/>
      <c r="I36" s="173"/>
      <c r="J36" s="174"/>
      <c r="K36" s="173"/>
      <c r="L36" s="174"/>
      <c r="M36" s="173"/>
      <c r="N36" s="174"/>
      <c r="O36" s="173"/>
      <c r="P36" s="174">
        <v>1</v>
      </c>
      <c r="Q36" s="173"/>
      <c r="R36" s="174"/>
      <c r="S36" s="173"/>
      <c r="T36" s="174"/>
      <c r="U36" s="173"/>
      <c r="V36" s="181"/>
      <c r="W36" s="175"/>
      <c r="X36" s="174"/>
      <c r="Y36" s="173"/>
      <c r="Z36" s="174"/>
      <c r="AA36" s="173"/>
      <c r="AB36" s="174">
        <v>1</v>
      </c>
      <c r="AC36" s="173"/>
      <c r="AD36" s="183">
        <f t="shared" si="0"/>
        <v>0</v>
      </c>
      <c r="AE36" s="177" t="s">
        <v>97</v>
      </c>
      <c r="AF36" s="184" t="s">
        <v>119</v>
      </c>
    </row>
    <row r="37" spans="1:33" ht="47.25" customHeight="1" x14ac:dyDescent="0.2">
      <c r="B37" s="136" t="s">
        <v>146</v>
      </c>
      <c r="C37" s="131"/>
      <c r="D37" s="190" t="s">
        <v>141</v>
      </c>
      <c r="E37" s="191" t="s">
        <v>79</v>
      </c>
      <c r="F37" s="140"/>
      <c r="G37" s="141"/>
      <c r="H37" s="143"/>
      <c r="I37" s="141"/>
      <c r="J37" s="143"/>
      <c r="K37" s="141"/>
      <c r="L37" s="143"/>
      <c r="M37" s="141"/>
      <c r="N37" s="143"/>
      <c r="O37" s="141"/>
      <c r="P37" s="143"/>
      <c r="Q37" s="141"/>
      <c r="R37" s="143">
        <v>1</v>
      </c>
      <c r="S37" s="141"/>
      <c r="T37" s="143"/>
      <c r="U37" s="141"/>
      <c r="V37" s="142"/>
      <c r="W37" s="144"/>
      <c r="X37" s="143"/>
      <c r="Y37" s="141"/>
      <c r="Z37" s="143"/>
      <c r="AA37" s="141"/>
      <c r="AB37" s="143">
        <v>1</v>
      </c>
      <c r="AC37" s="141"/>
      <c r="AD37" s="178">
        <f>SUM(I37,G37,W37,K37,M37,O37,Q37,S37,U37,Y37,AA37,AC37)/SUM(V37,J37,L37,P37,R37,T37,X37,Z37,AB37,N37,F37,H37)</f>
        <v>0</v>
      </c>
      <c r="AE37" s="146" t="s">
        <v>97</v>
      </c>
      <c r="AF37" s="147" t="s">
        <v>119</v>
      </c>
    </row>
    <row r="38" spans="1:33" ht="47.25" customHeight="1" x14ac:dyDescent="0.2">
      <c r="A38" s="16"/>
      <c r="B38" s="148"/>
      <c r="C38" s="179"/>
      <c r="D38" s="150" t="s">
        <v>90</v>
      </c>
      <c r="E38" s="192" t="s">
        <v>91</v>
      </c>
      <c r="F38" s="193"/>
      <c r="G38" s="194"/>
      <c r="H38" s="195"/>
      <c r="I38" s="194"/>
      <c r="J38" s="195"/>
      <c r="K38" s="194"/>
      <c r="L38" s="195"/>
      <c r="M38" s="194"/>
      <c r="N38" s="195">
        <v>1</v>
      </c>
      <c r="O38" s="194"/>
      <c r="P38" s="195"/>
      <c r="Q38" s="194"/>
      <c r="R38" s="195"/>
      <c r="S38" s="194"/>
      <c r="T38" s="195"/>
      <c r="U38" s="194"/>
      <c r="V38" s="159"/>
      <c r="W38" s="155"/>
      <c r="X38" s="195"/>
      <c r="Y38" s="194"/>
      <c r="Z38" s="195"/>
      <c r="AA38" s="194"/>
      <c r="AB38" s="195"/>
      <c r="AC38" s="194"/>
      <c r="AD38" s="156">
        <f>SUM(I38,G38,W38,K38,M38,O38,Q38,S38,U38,Y38,AA38,AC38)/SUM(V38,J38,L38,P38,R38,T38,X38,Z38,AB38,N38,F38,H38)</f>
        <v>0</v>
      </c>
      <c r="AE38" s="157" t="s">
        <v>97</v>
      </c>
      <c r="AF38" s="196" t="s">
        <v>119</v>
      </c>
    </row>
    <row r="39" spans="1:33" ht="42" customHeight="1" thickBot="1" x14ac:dyDescent="0.25">
      <c r="B39" s="169"/>
      <c r="C39" s="132"/>
      <c r="D39" s="197" t="s">
        <v>108</v>
      </c>
      <c r="E39" s="198" t="s">
        <v>46</v>
      </c>
      <c r="F39" s="199"/>
      <c r="G39" s="200"/>
      <c r="H39" s="201"/>
      <c r="I39" s="200"/>
      <c r="J39" s="201">
        <v>1</v>
      </c>
      <c r="K39" s="200"/>
      <c r="L39" s="201"/>
      <c r="M39" s="200"/>
      <c r="N39" s="201"/>
      <c r="O39" s="200"/>
      <c r="P39" s="201">
        <v>1</v>
      </c>
      <c r="Q39" s="200"/>
      <c r="R39" s="201"/>
      <c r="S39" s="200"/>
      <c r="T39" s="201"/>
      <c r="U39" s="200"/>
      <c r="V39" s="181">
        <v>1</v>
      </c>
      <c r="W39" s="175"/>
      <c r="X39" s="201"/>
      <c r="Y39" s="200"/>
      <c r="Z39" s="201"/>
      <c r="AA39" s="200"/>
      <c r="AB39" s="201"/>
      <c r="AC39" s="200"/>
      <c r="AD39" s="183">
        <f>SUM(I39,G39,W39,K39,M39,O39,Q39,S39,U39,Y39,AA39,AC39)/SUM(V39,J39,L39,P39,R39,T39,X39,Z39,AB39,N39,F39,H39)</f>
        <v>0</v>
      </c>
      <c r="AE39" s="177" t="s">
        <v>97</v>
      </c>
      <c r="AF39" s="202" t="s">
        <v>98</v>
      </c>
      <c r="AG39" s="19"/>
    </row>
    <row r="40" spans="1:33" ht="38.25" x14ac:dyDescent="0.2">
      <c r="B40" s="136" t="s">
        <v>127</v>
      </c>
      <c r="C40" s="131"/>
      <c r="D40" s="129" t="s">
        <v>107</v>
      </c>
      <c r="E40" s="203" t="s">
        <v>55</v>
      </c>
      <c r="F40" s="140"/>
      <c r="G40" s="141"/>
      <c r="H40" s="143"/>
      <c r="I40" s="141"/>
      <c r="J40" s="143"/>
      <c r="K40" s="141"/>
      <c r="L40" s="143">
        <v>1</v>
      </c>
      <c r="M40" s="141"/>
      <c r="N40" s="143"/>
      <c r="O40" s="141"/>
      <c r="P40" s="143"/>
      <c r="Q40" s="141"/>
      <c r="R40" s="143"/>
      <c r="S40" s="141"/>
      <c r="T40" s="143"/>
      <c r="U40" s="141"/>
      <c r="V40" s="142"/>
      <c r="W40" s="144"/>
      <c r="X40" s="143"/>
      <c r="Y40" s="141"/>
      <c r="Z40" s="143"/>
      <c r="AA40" s="141"/>
      <c r="AB40" s="143"/>
      <c r="AC40" s="204"/>
      <c r="AD40" s="145">
        <f t="shared" si="0"/>
        <v>0</v>
      </c>
      <c r="AE40" s="146" t="s">
        <v>97</v>
      </c>
      <c r="AF40" s="147" t="s">
        <v>119</v>
      </c>
    </row>
    <row r="41" spans="1:33" ht="33.75" customHeight="1" x14ac:dyDescent="0.2">
      <c r="B41" s="148"/>
      <c r="C41" s="179"/>
      <c r="D41" s="128" t="s">
        <v>160</v>
      </c>
      <c r="E41" s="151" t="s">
        <v>56</v>
      </c>
      <c r="F41" s="152"/>
      <c r="G41" s="153"/>
      <c r="H41" s="154"/>
      <c r="I41" s="153"/>
      <c r="J41" s="154"/>
      <c r="K41" s="153"/>
      <c r="L41" s="154"/>
      <c r="M41" s="153"/>
      <c r="N41" s="154"/>
      <c r="O41" s="153"/>
      <c r="P41" s="154">
        <v>1</v>
      </c>
      <c r="Q41" s="153"/>
      <c r="R41" s="154"/>
      <c r="S41" s="153"/>
      <c r="T41" s="154"/>
      <c r="U41" s="153"/>
      <c r="V41" s="159"/>
      <c r="W41" s="155"/>
      <c r="X41" s="154"/>
      <c r="Y41" s="153"/>
      <c r="Z41" s="154"/>
      <c r="AA41" s="153"/>
      <c r="AB41" s="205"/>
      <c r="AC41" s="206"/>
      <c r="AD41" s="156">
        <f t="shared" si="0"/>
        <v>0</v>
      </c>
      <c r="AE41" s="157" t="s">
        <v>97</v>
      </c>
      <c r="AF41" s="158" t="s">
        <v>119</v>
      </c>
    </row>
    <row r="42" spans="1:33" ht="33" customHeight="1" x14ac:dyDescent="0.2">
      <c r="B42" s="148"/>
      <c r="C42" s="179"/>
      <c r="D42" s="128" t="s">
        <v>78</v>
      </c>
      <c r="E42" s="207" t="s">
        <v>57</v>
      </c>
      <c r="F42" s="152"/>
      <c r="G42" s="153"/>
      <c r="H42" s="154"/>
      <c r="I42" s="153"/>
      <c r="J42" s="154"/>
      <c r="K42" s="153"/>
      <c r="L42" s="154"/>
      <c r="M42" s="153"/>
      <c r="N42" s="154"/>
      <c r="O42" s="153"/>
      <c r="P42" s="154"/>
      <c r="Q42" s="153"/>
      <c r="R42" s="154"/>
      <c r="S42" s="153"/>
      <c r="T42" s="154"/>
      <c r="U42" s="153"/>
      <c r="V42" s="159"/>
      <c r="W42" s="155"/>
      <c r="X42" s="154">
        <v>1</v>
      </c>
      <c r="Y42" s="153"/>
      <c r="Z42" s="154"/>
      <c r="AA42" s="153"/>
      <c r="AB42" s="154"/>
      <c r="AC42" s="206"/>
      <c r="AD42" s="156">
        <f t="shared" si="0"/>
        <v>0</v>
      </c>
      <c r="AE42" s="157" t="s">
        <v>97</v>
      </c>
      <c r="AF42" s="180" t="s">
        <v>119</v>
      </c>
    </row>
    <row r="43" spans="1:33" ht="57.75" customHeight="1" x14ac:dyDescent="0.2">
      <c r="B43" s="148"/>
      <c r="C43" s="179"/>
      <c r="D43" s="128" t="s">
        <v>113</v>
      </c>
      <c r="E43" s="151" t="s">
        <v>46</v>
      </c>
      <c r="F43" s="152"/>
      <c r="G43" s="153"/>
      <c r="H43" s="154"/>
      <c r="I43" s="153"/>
      <c r="J43" s="154"/>
      <c r="K43" s="153"/>
      <c r="L43" s="154"/>
      <c r="M43" s="153"/>
      <c r="N43" s="154"/>
      <c r="O43" s="153"/>
      <c r="P43" s="154"/>
      <c r="Q43" s="153"/>
      <c r="R43" s="208"/>
      <c r="S43" s="153"/>
      <c r="T43" s="154"/>
      <c r="U43" s="153"/>
      <c r="V43" s="154">
        <v>1</v>
      </c>
      <c r="W43" s="153"/>
      <c r="X43" s="154"/>
      <c r="Y43" s="153"/>
      <c r="Z43" s="154"/>
      <c r="AA43" s="153"/>
      <c r="AB43" s="154"/>
      <c r="AC43" s="206"/>
      <c r="AD43" s="156">
        <f>SUM(I43,G43,W43,K43,M43,O43,Q43,S43,U43,Y43,AA43,AC43)/SUM(V43,J43,L43,P43,R43,T43,X43,Z43,AB43,N43,F43,H43)</f>
        <v>0</v>
      </c>
      <c r="AE43" s="157" t="s">
        <v>97</v>
      </c>
      <c r="AF43" s="180" t="s">
        <v>98</v>
      </c>
    </row>
    <row r="44" spans="1:33" ht="41.25" customHeight="1" x14ac:dyDescent="0.2">
      <c r="B44" s="148"/>
      <c r="C44" s="179"/>
      <c r="D44" s="128" t="s">
        <v>35</v>
      </c>
      <c r="E44" s="151" t="s">
        <v>46</v>
      </c>
      <c r="F44" s="152"/>
      <c r="G44" s="153"/>
      <c r="H44" s="154"/>
      <c r="I44" s="153"/>
      <c r="J44" s="154"/>
      <c r="K44" s="153"/>
      <c r="L44" s="154"/>
      <c r="M44" s="153"/>
      <c r="N44" s="154">
        <v>1</v>
      </c>
      <c r="O44" s="153"/>
      <c r="P44" s="154">
        <v>1</v>
      </c>
      <c r="Q44" s="153"/>
      <c r="R44" s="154"/>
      <c r="S44" s="153"/>
      <c r="T44" s="154"/>
      <c r="U44" s="153"/>
      <c r="V44" s="154">
        <v>1</v>
      </c>
      <c r="W44" s="153"/>
      <c r="X44" s="154">
        <v>2</v>
      </c>
      <c r="Y44" s="153"/>
      <c r="Z44" s="154">
        <v>1</v>
      </c>
      <c r="AA44" s="153"/>
      <c r="AB44" s="154"/>
      <c r="AC44" s="206"/>
      <c r="AD44" s="156">
        <f>SUM(I44,G44,W44,K44,M44,O44,Q44,S44,U44,Y44,AA44,AC44)/SUM(V44,J44,L44,P44,R44,T44,X44,Z44,AB44,N44,F44,H44)</f>
        <v>0</v>
      </c>
      <c r="AE44" s="157" t="s">
        <v>97</v>
      </c>
      <c r="AF44" s="158" t="s">
        <v>98</v>
      </c>
    </row>
    <row r="45" spans="1:33" ht="39.75" customHeight="1" thickBot="1" x14ac:dyDescent="0.25">
      <c r="B45" s="169"/>
      <c r="C45" s="132"/>
      <c r="D45" s="130" t="s">
        <v>58</v>
      </c>
      <c r="E45" s="171" t="s">
        <v>59</v>
      </c>
      <c r="F45" s="152"/>
      <c r="G45" s="153"/>
      <c r="H45" s="154"/>
      <c r="I45" s="153"/>
      <c r="J45" s="154"/>
      <c r="K45" s="153"/>
      <c r="L45" s="154"/>
      <c r="M45" s="153"/>
      <c r="N45" s="154"/>
      <c r="O45" s="153"/>
      <c r="P45" s="154"/>
      <c r="Q45" s="153"/>
      <c r="R45" s="154">
        <v>1</v>
      </c>
      <c r="S45" s="153"/>
      <c r="T45" s="154"/>
      <c r="U45" s="153"/>
      <c r="V45" s="154"/>
      <c r="W45" s="153"/>
      <c r="X45" s="154"/>
      <c r="Y45" s="153"/>
      <c r="Z45" s="154"/>
      <c r="AA45" s="153"/>
      <c r="AB45" s="154">
        <v>1</v>
      </c>
      <c r="AC45" s="206"/>
      <c r="AD45" s="176">
        <f t="shared" si="0"/>
        <v>0</v>
      </c>
      <c r="AE45" s="177" t="s">
        <v>97</v>
      </c>
      <c r="AF45" s="184" t="s">
        <v>119</v>
      </c>
    </row>
    <row r="46" spans="1:33" ht="47.25" customHeight="1" x14ac:dyDescent="0.2">
      <c r="B46" s="209" t="s">
        <v>145</v>
      </c>
      <c r="C46" s="131" t="s">
        <v>128</v>
      </c>
      <c r="D46" s="190" t="s">
        <v>28</v>
      </c>
      <c r="E46" s="139" t="s">
        <v>46</v>
      </c>
      <c r="F46" s="140"/>
      <c r="G46" s="141"/>
      <c r="H46" s="143"/>
      <c r="I46" s="141"/>
      <c r="J46" s="143">
        <v>1</v>
      </c>
      <c r="K46" s="141"/>
      <c r="L46" s="143"/>
      <c r="M46" s="141"/>
      <c r="N46" s="143"/>
      <c r="O46" s="141"/>
      <c r="P46" s="143"/>
      <c r="Q46" s="141"/>
      <c r="R46" s="143"/>
      <c r="S46" s="141"/>
      <c r="T46" s="143"/>
      <c r="U46" s="141"/>
      <c r="V46" s="142"/>
      <c r="W46" s="144"/>
      <c r="X46" s="143"/>
      <c r="Y46" s="141"/>
      <c r="Z46" s="143"/>
      <c r="AA46" s="141"/>
      <c r="AB46" s="143"/>
      <c r="AC46" s="204"/>
      <c r="AD46" s="178">
        <f t="shared" si="0"/>
        <v>0</v>
      </c>
      <c r="AE46" s="146" t="s">
        <v>97</v>
      </c>
      <c r="AF46" s="147" t="s">
        <v>98</v>
      </c>
    </row>
    <row r="47" spans="1:33" ht="47.25" customHeight="1" thickBot="1" x14ac:dyDescent="0.25">
      <c r="B47" s="210"/>
      <c r="C47" s="132"/>
      <c r="D47" s="211" t="s">
        <v>36</v>
      </c>
      <c r="E47" s="171" t="s">
        <v>60</v>
      </c>
      <c r="F47" s="172"/>
      <c r="G47" s="173"/>
      <c r="H47" s="174"/>
      <c r="I47" s="173"/>
      <c r="J47" s="174"/>
      <c r="K47" s="173"/>
      <c r="L47" s="174"/>
      <c r="M47" s="173"/>
      <c r="N47" s="174">
        <v>1</v>
      </c>
      <c r="O47" s="173"/>
      <c r="P47" s="154">
        <v>1</v>
      </c>
      <c r="Q47" s="173"/>
      <c r="R47" s="174"/>
      <c r="S47" s="173"/>
      <c r="T47" s="174"/>
      <c r="U47" s="173"/>
      <c r="V47" s="174">
        <v>1</v>
      </c>
      <c r="W47" s="175"/>
      <c r="X47" s="174"/>
      <c r="Y47" s="173"/>
      <c r="Z47" s="174"/>
      <c r="AA47" s="173"/>
      <c r="AB47" s="174"/>
      <c r="AC47" s="212"/>
      <c r="AD47" s="156">
        <f>SUM(I47,G47,W47,K47,M47,O47,Q47,S47,U47,Y47,AA47,AC47)/SUM(V47,J47,L47,P47,R47,T47,X47,Z47,AB47,N47,F47,H47)</f>
        <v>0</v>
      </c>
      <c r="AE47" s="177" t="s">
        <v>97</v>
      </c>
      <c r="AF47" s="184" t="s">
        <v>98</v>
      </c>
    </row>
    <row r="48" spans="1:33" ht="47.25" customHeight="1" x14ac:dyDescent="0.2">
      <c r="B48" s="210"/>
      <c r="C48" s="131" t="s">
        <v>129</v>
      </c>
      <c r="D48" s="190" t="s">
        <v>61</v>
      </c>
      <c r="E48" s="139" t="s">
        <v>45</v>
      </c>
      <c r="F48" s="140"/>
      <c r="G48" s="141"/>
      <c r="H48" s="143"/>
      <c r="I48" s="141"/>
      <c r="J48" s="143"/>
      <c r="K48" s="141"/>
      <c r="L48" s="143"/>
      <c r="M48" s="141"/>
      <c r="N48" s="143"/>
      <c r="O48" s="141"/>
      <c r="P48" s="143"/>
      <c r="Q48" s="141"/>
      <c r="R48" s="143"/>
      <c r="S48" s="141"/>
      <c r="T48" s="143"/>
      <c r="U48" s="141"/>
      <c r="V48" s="142"/>
      <c r="W48" s="144"/>
      <c r="X48" s="143"/>
      <c r="Y48" s="141"/>
      <c r="Z48" s="143"/>
      <c r="AA48" s="141"/>
      <c r="AB48" s="142">
        <v>1</v>
      </c>
      <c r="AC48" s="141"/>
      <c r="AD48" s="145">
        <f t="shared" si="0"/>
        <v>0</v>
      </c>
      <c r="AE48" s="146" t="s">
        <v>97</v>
      </c>
      <c r="AF48" s="213" t="s">
        <v>98</v>
      </c>
    </row>
    <row r="49" spans="2:32" ht="47.25" customHeight="1" thickBot="1" x14ac:dyDescent="0.25">
      <c r="B49" s="210"/>
      <c r="C49" s="132"/>
      <c r="D49" s="214" t="s">
        <v>62</v>
      </c>
      <c r="E49" s="163" t="s">
        <v>60</v>
      </c>
      <c r="F49" s="164"/>
      <c r="G49" s="165"/>
      <c r="H49" s="166"/>
      <c r="I49" s="165"/>
      <c r="J49" s="166"/>
      <c r="K49" s="165"/>
      <c r="L49" s="166"/>
      <c r="M49" s="165"/>
      <c r="N49" s="166"/>
      <c r="O49" s="165"/>
      <c r="P49" s="166"/>
      <c r="Q49" s="165"/>
      <c r="R49" s="166"/>
      <c r="S49" s="165"/>
      <c r="T49" s="166"/>
      <c r="U49" s="165"/>
      <c r="V49" s="167"/>
      <c r="W49" s="168"/>
      <c r="X49" s="166"/>
      <c r="Y49" s="165"/>
      <c r="Z49" s="166"/>
      <c r="AA49" s="165"/>
      <c r="AB49" s="167">
        <v>1</v>
      </c>
      <c r="AC49" s="165"/>
      <c r="AD49" s="183">
        <f t="shared" si="0"/>
        <v>0</v>
      </c>
      <c r="AE49" s="177" t="s">
        <v>97</v>
      </c>
      <c r="AF49" s="184" t="s">
        <v>98</v>
      </c>
    </row>
    <row r="50" spans="2:32" ht="47.25" customHeight="1" x14ac:dyDescent="0.2">
      <c r="B50" s="210"/>
      <c r="C50" s="133" t="s">
        <v>130</v>
      </c>
      <c r="D50" s="215" t="s">
        <v>63</v>
      </c>
      <c r="E50" s="216" t="s">
        <v>69</v>
      </c>
      <c r="F50" s="217"/>
      <c r="G50" s="141"/>
      <c r="H50" s="143"/>
      <c r="I50" s="141"/>
      <c r="J50" s="143"/>
      <c r="K50" s="141"/>
      <c r="L50" s="143"/>
      <c r="M50" s="141"/>
      <c r="N50" s="143">
        <v>1</v>
      </c>
      <c r="O50" s="141"/>
      <c r="P50" s="143"/>
      <c r="Q50" s="141"/>
      <c r="R50" s="143"/>
      <c r="S50" s="141"/>
      <c r="T50" s="143"/>
      <c r="U50" s="141"/>
      <c r="V50" s="142">
        <v>1</v>
      </c>
      <c r="W50" s="144"/>
      <c r="X50" s="143"/>
      <c r="Y50" s="141"/>
      <c r="Z50" s="143"/>
      <c r="AA50" s="141"/>
      <c r="AB50" s="143"/>
      <c r="AC50" s="204"/>
      <c r="AD50" s="145">
        <f t="shared" si="0"/>
        <v>0</v>
      </c>
      <c r="AE50" s="146" t="s">
        <v>97</v>
      </c>
      <c r="AF50" s="147" t="s">
        <v>119</v>
      </c>
    </row>
    <row r="51" spans="2:32" ht="47.25" customHeight="1" x14ac:dyDescent="0.2">
      <c r="B51" s="210"/>
      <c r="C51" s="134"/>
      <c r="D51" s="218" t="s">
        <v>72</v>
      </c>
      <c r="E51" s="219" t="s">
        <v>73</v>
      </c>
      <c r="F51" s="220"/>
      <c r="G51" s="221"/>
      <c r="H51" s="222"/>
      <c r="I51" s="223"/>
      <c r="J51" s="222"/>
      <c r="K51" s="223"/>
      <c r="L51" s="222"/>
      <c r="M51" s="223"/>
      <c r="N51" s="222"/>
      <c r="O51" s="223"/>
      <c r="P51" s="222"/>
      <c r="Q51" s="223"/>
      <c r="R51" s="222"/>
      <c r="S51" s="223"/>
      <c r="T51" s="222"/>
      <c r="U51" s="223"/>
      <c r="V51" s="224"/>
      <c r="W51" s="225"/>
      <c r="X51" s="222"/>
      <c r="Y51" s="223"/>
      <c r="Z51" s="222">
        <v>1</v>
      </c>
      <c r="AA51" s="223"/>
      <c r="AB51" s="222"/>
      <c r="AC51" s="226"/>
      <c r="AD51" s="156">
        <f t="shared" si="0"/>
        <v>0</v>
      </c>
      <c r="AE51" s="157" t="s">
        <v>97</v>
      </c>
      <c r="AF51" s="158" t="s">
        <v>119</v>
      </c>
    </row>
    <row r="52" spans="2:32" ht="47.25" customHeight="1" x14ac:dyDescent="0.2">
      <c r="B52" s="210"/>
      <c r="C52" s="134"/>
      <c r="D52" s="227" t="s">
        <v>140</v>
      </c>
      <c r="E52" s="219" t="s">
        <v>69</v>
      </c>
      <c r="F52" s="220"/>
      <c r="G52" s="228"/>
      <c r="H52" s="229"/>
      <c r="I52" s="228"/>
      <c r="J52" s="229">
        <v>1</v>
      </c>
      <c r="K52" s="228"/>
      <c r="L52" s="229"/>
      <c r="M52" s="228"/>
      <c r="N52" s="229"/>
      <c r="O52" s="228"/>
      <c r="P52" s="229"/>
      <c r="Q52" s="228"/>
      <c r="R52" s="229"/>
      <c r="S52" s="228"/>
      <c r="T52" s="229"/>
      <c r="U52" s="228"/>
      <c r="V52" s="230"/>
      <c r="W52" s="231"/>
      <c r="X52" s="229"/>
      <c r="Y52" s="228"/>
      <c r="Z52" s="229"/>
      <c r="AA52" s="228"/>
      <c r="AB52" s="229"/>
      <c r="AC52" s="232"/>
      <c r="AD52" s="156">
        <f t="shared" si="0"/>
        <v>0</v>
      </c>
      <c r="AE52" s="157" t="s">
        <v>97</v>
      </c>
      <c r="AF52" s="158" t="s">
        <v>119</v>
      </c>
    </row>
    <row r="53" spans="2:32" ht="47.25" customHeight="1" x14ac:dyDescent="0.2">
      <c r="B53" s="210"/>
      <c r="C53" s="134"/>
      <c r="D53" s="227" t="s">
        <v>64</v>
      </c>
      <c r="E53" s="233" t="s">
        <v>70</v>
      </c>
      <c r="F53" s="220"/>
      <c r="G53" s="221"/>
      <c r="H53" s="222"/>
      <c r="I53" s="223"/>
      <c r="J53" s="222">
        <v>1</v>
      </c>
      <c r="K53" s="223"/>
      <c r="L53" s="222"/>
      <c r="M53" s="223"/>
      <c r="N53" s="222"/>
      <c r="O53" s="223"/>
      <c r="P53" s="222">
        <v>1</v>
      </c>
      <c r="Q53" s="223"/>
      <c r="R53" s="222"/>
      <c r="S53" s="223"/>
      <c r="T53" s="222"/>
      <c r="U53" s="223"/>
      <c r="V53" s="224">
        <v>1</v>
      </c>
      <c r="W53" s="225"/>
      <c r="X53" s="222"/>
      <c r="Y53" s="223"/>
      <c r="Z53" s="222"/>
      <c r="AA53" s="223"/>
      <c r="AB53" s="222">
        <v>1</v>
      </c>
      <c r="AC53" s="226"/>
      <c r="AD53" s="156">
        <f t="shared" si="0"/>
        <v>0</v>
      </c>
      <c r="AE53" s="157" t="s">
        <v>97</v>
      </c>
      <c r="AF53" s="158" t="s">
        <v>119</v>
      </c>
    </row>
    <row r="54" spans="2:32" ht="47.25" customHeight="1" x14ac:dyDescent="0.2">
      <c r="B54" s="210"/>
      <c r="C54" s="134"/>
      <c r="D54" s="227" t="s">
        <v>65</v>
      </c>
      <c r="E54" s="233" t="s">
        <v>118</v>
      </c>
      <c r="F54" s="220"/>
      <c r="G54" s="234"/>
      <c r="H54" s="235"/>
      <c r="I54" s="234"/>
      <c r="J54" s="235"/>
      <c r="K54" s="228"/>
      <c r="L54" s="229"/>
      <c r="M54" s="228"/>
      <c r="N54" s="229"/>
      <c r="O54" s="228"/>
      <c r="P54" s="229"/>
      <c r="Q54" s="228"/>
      <c r="R54" s="229">
        <v>1</v>
      </c>
      <c r="S54" s="228"/>
      <c r="T54" s="229"/>
      <c r="U54" s="228"/>
      <c r="V54" s="230"/>
      <c r="W54" s="231"/>
      <c r="X54" s="229"/>
      <c r="Y54" s="228"/>
      <c r="Z54" s="229"/>
      <c r="AA54" s="228"/>
      <c r="AB54" s="229"/>
      <c r="AC54" s="232"/>
      <c r="AD54" s="156">
        <f t="shared" si="0"/>
        <v>0</v>
      </c>
      <c r="AE54" s="157" t="s">
        <v>97</v>
      </c>
      <c r="AF54" s="158" t="s">
        <v>119</v>
      </c>
    </row>
    <row r="55" spans="2:32" ht="47.25" customHeight="1" x14ac:dyDescent="0.2">
      <c r="B55" s="210"/>
      <c r="C55" s="134"/>
      <c r="D55" s="227" t="s">
        <v>66</v>
      </c>
      <c r="E55" s="236" t="s">
        <v>71</v>
      </c>
      <c r="F55" s="220"/>
      <c r="G55" s="237"/>
      <c r="H55" s="238"/>
      <c r="I55" s="239"/>
      <c r="J55" s="240"/>
      <c r="K55" s="221"/>
      <c r="L55" s="222"/>
      <c r="M55" s="223"/>
      <c r="N55" s="222"/>
      <c r="O55" s="223"/>
      <c r="P55" s="222">
        <v>1</v>
      </c>
      <c r="Q55" s="223"/>
      <c r="R55" s="222"/>
      <c r="S55" s="223"/>
      <c r="T55" s="222"/>
      <c r="U55" s="223"/>
      <c r="V55" s="224"/>
      <c r="W55" s="225"/>
      <c r="X55" s="222"/>
      <c r="Y55" s="223"/>
      <c r="Z55" s="222"/>
      <c r="AA55" s="223"/>
      <c r="AB55" s="222"/>
      <c r="AC55" s="226"/>
      <c r="AD55" s="156">
        <f t="shared" si="0"/>
        <v>0</v>
      </c>
      <c r="AE55" s="157" t="s">
        <v>97</v>
      </c>
      <c r="AF55" s="158" t="s">
        <v>119</v>
      </c>
    </row>
    <row r="56" spans="2:32" ht="47.25" customHeight="1" x14ac:dyDescent="0.2">
      <c r="B56" s="210"/>
      <c r="C56" s="134"/>
      <c r="D56" s="241" t="s">
        <v>82</v>
      </c>
      <c r="E56" s="236" t="s">
        <v>60</v>
      </c>
      <c r="F56" s="220"/>
      <c r="G56" s="228"/>
      <c r="H56" s="229"/>
      <c r="I56" s="228"/>
      <c r="J56" s="229"/>
      <c r="K56" s="228"/>
      <c r="L56" s="229">
        <v>1</v>
      </c>
      <c r="M56" s="228"/>
      <c r="N56" s="229"/>
      <c r="O56" s="228"/>
      <c r="P56" s="229">
        <v>1</v>
      </c>
      <c r="Q56" s="228"/>
      <c r="R56" s="222"/>
      <c r="S56" s="228"/>
      <c r="T56" s="182"/>
      <c r="U56" s="228"/>
      <c r="V56" s="224"/>
      <c r="W56" s="231"/>
      <c r="X56" s="230">
        <v>1</v>
      </c>
      <c r="Y56" s="228"/>
      <c r="Z56" s="229">
        <v>1</v>
      </c>
      <c r="AA56" s="228"/>
      <c r="AB56" s="229"/>
      <c r="AC56" s="232"/>
      <c r="AD56" s="156">
        <f>SUM(I56,G56,W56,K56,M56,O56,Q56,S56,U56,Y56,AA56,AC56)/SUM(V56,J56,L56,P56,R56,T56,X56,Z56,AB56,N56,F56,H56)</f>
        <v>0</v>
      </c>
      <c r="AE56" s="157" t="s">
        <v>97</v>
      </c>
      <c r="AF56" s="180" t="s">
        <v>98</v>
      </c>
    </row>
    <row r="57" spans="2:32" ht="47.25" customHeight="1" thickBot="1" x14ac:dyDescent="0.25">
      <c r="B57" s="210"/>
      <c r="C57" s="135"/>
      <c r="D57" s="242" t="s">
        <v>77</v>
      </c>
      <c r="E57" s="243" t="s">
        <v>46</v>
      </c>
      <c r="F57" s="244"/>
      <c r="G57" s="245"/>
      <c r="H57" s="174"/>
      <c r="I57" s="173"/>
      <c r="J57" s="174">
        <v>1</v>
      </c>
      <c r="K57" s="173"/>
      <c r="L57" s="174"/>
      <c r="M57" s="173"/>
      <c r="N57" s="174">
        <v>1</v>
      </c>
      <c r="O57" s="173"/>
      <c r="P57" s="174"/>
      <c r="Q57" s="173"/>
      <c r="R57" s="174"/>
      <c r="S57" s="173"/>
      <c r="T57" s="174"/>
      <c r="U57" s="173"/>
      <c r="V57" s="181"/>
      <c r="W57" s="175"/>
      <c r="X57" s="174"/>
      <c r="Y57" s="173"/>
      <c r="Z57" s="174"/>
      <c r="AA57" s="173"/>
      <c r="AB57" s="174"/>
      <c r="AC57" s="212"/>
      <c r="AD57" s="183">
        <f t="shared" si="0"/>
        <v>0</v>
      </c>
      <c r="AE57" s="177" t="s">
        <v>97</v>
      </c>
      <c r="AF57" s="184" t="s">
        <v>98</v>
      </c>
    </row>
    <row r="58" spans="2:32" ht="47.25" customHeight="1" x14ac:dyDescent="0.2">
      <c r="B58" s="210"/>
      <c r="C58" s="246" t="s">
        <v>142</v>
      </c>
      <c r="D58" s="150" t="s">
        <v>143</v>
      </c>
      <c r="E58" s="151" t="s">
        <v>76</v>
      </c>
      <c r="F58" s="152"/>
      <c r="G58" s="153"/>
      <c r="H58" s="154"/>
      <c r="I58" s="153"/>
      <c r="J58" s="154"/>
      <c r="K58" s="153"/>
      <c r="L58" s="154">
        <v>1</v>
      </c>
      <c r="M58" s="153"/>
      <c r="N58" s="154"/>
      <c r="O58" s="153"/>
      <c r="P58" s="154"/>
      <c r="Q58" s="153"/>
      <c r="R58" s="154"/>
      <c r="S58" s="153"/>
      <c r="T58" s="154"/>
      <c r="U58" s="153"/>
      <c r="V58" s="159"/>
      <c r="W58" s="155"/>
      <c r="X58" s="154"/>
      <c r="Y58" s="153"/>
      <c r="Z58" s="154"/>
      <c r="AA58" s="153"/>
      <c r="AB58" s="154"/>
      <c r="AC58" s="206"/>
      <c r="AD58" s="145">
        <f t="shared" si="0"/>
        <v>0</v>
      </c>
      <c r="AE58" s="157" t="s">
        <v>97</v>
      </c>
      <c r="AF58" s="158" t="s">
        <v>119</v>
      </c>
    </row>
    <row r="59" spans="2:32" ht="47.25" customHeight="1" x14ac:dyDescent="0.2">
      <c r="B59" s="210"/>
      <c r="C59" s="246"/>
      <c r="D59" s="214" t="s">
        <v>153</v>
      </c>
      <c r="E59" s="163"/>
      <c r="F59" s="164"/>
      <c r="G59" s="165"/>
      <c r="H59" s="166"/>
      <c r="I59" s="165"/>
      <c r="J59" s="166"/>
      <c r="K59" s="165"/>
      <c r="L59" s="166"/>
      <c r="M59" s="165"/>
      <c r="N59" s="166"/>
      <c r="O59" s="165"/>
      <c r="P59" s="166"/>
      <c r="Q59" s="165"/>
      <c r="R59" s="166"/>
      <c r="S59" s="165"/>
      <c r="T59" s="166"/>
      <c r="U59" s="165"/>
      <c r="V59" s="167"/>
      <c r="W59" s="168"/>
      <c r="X59" s="166"/>
      <c r="Y59" s="165"/>
      <c r="Z59" s="166"/>
      <c r="AA59" s="165"/>
      <c r="AB59" s="166"/>
      <c r="AC59" s="247"/>
      <c r="AD59" s="248"/>
      <c r="AE59" s="249"/>
      <c r="AF59" s="180"/>
    </row>
    <row r="60" spans="2:32" ht="47.25" customHeight="1" x14ac:dyDescent="0.2">
      <c r="B60" s="210"/>
      <c r="C60" s="246"/>
      <c r="D60" s="214" t="s">
        <v>155</v>
      </c>
      <c r="E60" s="163"/>
      <c r="F60" s="164"/>
      <c r="G60" s="165"/>
      <c r="H60" s="166"/>
      <c r="I60" s="165"/>
      <c r="J60" s="166"/>
      <c r="K60" s="165"/>
      <c r="L60" s="166"/>
      <c r="M60" s="165"/>
      <c r="N60" s="166"/>
      <c r="O60" s="165"/>
      <c r="P60" s="166"/>
      <c r="Q60" s="165"/>
      <c r="R60" s="166"/>
      <c r="S60" s="165"/>
      <c r="T60" s="166"/>
      <c r="U60" s="165"/>
      <c r="V60" s="167"/>
      <c r="W60" s="168"/>
      <c r="X60" s="166"/>
      <c r="Y60" s="165"/>
      <c r="Z60" s="166"/>
      <c r="AA60" s="165"/>
      <c r="AB60" s="166"/>
      <c r="AC60" s="247"/>
      <c r="AD60" s="248"/>
      <c r="AE60" s="249"/>
      <c r="AF60" s="180"/>
    </row>
    <row r="61" spans="2:32" ht="47.25" customHeight="1" x14ac:dyDescent="0.2">
      <c r="B61" s="210"/>
      <c r="C61" s="246"/>
      <c r="D61" s="214" t="s">
        <v>154</v>
      </c>
      <c r="E61" s="163"/>
      <c r="F61" s="164"/>
      <c r="G61" s="165"/>
      <c r="H61" s="166"/>
      <c r="I61" s="165"/>
      <c r="J61" s="166"/>
      <c r="K61" s="165"/>
      <c r="L61" s="166"/>
      <c r="M61" s="165"/>
      <c r="N61" s="166"/>
      <c r="O61" s="165"/>
      <c r="P61" s="166"/>
      <c r="Q61" s="165"/>
      <c r="R61" s="166"/>
      <c r="S61" s="165"/>
      <c r="T61" s="166"/>
      <c r="U61" s="165"/>
      <c r="V61" s="167"/>
      <c r="W61" s="168"/>
      <c r="X61" s="166"/>
      <c r="Y61" s="165"/>
      <c r="Z61" s="166"/>
      <c r="AA61" s="165"/>
      <c r="AB61" s="166"/>
      <c r="AC61" s="247"/>
      <c r="AD61" s="248"/>
      <c r="AE61" s="249"/>
      <c r="AF61" s="180"/>
    </row>
    <row r="62" spans="2:32" ht="47.25" customHeight="1" thickBot="1" x14ac:dyDescent="0.25">
      <c r="B62" s="210"/>
      <c r="C62" s="250"/>
      <c r="D62" s="197" t="s">
        <v>75</v>
      </c>
      <c r="E62" s="171" t="s">
        <v>46</v>
      </c>
      <c r="F62" s="172"/>
      <c r="G62" s="173"/>
      <c r="H62" s="174"/>
      <c r="I62" s="173"/>
      <c r="J62" s="174"/>
      <c r="K62" s="173"/>
      <c r="L62" s="174">
        <v>1</v>
      </c>
      <c r="M62" s="173"/>
      <c r="N62" s="174"/>
      <c r="O62" s="173"/>
      <c r="P62" s="174">
        <v>1</v>
      </c>
      <c r="Q62" s="173"/>
      <c r="R62" s="174"/>
      <c r="S62" s="173"/>
      <c r="T62" s="174"/>
      <c r="U62" s="173"/>
      <c r="V62" s="181">
        <v>1</v>
      </c>
      <c r="W62" s="175"/>
      <c r="X62" s="174"/>
      <c r="Y62" s="173"/>
      <c r="Z62" s="174">
        <v>1</v>
      </c>
      <c r="AA62" s="173"/>
      <c r="AB62" s="174">
        <v>1</v>
      </c>
      <c r="AC62" s="212"/>
      <c r="AD62" s="183">
        <f>SUM(W62,K62,M62,O62,Q62,S62,U62,Y62,AA62,AC62)/SUM(V62,J62,L62,P62,R62,T62,X62,Z62,AB62,N62)</f>
        <v>0</v>
      </c>
      <c r="AE62" s="177" t="s">
        <v>97</v>
      </c>
      <c r="AF62" s="184" t="s">
        <v>98</v>
      </c>
    </row>
    <row r="63" spans="2:32" ht="47.25" customHeight="1" x14ac:dyDescent="0.2">
      <c r="B63" s="210"/>
      <c r="C63" s="179" t="s">
        <v>131</v>
      </c>
      <c r="D63" s="150" t="s">
        <v>144</v>
      </c>
      <c r="E63" s="192" t="s">
        <v>79</v>
      </c>
      <c r="F63" s="152"/>
      <c r="G63" s="153"/>
      <c r="H63" s="154"/>
      <c r="I63" s="153"/>
      <c r="J63" s="154"/>
      <c r="K63" s="153"/>
      <c r="L63" s="154">
        <v>1</v>
      </c>
      <c r="M63" s="153"/>
      <c r="N63" s="154"/>
      <c r="O63" s="153"/>
      <c r="P63" s="154"/>
      <c r="Q63" s="153"/>
      <c r="R63" s="154"/>
      <c r="S63" s="153"/>
      <c r="T63" s="154"/>
      <c r="U63" s="153"/>
      <c r="V63" s="159"/>
      <c r="W63" s="155"/>
      <c r="X63" s="154"/>
      <c r="Y63" s="153"/>
      <c r="Z63" s="154"/>
      <c r="AA63" s="153"/>
      <c r="AB63" s="154"/>
      <c r="AC63" s="153"/>
      <c r="AD63" s="145">
        <f t="shared" ref="AD63:AD67" si="1">SUM(I63,G63,W63,K63,M63,O63,Q63,S63,U63,Y63,AA63,AC63)/SUM(V63,J63,L63,P63,R63,T63,X63,Z63,AB63,N63,F63,H63)</f>
        <v>0</v>
      </c>
      <c r="AE63" s="157" t="s">
        <v>97</v>
      </c>
      <c r="AF63" s="158" t="s">
        <v>119</v>
      </c>
    </row>
    <row r="64" spans="2:32" ht="47.25" customHeight="1" thickBot="1" x14ac:dyDescent="0.25">
      <c r="B64" s="251"/>
      <c r="C64" s="132"/>
      <c r="D64" s="197" t="s">
        <v>83</v>
      </c>
      <c r="E64" s="198" t="s">
        <v>46</v>
      </c>
      <c r="F64" s="172"/>
      <c r="G64" s="173"/>
      <c r="H64" s="174"/>
      <c r="I64" s="173"/>
      <c r="J64" s="174"/>
      <c r="K64" s="173"/>
      <c r="L64" s="174"/>
      <c r="M64" s="173"/>
      <c r="N64" s="174">
        <v>1</v>
      </c>
      <c r="O64" s="173"/>
      <c r="P64" s="174"/>
      <c r="Q64" s="173"/>
      <c r="R64" s="174">
        <v>1</v>
      </c>
      <c r="S64" s="173"/>
      <c r="T64" s="174"/>
      <c r="U64" s="173"/>
      <c r="V64" s="181"/>
      <c r="W64" s="175"/>
      <c r="X64" s="174"/>
      <c r="Y64" s="173"/>
      <c r="Z64" s="174"/>
      <c r="AA64" s="173"/>
      <c r="AB64" s="174"/>
      <c r="AC64" s="173"/>
      <c r="AD64" s="176">
        <f t="shared" si="1"/>
        <v>0</v>
      </c>
      <c r="AE64" s="177" t="s">
        <v>97</v>
      </c>
      <c r="AF64" s="184" t="s">
        <v>98</v>
      </c>
    </row>
    <row r="65" spans="1:32" ht="47.25" customHeight="1" x14ac:dyDescent="0.2">
      <c r="B65" s="136" t="s">
        <v>132</v>
      </c>
      <c r="C65" s="131"/>
      <c r="D65" s="190" t="s">
        <v>84</v>
      </c>
      <c r="E65" s="191" t="s">
        <v>85</v>
      </c>
      <c r="F65" s="140"/>
      <c r="G65" s="141"/>
      <c r="H65" s="143"/>
      <c r="I65" s="141"/>
      <c r="J65" s="143"/>
      <c r="K65" s="141"/>
      <c r="L65" s="143"/>
      <c r="M65" s="141"/>
      <c r="N65" s="143"/>
      <c r="O65" s="141"/>
      <c r="P65" s="143"/>
      <c r="Q65" s="141"/>
      <c r="R65" s="143"/>
      <c r="S65" s="141"/>
      <c r="T65" s="143"/>
      <c r="U65" s="141"/>
      <c r="V65" s="142"/>
      <c r="W65" s="144"/>
      <c r="X65" s="143"/>
      <c r="Y65" s="141"/>
      <c r="Z65" s="143">
        <v>1</v>
      </c>
      <c r="AA65" s="141"/>
      <c r="AB65" s="143"/>
      <c r="AC65" s="141"/>
      <c r="AD65" s="178">
        <f t="shared" si="1"/>
        <v>0</v>
      </c>
      <c r="AE65" s="146" t="s">
        <v>97</v>
      </c>
      <c r="AF65" s="147" t="s">
        <v>119</v>
      </c>
    </row>
    <row r="66" spans="1:32" ht="47.25" customHeight="1" x14ac:dyDescent="0.2">
      <c r="B66" s="148"/>
      <c r="C66" s="179"/>
      <c r="D66" s="150" t="s">
        <v>121</v>
      </c>
      <c r="E66" s="192" t="s">
        <v>89</v>
      </c>
      <c r="F66" s="152"/>
      <c r="G66" s="153"/>
      <c r="H66" s="154"/>
      <c r="I66" s="153"/>
      <c r="J66" s="154"/>
      <c r="K66" s="153"/>
      <c r="L66" s="154"/>
      <c r="M66" s="153"/>
      <c r="N66" s="154"/>
      <c r="O66" s="153"/>
      <c r="P66" s="154">
        <v>1</v>
      </c>
      <c r="Q66" s="153"/>
      <c r="R66" s="154"/>
      <c r="S66" s="153"/>
      <c r="T66" s="154"/>
      <c r="U66" s="153"/>
      <c r="V66" s="159"/>
      <c r="W66" s="155"/>
      <c r="X66" s="154"/>
      <c r="Y66" s="153"/>
      <c r="Z66" s="154"/>
      <c r="AA66" s="153"/>
      <c r="AB66" s="154">
        <v>1</v>
      </c>
      <c r="AC66" s="153"/>
      <c r="AD66" s="156">
        <f t="shared" si="1"/>
        <v>0</v>
      </c>
      <c r="AE66" s="157" t="s">
        <v>97</v>
      </c>
      <c r="AF66" s="158" t="s">
        <v>119</v>
      </c>
    </row>
    <row r="67" spans="1:32" ht="47.25" customHeight="1" thickBot="1" x14ac:dyDescent="0.25">
      <c r="B67" s="148"/>
      <c r="C67" s="179"/>
      <c r="D67" s="214" t="s">
        <v>94</v>
      </c>
      <c r="E67" s="252" t="s">
        <v>46</v>
      </c>
      <c r="F67" s="164"/>
      <c r="G67" s="165"/>
      <c r="H67" s="166"/>
      <c r="I67" s="165"/>
      <c r="J67" s="166"/>
      <c r="K67" s="165"/>
      <c r="L67" s="166">
        <v>1</v>
      </c>
      <c r="M67" s="165"/>
      <c r="N67" s="166"/>
      <c r="O67" s="165"/>
      <c r="P67" s="166"/>
      <c r="Q67" s="165"/>
      <c r="R67" s="166"/>
      <c r="S67" s="165"/>
      <c r="T67" s="166"/>
      <c r="U67" s="165"/>
      <c r="V67" s="167"/>
      <c r="W67" s="168"/>
      <c r="X67" s="166">
        <v>1</v>
      </c>
      <c r="Y67" s="165"/>
      <c r="Z67" s="166"/>
      <c r="AA67" s="165"/>
      <c r="AB67" s="166"/>
      <c r="AC67" s="165"/>
      <c r="AD67" s="176">
        <f t="shared" si="1"/>
        <v>0</v>
      </c>
      <c r="AE67" s="249" t="s">
        <v>97</v>
      </c>
      <c r="AF67" s="180" t="s">
        <v>98</v>
      </c>
    </row>
    <row r="68" spans="1:32" ht="47.25" customHeight="1" thickBot="1" x14ac:dyDescent="0.25">
      <c r="B68" s="253" t="s">
        <v>133</v>
      </c>
      <c r="C68" s="254"/>
      <c r="D68" s="255" t="s">
        <v>136</v>
      </c>
      <c r="E68" s="256" t="s">
        <v>46</v>
      </c>
      <c r="F68" s="257"/>
      <c r="G68" s="258"/>
      <c r="H68" s="259"/>
      <c r="I68" s="258"/>
      <c r="J68" s="259">
        <v>1</v>
      </c>
      <c r="K68" s="258"/>
      <c r="L68" s="259"/>
      <c r="M68" s="258"/>
      <c r="N68" s="259"/>
      <c r="O68" s="258"/>
      <c r="P68" s="259"/>
      <c r="Q68" s="258"/>
      <c r="R68" s="259"/>
      <c r="S68" s="258"/>
      <c r="T68" s="259"/>
      <c r="U68" s="258"/>
      <c r="V68" s="260"/>
      <c r="W68" s="261"/>
      <c r="X68" s="259"/>
      <c r="Y68" s="258"/>
      <c r="Z68" s="259"/>
      <c r="AA68" s="258"/>
      <c r="AB68" s="259"/>
      <c r="AC68" s="258"/>
      <c r="AD68" s="262">
        <f t="shared" ref="AD68:AD70" si="2">SUM(I68,G68,W68,K68,M68,O68,Q68,S68,U68,Y68,AA68,AC68)/SUM(V68,J68,L68,P68,R68,T68,X68,Z68,AB68,N68,F68,H68)</f>
        <v>0</v>
      </c>
      <c r="AE68" s="263" t="s">
        <v>97</v>
      </c>
      <c r="AF68" s="264" t="s">
        <v>98</v>
      </c>
    </row>
    <row r="69" spans="1:32" ht="47.25" customHeight="1" thickBot="1" x14ac:dyDescent="0.25">
      <c r="B69" s="253" t="s">
        <v>134</v>
      </c>
      <c r="C69" s="254"/>
      <c r="D69" s="265" t="s">
        <v>137</v>
      </c>
      <c r="E69" s="256" t="s">
        <v>46</v>
      </c>
      <c r="F69" s="257"/>
      <c r="G69" s="258"/>
      <c r="H69" s="259"/>
      <c r="I69" s="258"/>
      <c r="J69" s="259"/>
      <c r="K69" s="258"/>
      <c r="L69" s="259"/>
      <c r="M69" s="258"/>
      <c r="N69" s="259">
        <v>1</v>
      </c>
      <c r="O69" s="258"/>
      <c r="P69" s="259"/>
      <c r="Q69" s="258"/>
      <c r="R69" s="259"/>
      <c r="S69" s="258"/>
      <c r="T69" s="259"/>
      <c r="U69" s="258"/>
      <c r="V69" s="260"/>
      <c r="W69" s="261"/>
      <c r="X69" s="259"/>
      <c r="Y69" s="258"/>
      <c r="Z69" s="259"/>
      <c r="AA69" s="258"/>
      <c r="AB69" s="259"/>
      <c r="AC69" s="258"/>
      <c r="AD69" s="262">
        <f t="shared" si="2"/>
        <v>0</v>
      </c>
      <c r="AE69" s="263" t="s">
        <v>97</v>
      </c>
      <c r="AF69" s="264" t="s">
        <v>98</v>
      </c>
    </row>
    <row r="70" spans="1:32" ht="47.25" customHeight="1" thickBot="1" x14ac:dyDescent="0.25">
      <c r="B70" s="253" t="s">
        <v>135</v>
      </c>
      <c r="C70" s="254"/>
      <c r="D70" s="265" t="s">
        <v>138</v>
      </c>
      <c r="E70" s="256" t="s">
        <v>46</v>
      </c>
      <c r="F70" s="257"/>
      <c r="G70" s="258"/>
      <c r="H70" s="259"/>
      <c r="I70" s="258"/>
      <c r="J70" s="259"/>
      <c r="K70" s="258"/>
      <c r="L70" s="259">
        <v>1</v>
      </c>
      <c r="M70" s="258"/>
      <c r="N70" s="259"/>
      <c r="O70" s="258"/>
      <c r="P70" s="259"/>
      <c r="Q70" s="258"/>
      <c r="R70" s="259"/>
      <c r="S70" s="258"/>
      <c r="T70" s="259"/>
      <c r="U70" s="258"/>
      <c r="V70" s="260"/>
      <c r="W70" s="261"/>
      <c r="X70" s="259">
        <v>1</v>
      </c>
      <c r="Y70" s="258"/>
      <c r="Z70" s="259">
        <v>1</v>
      </c>
      <c r="AA70" s="258"/>
      <c r="AB70" s="259"/>
      <c r="AC70" s="258"/>
      <c r="AD70" s="262">
        <f t="shared" si="2"/>
        <v>0</v>
      </c>
      <c r="AE70" s="263" t="s">
        <v>97</v>
      </c>
      <c r="AF70" s="264" t="s">
        <v>98</v>
      </c>
    </row>
    <row r="71" spans="1:32" s="5" customFormat="1" ht="20.25" customHeight="1" x14ac:dyDescent="0.2">
      <c r="A71" s="3"/>
      <c r="B71" s="3"/>
      <c r="C71" s="3"/>
      <c r="D71" s="11"/>
      <c r="E71" s="11"/>
      <c r="F71" s="96"/>
      <c r="G71" s="96"/>
      <c r="H71" s="12"/>
      <c r="I71" s="33"/>
      <c r="J71" s="34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3"/>
    </row>
    <row r="72" spans="1:32" ht="30" customHeight="1" x14ac:dyDescent="0.2">
      <c r="B72" s="3"/>
      <c r="C72" s="3"/>
      <c r="D72" s="4"/>
      <c r="E72" s="4"/>
      <c r="F72" s="55" t="s">
        <v>12</v>
      </c>
      <c r="G72" s="55"/>
      <c r="H72" s="55" t="s">
        <v>13</v>
      </c>
      <c r="I72" s="55"/>
      <c r="J72" s="55" t="s">
        <v>14</v>
      </c>
      <c r="K72" s="55"/>
      <c r="L72" s="55" t="s">
        <v>15</v>
      </c>
      <c r="M72" s="55"/>
      <c r="N72" s="55" t="s">
        <v>16</v>
      </c>
      <c r="O72" s="55"/>
      <c r="P72" s="55" t="s">
        <v>17</v>
      </c>
      <c r="Q72" s="55"/>
      <c r="R72" s="55" t="s">
        <v>18</v>
      </c>
      <c r="S72" s="55"/>
      <c r="T72" s="55" t="s">
        <v>19</v>
      </c>
      <c r="U72" s="55"/>
      <c r="V72" s="55" t="s">
        <v>20</v>
      </c>
      <c r="W72" s="55"/>
      <c r="X72" s="55" t="s">
        <v>21</v>
      </c>
      <c r="Y72" s="55"/>
      <c r="Z72" s="55" t="s">
        <v>22</v>
      </c>
      <c r="AA72" s="55"/>
      <c r="AB72" s="55" t="s">
        <v>23</v>
      </c>
      <c r="AC72" s="55"/>
      <c r="AD72" s="29" t="s">
        <v>117</v>
      </c>
    </row>
    <row r="73" spans="1:32" ht="30" customHeight="1" x14ac:dyDescent="0.2">
      <c r="B73" s="43"/>
      <c r="C73" s="42" t="s">
        <v>147</v>
      </c>
      <c r="D73" s="60" t="s">
        <v>115</v>
      </c>
      <c r="E73" s="61"/>
      <c r="F73" s="49">
        <f>SUM(G17:G70)</f>
        <v>0</v>
      </c>
      <c r="G73" s="49"/>
      <c r="H73" s="49">
        <f t="shared" ref="H73" si="3">SUM(I17:I70)</f>
        <v>0</v>
      </c>
      <c r="I73" s="49"/>
      <c r="J73" s="49">
        <f t="shared" ref="J73" si="4">SUM(K17:K70)</f>
        <v>0</v>
      </c>
      <c r="K73" s="49"/>
      <c r="L73" s="49">
        <f t="shared" ref="L73" si="5">SUM(M17:M70)</f>
        <v>0</v>
      </c>
      <c r="M73" s="49"/>
      <c r="N73" s="49">
        <f t="shared" ref="N73" si="6">SUM(O17:O70)</f>
        <v>0</v>
      </c>
      <c r="O73" s="49"/>
      <c r="P73" s="49">
        <f t="shared" ref="P73" si="7">SUM(Q17:Q70)</f>
        <v>0</v>
      </c>
      <c r="Q73" s="49"/>
      <c r="R73" s="49">
        <f t="shared" ref="R73" si="8">SUM(S17:S70)</f>
        <v>0</v>
      </c>
      <c r="S73" s="49"/>
      <c r="T73" s="49">
        <f t="shared" ref="T73" si="9">SUM(U17:U70)</f>
        <v>0</v>
      </c>
      <c r="U73" s="49"/>
      <c r="V73" s="49">
        <f t="shared" ref="V73" si="10">SUM(W17:W70)</f>
        <v>0</v>
      </c>
      <c r="W73" s="49"/>
      <c r="X73" s="49">
        <f t="shared" ref="X73" si="11">SUM(Y17:Y70)</f>
        <v>0</v>
      </c>
      <c r="Y73" s="49"/>
      <c r="Z73" s="49">
        <f t="shared" ref="Z73" si="12">SUM(AA17:AA70)</f>
        <v>0</v>
      </c>
      <c r="AA73" s="49"/>
      <c r="AB73" s="49">
        <f t="shared" ref="AB73" si="13">SUM(AC17:AC70)</f>
        <v>0</v>
      </c>
      <c r="AC73" s="49"/>
      <c r="AD73" s="30">
        <f>SUM(F73:AC73)</f>
        <v>0</v>
      </c>
    </row>
    <row r="74" spans="1:32" ht="30" customHeight="1" x14ac:dyDescent="0.2">
      <c r="B74" s="3"/>
      <c r="C74" s="3"/>
      <c r="D74" s="102" t="s">
        <v>116</v>
      </c>
      <c r="E74" s="61"/>
      <c r="F74" s="100">
        <f>SUM(F17:F70)</f>
        <v>1</v>
      </c>
      <c r="G74" s="101"/>
      <c r="H74" s="100">
        <f t="shared" ref="H74" si="14">SUM(H17:H70)</f>
        <v>1</v>
      </c>
      <c r="I74" s="101"/>
      <c r="J74" s="100">
        <f t="shared" ref="J74" si="15">SUM(J17:J70)</f>
        <v>9</v>
      </c>
      <c r="K74" s="101"/>
      <c r="L74" s="100">
        <f t="shared" ref="L74" si="16">SUM(L17:L70)</f>
        <v>9</v>
      </c>
      <c r="M74" s="101"/>
      <c r="N74" s="100">
        <f t="shared" ref="N74" si="17">SUM(N17:N70)</f>
        <v>11</v>
      </c>
      <c r="O74" s="101"/>
      <c r="P74" s="100">
        <f t="shared" ref="P74" si="18">SUM(P17:P70)</f>
        <v>19</v>
      </c>
      <c r="Q74" s="101"/>
      <c r="R74" s="100">
        <f t="shared" ref="R74" si="19">SUM(R17:R70)</f>
        <v>8</v>
      </c>
      <c r="S74" s="101"/>
      <c r="T74" s="100">
        <f t="shared" ref="T74" si="20">SUM(T17:T70)</f>
        <v>1</v>
      </c>
      <c r="U74" s="101"/>
      <c r="V74" s="100">
        <f t="shared" ref="V74" si="21">SUM(V17:V70)</f>
        <v>11</v>
      </c>
      <c r="W74" s="101"/>
      <c r="X74" s="100">
        <f t="shared" ref="X74" si="22">SUM(X17:X70)</f>
        <v>9</v>
      </c>
      <c r="Y74" s="101"/>
      <c r="Z74" s="100">
        <f t="shared" ref="Z74" si="23">SUM(Z17:Z70)</f>
        <v>14</v>
      </c>
      <c r="AA74" s="101"/>
      <c r="AB74" s="100">
        <f t="shared" ref="AB74" si="24">SUM(AB17:AB70)</f>
        <v>14</v>
      </c>
      <c r="AC74" s="101"/>
      <c r="AD74" s="30">
        <f>SUM(F74:AC74)</f>
        <v>107</v>
      </c>
    </row>
    <row r="75" spans="1:32" ht="30" customHeight="1" x14ac:dyDescent="0.2">
      <c r="B75" s="3"/>
      <c r="C75" s="3"/>
      <c r="D75" s="102" t="s">
        <v>26</v>
      </c>
      <c r="E75" s="61"/>
      <c r="F75" s="111">
        <f>F73/F74</f>
        <v>0</v>
      </c>
      <c r="G75" s="111"/>
      <c r="H75" s="112">
        <f>H73/H74</f>
        <v>0</v>
      </c>
      <c r="I75" s="112"/>
      <c r="J75" s="112">
        <f>J73/J74</f>
        <v>0</v>
      </c>
      <c r="K75" s="112"/>
      <c r="L75" s="111">
        <f>L73/L74</f>
        <v>0</v>
      </c>
      <c r="M75" s="111"/>
      <c r="N75" s="111">
        <f>N73/N74</f>
        <v>0</v>
      </c>
      <c r="O75" s="111"/>
      <c r="P75" s="112">
        <f>P73/P74</f>
        <v>0</v>
      </c>
      <c r="Q75" s="112"/>
      <c r="R75" s="110">
        <f>R73/R74</f>
        <v>0</v>
      </c>
      <c r="S75" s="110"/>
      <c r="T75" s="110">
        <f>T73/T74</f>
        <v>0</v>
      </c>
      <c r="U75" s="110"/>
      <c r="V75" s="110">
        <f>V73/V74</f>
        <v>0</v>
      </c>
      <c r="W75" s="110"/>
      <c r="X75" s="110">
        <f>X73/X74</f>
        <v>0</v>
      </c>
      <c r="Y75" s="110"/>
      <c r="Z75" s="110">
        <f>Z73/Z74</f>
        <v>0</v>
      </c>
      <c r="AA75" s="110"/>
      <c r="AB75" s="110">
        <f>AB73/AB74</f>
        <v>0</v>
      </c>
      <c r="AC75" s="110"/>
      <c r="AD75" s="3"/>
    </row>
    <row r="76" spans="1:32" ht="30" customHeight="1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06">
        <f>(SUM(F73:Q73)/(SUM(F74:Q74)))</f>
        <v>0</v>
      </c>
      <c r="Q76" s="107"/>
      <c r="R76" s="3"/>
      <c r="S76" s="3"/>
      <c r="T76" s="27"/>
      <c r="U76" s="3"/>
      <c r="V76" s="3"/>
      <c r="W76" s="3"/>
      <c r="X76" s="3"/>
      <c r="Y76" s="3"/>
      <c r="Z76" s="3"/>
      <c r="AA76" s="3"/>
      <c r="AB76" s="106">
        <f>(SUM(R73:AC73)/(SUM(R74:AC74)))</f>
        <v>0</v>
      </c>
      <c r="AC76" s="107"/>
      <c r="AD76" s="25"/>
    </row>
    <row r="77" spans="1:32" s="5" customFormat="1" ht="30.75" customHeight="1" x14ac:dyDescent="0.2">
      <c r="B77" s="11"/>
      <c r="C77" s="11"/>
      <c r="D77" s="11"/>
      <c r="E77" s="11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108">
        <f>SUM(F73:Q73)/AD74</f>
        <v>0</v>
      </c>
      <c r="Q77" s="109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108">
        <f>SUM(R73:AC73)/AD74</f>
        <v>0</v>
      </c>
      <c r="AC77" s="109"/>
      <c r="AD77" s="28">
        <f>SUM(P77,AB77)</f>
        <v>0</v>
      </c>
    </row>
    <row r="78" spans="1:32" s="5" customFormat="1" ht="30.75" customHeight="1" thickBot="1" x14ac:dyDescent="0.25">
      <c r="B78" s="41"/>
      <c r="C78" s="11"/>
      <c r="D78" s="11"/>
      <c r="E78" s="11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13"/>
    </row>
    <row r="79" spans="1:32" ht="21" customHeight="1" thickBot="1" x14ac:dyDescent="0.25">
      <c r="B79" s="97" t="s">
        <v>24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9"/>
    </row>
    <row r="80" spans="1:32" ht="291.75" customHeight="1" thickBot="1" x14ac:dyDescent="0.25">
      <c r="B80" s="103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5"/>
    </row>
    <row r="81" spans="2:32" s="5" customFormat="1" ht="25.5" customHeight="1" thickBot="1" x14ac:dyDescent="0.25">
      <c r="B81" s="97" t="s">
        <v>139</v>
      </c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9"/>
    </row>
  </sheetData>
  <sheetProtection insertRows="0" deleteRows="0"/>
  <autoFilter ref="A16:AO70">
    <filterColumn colId="1" showButton="0"/>
  </autoFilter>
  <mergeCells count="117">
    <mergeCell ref="B1:AF1"/>
    <mergeCell ref="B2:AF2"/>
    <mergeCell ref="B3:AF3"/>
    <mergeCell ref="B40:C45"/>
    <mergeCell ref="B37:C39"/>
    <mergeCell ref="B34:C36"/>
    <mergeCell ref="B28:C33"/>
    <mergeCell ref="B17:C27"/>
    <mergeCell ref="B5:C7"/>
    <mergeCell ref="B15:C16"/>
    <mergeCell ref="E15:E16"/>
    <mergeCell ref="V15:W15"/>
    <mergeCell ref="X15:Y15"/>
    <mergeCell ref="Z15:AA15"/>
    <mergeCell ref="AB15:AC15"/>
    <mergeCell ref="X75:Y75"/>
    <mergeCell ref="Z75:AA75"/>
    <mergeCell ref="AB75:AC75"/>
    <mergeCell ref="F75:G75"/>
    <mergeCell ref="H75:I75"/>
    <mergeCell ref="J75:K75"/>
    <mergeCell ref="L75:M75"/>
    <mergeCell ref="N75:O75"/>
    <mergeCell ref="P75:Q75"/>
    <mergeCell ref="B81:AF81"/>
    <mergeCell ref="T74:U74"/>
    <mergeCell ref="V74:W74"/>
    <mergeCell ref="X74:Y74"/>
    <mergeCell ref="Z74:AA74"/>
    <mergeCell ref="AB74:AC74"/>
    <mergeCell ref="F74:G74"/>
    <mergeCell ref="H74:I74"/>
    <mergeCell ref="J74:K74"/>
    <mergeCell ref="L74:M74"/>
    <mergeCell ref="N74:O74"/>
    <mergeCell ref="P74:Q74"/>
    <mergeCell ref="D75:E75"/>
    <mergeCell ref="D74:E74"/>
    <mergeCell ref="B79:AF79"/>
    <mergeCell ref="B80:AF80"/>
    <mergeCell ref="P76:Q76"/>
    <mergeCell ref="AB76:AC76"/>
    <mergeCell ref="P77:Q77"/>
    <mergeCell ref="AB77:AC77"/>
    <mergeCell ref="R74:S74"/>
    <mergeCell ref="R75:S75"/>
    <mergeCell ref="T75:U75"/>
    <mergeCell ref="V75:W75"/>
    <mergeCell ref="C46:C47"/>
    <mergeCell ref="L15:M15"/>
    <mergeCell ref="N15:O15"/>
    <mergeCell ref="P15:Q15"/>
    <mergeCell ref="R15:S15"/>
    <mergeCell ref="F72:G72"/>
    <mergeCell ref="H72:I72"/>
    <mergeCell ref="J72:K72"/>
    <mergeCell ref="L72:M72"/>
    <mergeCell ref="N72:O72"/>
    <mergeCell ref="F71:G71"/>
    <mergeCell ref="B65:C67"/>
    <mergeCell ref="C48:C49"/>
    <mergeCell ref="C50:C57"/>
    <mergeCell ref="C58:C62"/>
    <mergeCell ref="C63:C64"/>
    <mergeCell ref="B46:B64"/>
    <mergeCell ref="B68:C68"/>
    <mergeCell ref="B69:C69"/>
    <mergeCell ref="B70:C70"/>
    <mergeCell ref="J15:K15"/>
    <mergeCell ref="D73:E73"/>
    <mergeCell ref="F12:G12"/>
    <mergeCell ref="H12:M12"/>
    <mergeCell ref="N12:O12"/>
    <mergeCell ref="P12:U12"/>
    <mergeCell ref="V12:W12"/>
    <mergeCell ref="V5:AF7"/>
    <mergeCell ref="R5:U7"/>
    <mergeCell ref="B11:AD11"/>
    <mergeCell ref="J9:S9"/>
    <mergeCell ref="T9:Y9"/>
    <mergeCell ref="B10:I10"/>
    <mergeCell ref="D5:P7"/>
    <mergeCell ref="L10:S10"/>
    <mergeCell ref="T10:Y10"/>
    <mergeCell ref="Z10:AF10"/>
    <mergeCell ref="Z9:AF9"/>
    <mergeCell ref="B9:I9"/>
    <mergeCell ref="X12:AB12"/>
    <mergeCell ref="AD12:AF12"/>
    <mergeCell ref="R73:S73"/>
    <mergeCell ref="T73:U73"/>
    <mergeCell ref="D15:D16"/>
    <mergeCell ref="P72:Q72"/>
    <mergeCell ref="X73:Y73"/>
    <mergeCell ref="J10:K10"/>
    <mergeCell ref="AE14:AE16"/>
    <mergeCell ref="AF14:AF16"/>
    <mergeCell ref="R72:S72"/>
    <mergeCell ref="T72:U72"/>
    <mergeCell ref="V72:W72"/>
    <mergeCell ref="X72:Y72"/>
    <mergeCell ref="Z72:AA72"/>
    <mergeCell ref="AB72:AC72"/>
    <mergeCell ref="V73:W73"/>
    <mergeCell ref="AD14:AD16"/>
    <mergeCell ref="Z73:AA73"/>
    <mergeCell ref="AB73:AC73"/>
    <mergeCell ref="B14:AC14"/>
    <mergeCell ref="T15:U15"/>
    <mergeCell ref="F73:G73"/>
    <mergeCell ref="H73:I73"/>
    <mergeCell ref="J73:K73"/>
    <mergeCell ref="L73:M73"/>
    <mergeCell ref="N73:O73"/>
    <mergeCell ref="P73:Q73"/>
    <mergeCell ref="F15:G15"/>
    <mergeCell ref="H15:I15"/>
  </mergeCells>
  <printOptions horizontalCentered="1" verticalCentered="1"/>
  <pageMargins left="0.39370078740157483" right="0.39370078740157483" top="0.39370078740157483" bottom="1.1811023622047245" header="0" footer="0"/>
  <pageSetup scale="41" fitToHeight="0" orientation="landscape" r:id="rId1"/>
  <headerFooter>
    <oddFooter>&amp;R&amp;P</oddFooter>
  </headerFooter>
  <rowBreaks count="1" manualBreakCount="1">
    <brk id="80" min="1" max="31" man="1"/>
  </rowBreaks>
  <ignoredErrors>
    <ignoredError sqref="AD6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PORTADA</vt:lpstr>
      <vt:lpstr>PLAN DE TRABAJO 2025</vt:lpstr>
      <vt:lpstr>'PLAN DE TRABAJO 2025'!Área_de_impresión</vt:lpstr>
      <vt:lpstr>'PLAN DE TRABAJO 2025'!Títulos_a_imprimir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Nichole Moreno Talero</dc:creator>
  <cp:lastModifiedBy>Maria Isabel Forero Rodriguez</cp:lastModifiedBy>
  <cp:lastPrinted>2024-05-30T23:00:51Z</cp:lastPrinted>
  <dcterms:created xsi:type="dcterms:W3CDTF">2012-02-02T20:19:14Z</dcterms:created>
  <dcterms:modified xsi:type="dcterms:W3CDTF">2025-01-21T21:57:49Z</dcterms:modified>
</cp:coreProperties>
</file>