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COMITÉ INSTITUCIONAL DE GESTIÓN Y DESEMPEÑO\2025\1. Comite CIGD 2025\planes aprobados corregidos y publicados\"/>
    </mc:Choice>
  </mc:AlternateContent>
  <bookViews>
    <workbookView xWindow="0" yWindow="0" windowWidth="28800" windowHeight="10875"/>
  </bookViews>
  <sheets>
    <sheet name="PTEP IDPC 2024" sheetId="1" r:id="rId1"/>
  </sheets>
  <definedNames>
    <definedName name="_xlnm._FilterDatabase" localSheetId="0" hidden="1">'PTEP IDPC 2024'!$A$139:$AX$142</definedName>
    <definedName name="_Toc118192689" localSheetId="0">'PTEP IDPC 2024'!$C$145</definedName>
    <definedName name="_Toc118192690" localSheetId="0">'PTEP IDPC 2024'!$C$153</definedName>
  </definedNames>
  <calcPr calcId="162913"/>
</workbook>
</file>

<file path=xl/calcChain.xml><?xml version="1.0" encoding="utf-8"?>
<calcChain xmlns="http://schemas.openxmlformats.org/spreadsheetml/2006/main">
  <c r="Q89" i="1" l="1"/>
  <c r="R89" i="1"/>
  <c r="Q90" i="1"/>
  <c r="R90" i="1"/>
  <c r="AQ113" i="1" l="1"/>
  <c r="AR113" i="1"/>
  <c r="AQ114" i="1"/>
  <c r="AR114" i="1"/>
  <c r="AQ115" i="1"/>
  <c r="AR115" i="1"/>
  <c r="Q109" i="1"/>
  <c r="R109" i="1" s="1"/>
  <c r="AA109" i="1"/>
  <c r="AB109" i="1" s="1"/>
  <c r="AS114" i="1" l="1"/>
  <c r="AS115" i="1"/>
  <c r="AS113" i="1"/>
  <c r="AQ28" i="1"/>
  <c r="AR28" i="1"/>
  <c r="AS28" i="1" l="1"/>
  <c r="AQ142" i="1"/>
  <c r="AQ122" i="1"/>
  <c r="AQ123" i="1"/>
  <c r="AQ124" i="1"/>
  <c r="AQ125" i="1"/>
  <c r="AQ102" i="1"/>
  <c r="AQ103" i="1"/>
  <c r="AQ104" i="1"/>
  <c r="AQ105" i="1"/>
  <c r="AQ106" i="1"/>
  <c r="AQ107" i="1"/>
  <c r="AQ108" i="1"/>
  <c r="AQ109" i="1"/>
  <c r="AQ110" i="1"/>
  <c r="AQ111" i="1"/>
  <c r="AQ112" i="1"/>
  <c r="AQ116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75" i="1"/>
  <c r="AQ71" i="1"/>
  <c r="AQ72" i="1"/>
  <c r="AQ73" i="1"/>
  <c r="AQ66" i="1"/>
  <c r="AQ63" i="1"/>
  <c r="AQ59" i="1"/>
  <c r="AQ60" i="1"/>
  <c r="AQ61" i="1"/>
  <c r="AQ62" i="1"/>
  <c r="AQ64" i="1"/>
  <c r="AQ65" i="1"/>
  <c r="AK142" i="1"/>
  <c r="AL142" i="1" s="1"/>
  <c r="AK125" i="1"/>
  <c r="AL125" i="1" s="1"/>
  <c r="AK124" i="1"/>
  <c r="AL124" i="1" s="1"/>
  <c r="AK123" i="1"/>
  <c r="AL123" i="1" s="1"/>
  <c r="AK122" i="1"/>
  <c r="AL122" i="1" s="1"/>
  <c r="AK121" i="1"/>
  <c r="AL121" i="1" s="1"/>
  <c r="AK134" i="1"/>
  <c r="AL134" i="1" s="1"/>
  <c r="AK96" i="1"/>
  <c r="AL96" i="1" s="1"/>
  <c r="AK95" i="1"/>
  <c r="AL95" i="1" s="1"/>
  <c r="AK94" i="1"/>
  <c r="AL94" i="1" s="1"/>
  <c r="AK93" i="1"/>
  <c r="AL93" i="1" s="1"/>
  <c r="AK92" i="1"/>
  <c r="AL92" i="1" s="1"/>
  <c r="AK91" i="1"/>
  <c r="AL91" i="1" s="1"/>
  <c r="AK90" i="1"/>
  <c r="AL90" i="1" s="1"/>
  <c r="AK89" i="1"/>
  <c r="AL89" i="1" s="1"/>
  <c r="AK88" i="1"/>
  <c r="AK87" i="1"/>
  <c r="AL87" i="1" s="1"/>
  <c r="AK86" i="1"/>
  <c r="AL86" i="1" s="1"/>
  <c r="AK85" i="1"/>
  <c r="AL85" i="1" s="1"/>
  <c r="AK83" i="1"/>
  <c r="AL83" i="1" s="1"/>
  <c r="AK60" i="1"/>
  <c r="AL60" i="1" s="1"/>
  <c r="AK61" i="1"/>
  <c r="AL61" i="1" s="1"/>
  <c r="AK62" i="1"/>
  <c r="AL62" i="1" s="1"/>
  <c r="AK63" i="1"/>
  <c r="AL63" i="1" s="1"/>
  <c r="AK64" i="1"/>
  <c r="AL64" i="1" s="1"/>
  <c r="AK65" i="1"/>
  <c r="AL65" i="1" s="1"/>
  <c r="AK66" i="1"/>
  <c r="AL66" i="1" s="1"/>
  <c r="AK67" i="1"/>
  <c r="AL67" i="1" s="1"/>
  <c r="AK68" i="1"/>
  <c r="AL68" i="1" s="1"/>
  <c r="AK69" i="1"/>
  <c r="AL69" i="1" s="1"/>
  <c r="AK70" i="1"/>
  <c r="AL70" i="1" s="1"/>
  <c r="AK71" i="1"/>
  <c r="AL71" i="1" s="1"/>
  <c r="AK72" i="1"/>
  <c r="AL72" i="1" s="1"/>
  <c r="AK73" i="1"/>
  <c r="AL73" i="1" s="1"/>
  <c r="AK75" i="1"/>
  <c r="AL75" i="1" s="1"/>
  <c r="AK76" i="1"/>
  <c r="AL76" i="1" s="1"/>
  <c r="AK51" i="1"/>
  <c r="AL51" i="1" s="1"/>
  <c r="AK52" i="1"/>
  <c r="AL52" i="1" s="1"/>
  <c r="AK53" i="1"/>
  <c r="AL53" i="1" s="1"/>
  <c r="AK50" i="1"/>
  <c r="AL50" i="1" s="1"/>
  <c r="AK40" i="1"/>
  <c r="AL40" i="1" s="1"/>
  <c r="AK41" i="1"/>
  <c r="AL41" i="1" s="1"/>
  <c r="AK42" i="1"/>
  <c r="AL42" i="1" s="1"/>
  <c r="AK43" i="1"/>
  <c r="AL43" i="1" s="1"/>
  <c r="AK30" i="1"/>
  <c r="AL30" i="1" s="1"/>
  <c r="AK29" i="1"/>
  <c r="AL29" i="1" s="1"/>
  <c r="AK27" i="1"/>
  <c r="AL27" i="1" s="1"/>
  <c r="AK26" i="1"/>
  <c r="AL26" i="1" s="1"/>
  <c r="AK11" i="1"/>
  <c r="AL11" i="1" s="1"/>
  <c r="AK12" i="1"/>
  <c r="AL12" i="1" s="1"/>
  <c r="AK13" i="1"/>
  <c r="AL13" i="1" s="1"/>
  <c r="AK14" i="1"/>
  <c r="AL14" i="1" s="1"/>
  <c r="AK15" i="1"/>
  <c r="AL15" i="1" s="1"/>
  <c r="AK16" i="1"/>
  <c r="AL16" i="1" s="1"/>
  <c r="AK17" i="1"/>
  <c r="AL17" i="1" s="1"/>
  <c r="AK18" i="1"/>
  <c r="AL18" i="1" s="1"/>
  <c r="AK19" i="1"/>
  <c r="AL19" i="1" s="1"/>
  <c r="AK20" i="1"/>
  <c r="AL20" i="1" s="1"/>
  <c r="AK21" i="1"/>
  <c r="AL21" i="1" s="1"/>
  <c r="AA142" i="1"/>
  <c r="AB142" i="1" s="1"/>
  <c r="AA141" i="1"/>
  <c r="AB141" i="1" s="1"/>
  <c r="AA140" i="1"/>
  <c r="AB140" i="1" s="1"/>
  <c r="AA134" i="1"/>
  <c r="AB134" i="1" s="1"/>
  <c r="AA135" i="1"/>
  <c r="AB135" i="1" s="1"/>
  <c r="AA125" i="1"/>
  <c r="AA124" i="1"/>
  <c r="AB124" i="1" s="1"/>
  <c r="AA123" i="1"/>
  <c r="AB123" i="1" s="1"/>
  <c r="AA122" i="1"/>
  <c r="AB122" i="1" s="1"/>
  <c r="AA121" i="1"/>
  <c r="AB121" i="1" s="1"/>
  <c r="AA116" i="1"/>
  <c r="AB116" i="1" s="1"/>
  <c r="AA112" i="1"/>
  <c r="AB112" i="1" s="1"/>
  <c r="AA111" i="1"/>
  <c r="AB111" i="1" s="1"/>
  <c r="AA110" i="1"/>
  <c r="AB110" i="1" s="1"/>
  <c r="AA108" i="1"/>
  <c r="AB108" i="1" s="1"/>
  <c r="AA107" i="1"/>
  <c r="AB107" i="1" s="1"/>
  <c r="AA106" i="1"/>
  <c r="AB106" i="1" s="1"/>
  <c r="AA105" i="1"/>
  <c r="AB105" i="1" s="1"/>
  <c r="AA104" i="1"/>
  <c r="AB104" i="1" s="1"/>
  <c r="AA103" i="1"/>
  <c r="AB103" i="1" s="1"/>
  <c r="AA102" i="1"/>
  <c r="AB102" i="1" s="1"/>
  <c r="AA101" i="1"/>
  <c r="AB101" i="1" s="1"/>
  <c r="AA96" i="1"/>
  <c r="AB96" i="1" s="1"/>
  <c r="AA95" i="1"/>
  <c r="AB95" i="1" s="1"/>
  <c r="AA94" i="1"/>
  <c r="AB94" i="1" s="1"/>
  <c r="AA93" i="1"/>
  <c r="AB93" i="1" s="1"/>
  <c r="AA92" i="1"/>
  <c r="AB92" i="1" s="1"/>
  <c r="AA91" i="1"/>
  <c r="AB91" i="1" s="1"/>
  <c r="AA88" i="1"/>
  <c r="AB88" i="1" s="1"/>
  <c r="AA87" i="1"/>
  <c r="AB87" i="1" s="1"/>
  <c r="AA86" i="1"/>
  <c r="AB86" i="1" s="1"/>
  <c r="AA85" i="1"/>
  <c r="AB85" i="1" s="1"/>
  <c r="AA84" i="1"/>
  <c r="AB84" i="1" s="1"/>
  <c r="AA83" i="1"/>
  <c r="AB83" i="1" s="1"/>
  <c r="AA70" i="1"/>
  <c r="AB70" i="1" s="1"/>
  <c r="AA71" i="1"/>
  <c r="AB71" i="1" s="1"/>
  <c r="AA72" i="1"/>
  <c r="AB72" i="1" s="1"/>
  <c r="AA73" i="1"/>
  <c r="AB73" i="1" s="1"/>
  <c r="AA75" i="1"/>
  <c r="AB75" i="1" s="1"/>
  <c r="AA76" i="1"/>
  <c r="AB76" i="1" s="1"/>
  <c r="AA67" i="1"/>
  <c r="AB67" i="1" s="1"/>
  <c r="AA68" i="1"/>
  <c r="AB68" i="1" s="1"/>
  <c r="AA69" i="1"/>
  <c r="AB69" i="1" s="1"/>
  <c r="AA66" i="1"/>
  <c r="AB66" i="1" s="1"/>
  <c r="AA62" i="1"/>
  <c r="AB62" i="1" s="1"/>
  <c r="AA63" i="1"/>
  <c r="AB63" i="1" s="1"/>
  <c r="AA64" i="1"/>
  <c r="AB64" i="1" s="1"/>
  <c r="AA65" i="1"/>
  <c r="AB65" i="1" s="1"/>
  <c r="AA60" i="1"/>
  <c r="AB60" i="1" s="1"/>
  <c r="AA61" i="1"/>
  <c r="AB61" i="1" s="1"/>
  <c r="AA59" i="1"/>
  <c r="AB59" i="1" s="1"/>
  <c r="AA52" i="1"/>
  <c r="AB52" i="1" s="1"/>
  <c r="AA53" i="1"/>
  <c r="AB53" i="1" s="1"/>
  <c r="AA51" i="1"/>
  <c r="AB51" i="1" s="1"/>
  <c r="AA50" i="1"/>
  <c r="AB50" i="1" s="1"/>
  <c r="AA41" i="1"/>
  <c r="AB41" i="1" s="1"/>
  <c r="AA42" i="1"/>
  <c r="AB42" i="1" s="1"/>
  <c r="AA43" i="1"/>
  <c r="AB43" i="1" s="1"/>
  <c r="AA30" i="1"/>
  <c r="AB30" i="1" s="1"/>
  <c r="AA27" i="1"/>
  <c r="AB27" i="1" s="1"/>
  <c r="AA29" i="1"/>
  <c r="AB29" i="1" s="1"/>
  <c r="AA10" i="1"/>
  <c r="AB10" i="1" s="1"/>
  <c r="AA11" i="1"/>
  <c r="AA12" i="1"/>
  <c r="AA13" i="1"/>
  <c r="AB13" i="1" s="1"/>
  <c r="AA14" i="1"/>
  <c r="AB14" i="1" s="1"/>
  <c r="AA15" i="1"/>
  <c r="AB15" i="1" s="1"/>
  <c r="AA16" i="1"/>
  <c r="AB16" i="1" s="1"/>
  <c r="AA17" i="1"/>
  <c r="AB17" i="1" s="1"/>
  <c r="AA18" i="1"/>
  <c r="AB18" i="1" s="1"/>
  <c r="AA19" i="1"/>
  <c r="AB19" i="1" s="1"/>
  <c r="AA20" i="1"/>
  <c r="AB20" i="1" s="1"/>
  <c r="AA21" i="1"/>
  <c r="AB21" i="1" s="1"/>
  <c r="AA9" i="1"/>
  <c r="AB11" i="1"/>
  <c r="AB12" i="1"/>
  <c r="Q141" i="1"/>
  <c r="Q142" i="1"/>
  <c r="R142" i="1" s="1"/>
  <c r="Q140" i="1"/>
  <c r="R140" i="1" s="1"/>
  <c r="Q125" i="1"/>
  <c r="Q123" i="1"/>
  <c r="Q124" i="1"/>
  <c r="Q116" i="1"/>
  <c r="R116" i="1" s="1"/>
  <c r="Q102" i="1"/>
  <c r="R102" i="1" s="1"/>
  <c r="Q103" i="1"/>
  <c r="R103" i="1" s="1"/>
  <c r="Q104" i="1"/>
  <c r="R104" i="1" s="1"/>
  <c r="Q105" i="1"/>
  <c r="R105" i="1" s="1"/>
  <c r="Q106" i="1"/>
  <c r="R106" i="1" s="1"/>
  <c r="Q107" i="1"/>
  <c r="R107" i="1" s="1"/>
  <c r="Q108" i="1"/>
  <c r="R108" i="1" s="1"/>
  <c r="Q110" i="1"/>
  <c r="R110" i="1" s="1"/>
  <c r="Q111" i="1"/>
  <c r="Q112" i="1"/>
  <c r="R112" i="1" s="1"/>
  <c r="Q101" i="1"/>
  <c r="R101" i="1" s="1"/>
  <c r="Q96" i="1"/>
  <c r="R96" i="1" s="1"/>
  <c r="Q87" i="1"/>
  <c r="R87" i="1" s="1"/>
  <c r="Q88" i="1"/>
  <c r="R88" i="1" s="1"/>
  <c r="Q91" i="1"/>
  <c r="R91" i="1" s="1"/>
  <c r="Q92" i="1"/>
  <c r="R92" i="1" s="1"/>
  <c r="Q93" i="1"/>
  <c r="Q94" i="1"/>
  <c r="R94" i="1" s="1"/>
  <c r="Q95" i="1"/>
  <c r="R95" i="1" s="1"/>
  <c r="Q85" i="1"/>
  <c r="R85" i="1" s="1"/>
  <c r="Q86" i="1"/>
  <c r="Q83" i="1"/>
  <c r="R83" i="1" s="1"/>
  <c r="Q76" i="1"/>
  <c r="R76" i="1" s="1"/>
  <c r="Q75" i="1"/>
  <c r="R75" i="1" s="1"/>
  <c r="Q70" i="1"/>
  <c r="R70" i="1" s="1"/>
  <c r="Q71" i="1"/>
  <c r="R71" i="1" s="1"/>
  <c r="Q72" i="1"/>
  <c r="R72" i="1" s="1"/>
  <c r="Q73" i="1"/>
  <c r="R73" i="1" s="1"/>
  <c r="Q67" i="1"/>
  <c r="R67" i="1" s="1"/>
  <c r="Q68" i="1"/>
  <c r="R68" i="1" s="1"/>
  <c r="Q69" i="1"/>
  <c r="R69" i="1" s="1"/>
  <c r="Q66" i="1"/>
  <c r="R66" i="1" s="1"/>
  <c r="Q61" i="1"/>
  <c r="R61" i="1" s="1"/>
  <c r="Q62" i="1"/>
  <c r="R62" i="1" s="1"/>
  <c r="Q63" i="1"/>
  <c r="R63" i="1" s="1"/>
  <c r="Q64" i="1"/>
  <c r="R64" i="1" s="1"/>
  <c r="Q65" i="1"/>
  <c r="R65" i="1" s="1"/>
  <c r="Q60" i="1"/>
  <c r="R60" i="1" s="1"/>
  <c r="Q59" i="1"/>
  <c r="R59" i="1" s="1"/>
  <c r="Q50" i="1"/>
  <c r="R50" i="1" s="1"/>
  <c r="Q51" i="1"/>
  <c r="R51" i="1" s="1"/>
  <c r="Q52" i="1"/>
  <c r="R52" i="1" s="1"/>
  <c r="Q53" i="1"/>
  <c r="R53" i="1" s="1"/>
  <c r="Q49" i="1"/>
  <c r="Q29" i="1"/>
  <c r="R29" i="1" s="1"/>
  <c r="Q30" i="1"/>
  <c r="R30" i="1" s="1"/>
  <c r="Q27" i="1"/>
  <c r="Q20" i="1"/>
  <c r="R20" i="1" s="1"/>
  <c r="Q21" i="1"/>
  <c r="R21" i="1" s="1"/>
  <c r="Q11" i="1"/>
  <c r="R11" i="1" s="1"/>
  <c r="Q12" i="1"/>
  <c r="Q13" i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R12" i="1"/>
  <c r="R13" i="1"/>
  <c r="AR86" i="1" l="1"/>
  <c r="R141" i="1"/>
  <c r="AR93" i="1"/>
  <c r="AS93" i="1" s="1"/>
  <c r="R93" i="1"/>
  <c r="R86" i="1"/>
  <c r="AR72" i="1"/>
  <c r="AS72" i="1" s="1"/>
  <c r="AR73" i="1"/>
  <c r="AR124" i="1"/>
  <c r="AS124" i="1" s="1"/>
  <c r="AR125" i="1"/>
  <c r="AS125" i="1" s="1"/>
  <c r="AR88" i="1"/>
  <c r="AS88" i="1" s="1"/>
  <c r="AS73" i="1"/>
  <c r="AR92" i="1"/>
  <c r="AS92" i="1" s="1"/>
  <c r="AS86" i="1"/>
  <c r="AR96" i="1"/>
  <c r="AS96" i="1" s="1"/>
  <c r="AB125" i="1"/>
  <c r="AL88" i="1"/>
  <c r="AR123" i="1"/>
  <c r="AS123" i="1" s="1"/>
  <c r="R111" i="1"/>
  <c r="AR66" i="1"/>
  <c r="AS66" i="1" s="1"/>
  <c r="AR70" i="1"/>
  <c r="AR90" i="1"/>
  <c r="AS90" i="1" s="1"/>
  <c r="AR94" i="1"/>
  <c r="AS94" i="1" s="1"/>
  <c r="AR142" i="1"/>
  <c r="AS142" i="1" s="1"/>
  <c r="AR71" i="1"/>
  <c r="AS71" i="1" s="1"/>
  <c r="AR95" i="1"/>
  <c r="AS95" i="1" s="1"/>
  <c r="AR91" i="1"/>
  <c r="AS91" i="1" s="1"/>
  <c r="AR89" i="1"/>
  <c r="AS89" i="1" s="1"/>
  <c r="AR87" i="1"/>
  <c r="AS87" i="1" s="1"/>
  <c r="AR85" i="1"/>
  <c r="AS85" i="1" s="1"/>
  <c r="Q9" i="1"/>
  <c r="AQ35" i="1"/>
  <c r="AK35" i="1"/>
  <c r="AL35" i="1" s="1"/>
  <c r="AA35" i="1"/>
  <c r="AB35" i="1" s="1"/>
  <c r="Q35" i="1"/>
  <c r="R35" i="1" s="1"/>
  <c r="AQ30" i="1"/>
  <c r="A30" i="1" s="1"/>
  <c r="AQ29" i="1"/>
  <c r="A29" i="1" s="1"/>
  <c r="AR27" i="1"/>
  <c r="AQ27" i="1"/>
  <c r="R27" i="1"/>
  <c r="AQ26" i="1"/>
  <c r="AA26" i="1"/>
  <c r="Q26" i="1"/>
  <c r="R26" i="1" s="1"/>
  <c r="AQ43" i="1"/>
  <c r="A43" i="1" s="1"/>
  <c r="Q43" i="1"/>
  <c r="AQ42" i="1"/>
  <c r="A42" i="1" s="1"/>
  <c r="Q42" i="1"/>
  <c r="R42" i="1" s="1"/>
  <c r="AQ41" i="1"/>
  <c r="A41" i="1" s="1"/>
  <c r="Q41" i="1"/>
  <c r="R41" i="1" s="1"/>
  <c r="AQ40" i="1"/>
  <c r="AA40" i="1"/>
  <c r="AB40" i="1" s="1"/>
  <c r="Q40" i="1"/>
  <c r="R40" i="1" s="1"/>
  <c r="AR35" i="1" l="1"/>
  <c r="AS35" i="1" s="1"/>
  <c r="AT35" i="1" s="1"/>
  <c r="AS27" i="1"/>
  <c r="AR29" i="1"/>
  <c r="AS29" i="1" s="1"/>
  <c r="AR26" i="1"/>
  <c r="AS26" i="1" s="1"/>
  <c r="AR30" i="1"/>
  <c r="AS30" i="1" s="1"/>
  <c r="AB26" i="1"/>
  <c r="AR42" i="1"/>
  <c r="AS42" i="1" s="1"/>
  <c r="AR41" i="1"/>
  <c r="AS41" i="1" s="1"/>
  <c r="AR40" i="1"/>
  <c r="AS40" i="1" s="1"/>
  <c r="AR43" i="1"/>
  <c r="AS43" i="1" s="1"/>
  <c r="R43" i="1"/>
  <c r="AT40" i="1" l="1"/>
  <c r="AT26" i="1"/>
  <c r="R125" i="1" l="1"/>
  <c r="AQ21" i="1"/>
  <c r="AQ20" i="1"/>
  <c r="AQ19" i="1"/>
  <c r="A19" i="1" s="1"/>
  <c r="A124" i="1"/>
  <c r="R124" i="1"/>
  <c r="A123" i="1"/>
  <c r="R123" i="1"/>
  <c r="A122" i="1"/>
  <c r="Q122" i="1"/>
  <c r="AR122" i="1" s="1"/>
  <c r="AS122" i="1" s="1"/>
  <c r="AQ121" i="1"/>
  <c r="A121" i="1" s="1"/>
  <c r="Q121" i="1"/>
  <c r="R121" i="1" s="1"/>
  <c r="AQ18" i="1"/>
  <c r="A18" i="1" s="1"/>
  <c r="AQ17" i="1"/>
  <c r="A17" i="1" s="1"/>
  <c r="AQ16" i="1"/>
  <c r="A16" i="1" s="1"/>
  <c r="AQ15" i="1"/>
  <c r="A15" i="1" s="1"/>
  <c r="AQ14" i="1"/>
  <c r="A14" i="1" s="1"/>
  <c r="AQ13" i="1"/>
  <c r="A13" i="1" s="1"/>
  <c r="AQ12" i="1"/>
  <c r="A12" i="1" s="1"/>
  <c r="AQ11" i="1"/>
  <c r="AQ10" i="1"/>
  <c r="A10" i="1" s="1"/>
  <c r="AK10" i="1"/>
  <c r="AL10" i="1" s="1"/>
  <c r="Q10" i="1"/>
  <c r="AQ9" i="1"/>
  <c r="AK9" i="1"/>
  <c r="AL9" i="1" s="1"/>
  <c r="R9" i="1"/>
  <c r="AR19" i="1" l="1"/>
  <c r="AS19" i="1" s="1"/>
  <c r="AR20" i="1"/>
  <c r="AS20" i="1" s="1"/>
  <c r="AR21" i="1"/>
  <c r="AS21" i="1" s="1"/>
  <c r="AR18" i="1"/>
  <c r="AS18" i="1" s="1"/>
  <c r="AR10" i="1"/>
  <c r="AS10" i="1" s="1"/>
  <c r="AR121" i="1"/>
  <c r="AS121" i="1" s="1"/>
  <c r="AT121" i="1" s="1"/>
  <c r="R122" i="1"/>
  <c r="AR13" i="1"/>
  <c r="AS13" i="1" s="1"/>
  <c r="AR9" i="1"/>
  <c r="AS9" i="1" s="1"/>
  <c r="AR16" i="1"/>
  <c r="AS16" i="1" s="1"/>
  <c r="AR12" i="1"/>
  <c r="AS12" i="1" s="1"/>
  <c r="AR15" i="1"/>
  <c r="AS15" i="1" s="1"/>
  <c r="AB9" i="1"/>
  <c r="AR11" i="1"/>
  <c r="AS11" i="1" s="1"/>
  <c r="AR14" i="1"/>
  <c r="AS14" i="1" s="1"/>
  <c r="AR17" i="1"/>
  <c r="AS17" i="1" s="1"/>
  <c r="R10" i="1"/>
  <c r="AT9" i="1" l="1"/>
  <c r="AT5" i="1" s="1"/>
  <c r="AQ70" i="1"/>
  <c r="A70" i="1" l="1"/>
  <c r="AS70" i="1"/>
  <c r="AQ133" i="1"/>
  <c r="AR60" i="1" l="1"/>
  <c r="AS60" i="1" l="1"/>
  <c r="A142" i="1"/>
  <c r="AQ141" i="1"/>
  <c r="A141" i="1" s="1"/>
  <c r="AK141" i="1"/>
  <c r="AQ140" i="1"/>
  <c r="AK140" i="1"/>
  <c r="AL140" i="1" s="1"/>
  <c r="AQ53" i="1"/>
  <c r="A53" i="1" s="1"/>
  <c r="AQ52" i="1"/>
  <c r="A52" i="1" s="1"/>
  <c r="AQ51" i="1"/>
  <c r="A51" i="1" s="1"/>
  <c r="AQ50" i="1"/>
  <c r="A50" i="1" s="1"/>
  <c r="AQ49" i="1"/>
  <c r="A49" i="1" s="1"/>
  <c r="AK49" i="1"/>
  <c r="AL49" i="1" s="1"/>
  <c r="AA49" i="1"/>
  <c r="AB49" i="1" s="1"/>
  <c r="AQ74" i="1"/>
  <c r="A74" i="1" s="1"/>
  <c r="AK74" i="1"/>
  <c r="AL74" i="1" s="1"/>
  <c r="AA74" i="1"/>
  <c r="AB74" i="1" s="1"/>
  <c r="Q74" i="1"/>
  <c r="AQ135" i="1"/>
  <c r="AK135" i="1"/>
  <c r="AL135" i="1" s="1"/>
  <c r="Q135" i="1"/>
  <c r="R135" i="1" s="1"/>
  <c r="AR134" i="1"/>
  <c r="AQ134" i="1"/>
  <c r="R134" i="1"/>
  <c r="AK133" i="1"/>
  <c r="AL133" i="1" s="1"/>
  <c r="AA133" i="1"/>
  <c r="Q133" i="1"/>
  <c r="R133" i="1" s="1"/>
  <c r="AQ76" i="1"/>
  <c r="AR75" i="1"/>
  <c r="AS75" i="1" s="1"/>
  <c r="AQ69" i="1"/>
  <c r="A69" i="1" s="1"/>
  <c r="AQ68" i="1"/>
  <c r="A68" i="1" s="1"/>
  <c r="AQ67" i="1"/>
  <c r="A67" i="1" s="1"/>
  <c r="A65" i="1"/>
  <c r="A64" i="1"/>
  <c r="A63" i="1"/>
  <c r="A61" i="1"/>
  <c r="AK59" i="1"/>
  <c r="AL59" i="1" s="1"/>
  <c r="AQ58" i="1"/>
  <c r="AK58" i="1"/>
  <c r="AL58" i="1" s="1"/>
  <c r="AA58" i="1"/>
  <c r="Q58" i="1"/>
  <c r="R58" i="1" s="1"/>
  <c r="A116" i="1"/>
  <c r="AK116" i="1"/>
  <c r="AK112" i="1"/>
  <c r="AR112" i="1" s="1"/>
  <c r="AS112" i="1" s="1"/>
  <c r="A111" i="1"/>
  <c r="AK111" i="1"/>
  <c r="AK110" i="1"/>
  <c r="AR110" i="1" s="1"/>
  <c r="AS110" i="1" s="1"/>
  <c r="A109" i="1"/>
  <c r="AK109" i="1"/>
  <c r="AK108" i="1"/>
  <c r="AK107" i="1"/>
  <c r="A106" i="1"/>
  <c r="AK106" i="1"/>
  <c r="A105" i="1"/>
  <c r="AK105" i="1"/>
  <c r="AK104" i="1"/>
  <c r="A103" i="1"/>
  <c r="AK103" i="1"/>
  <c r="A102" i="1"/>
  <c r="AK102" i="1"/>
  <c r="AQ101" i="1"/>
  <c r="A101" i="1" s="1"/>
  <c r="AK101" i="1"/>
  <c r="AL101" i="1" s="1"/>
  <c r="A96" i="1"/>
  <c r="A94" i="1"/>
  <c r="A89" i="1"/>
  <c r="A88" i="1"/>
  <c r="A87" i="1"/>
  <c r="AQ84" i="1"/>
  <c r="AK84" i="1"/>
  <c r="AL84" i="1" s="1"/>
  <c r="Q84" i="1"/>
  <c r="R84" i="1" s="1"/>
  <c r="AQ83" i="1"/>
  <c r="A83" i="1" s="1"/>
  <c r="AL141" i="1" l="1"/>
  <c r="AR141" i="1"/>
  <c r="AS141" i="1" s="1"/>
  <c r="AL106" i="1"/>
  <c r="AR106" i="1"/>
  <c r="AS106" i="1" s="1"/>
  <c r="AL102" i="1"/>
  <c r="AR102" i="1"/>
  <c r="AS102" i="1" s="1"/>
  <c r="AL104" i="1"/>
  <c r="AR104" i="1"/>
  <c r="AS104" i="1" s="1"/>
  <c r="AL107" i="1"/>
  <c r="AR107" i="1"/>
  <c r="AS107" i="1" s="1"/>
  <c r="AL116" i="1"/>
  <c r="AR116" i="1"/>
  <c r="AS116" i="1" s="1"/>
  <c r="AL109" i="1"/>
  <c r="AR109" i="1"/>
  <c r="AS109" i="1" s="1"/>
  <c r="AL105" i="1"/>
  <c r="AR105" i="1"/>
  <c r="AS105" i="1" s="1"/>
  <c r="AL103" i="1"/>
  <c r="AR103" i="1"/>
  <c r="AS103" i="1" s="1"/>
  <c r="AL108" i="1"/>
  <c r="AR108" i="1"/>
  <c r="AS108" i="1" s="1"/>
  <c r="AL111" i="1"/>
  <c r="AR111" i="1"/>
  <c r="AS111" i="1" s="1"/>
  <c r="A140" i="1"/>
  <c r="AL110" i="1"/>
  <c r="AL112" i="1"/>
  <c r="A93" i="1"/>
  <c r="A108" i="1"/>
  <c r="AR49" i="1"/>
  <c r="AS49" i="1" s="1"/>
  <c r="AR65" i="1"/>
  <c r="AS65" i="1" s="1"/>
  <c r="AR140" i="1"/>
  <c r="AS140" i="1" s="1"/>
  <c r="R49" i="1"/>
  <c r="AR69" i="1"/>
  <c r="AS69" i="1" s="1"/>
  <c r="AR61" i="1"/>
  <c r="AS61" i="1" s="1"/>
  <c r="AR62" i="1"/>
  <c r="AS62" i="1" s="1"/>
  <c r="AR63" i="1"/>
  <c r="AS63" i="1" s="1"/>
  <c r="AR101" i="1"/>
  <c r="AS101" i="1" s="1"/>
  <c r="AR64" i="1"/>
  <c r="AS64" i="1" s="1"/>
  <c r="AR52" i="1"/>
  <c r="AS52" i="1" s="1"/>
  <c r="AR83" i="1"/>
  <c r="AS83" i="1" s="1"/>
  <c r="AR58" i="1"/>
  <c r="AS58" i="1" s="1"/>
  <c r="AR59" i="1"/>
  <c r="AS59" i="1" s="1"/>
  <c r="AS134" i="1"/>
  <c r="AR74" i="1"/>
  <c r="AS74" i="1" s="1"/>
  <c r="AR84" i="1"/>
  <c r="AS84" i="1" s="1"/>
  <c r="AR133" i="1"/>
  <c r="AS133" i="1" s="1"/>
  <c r="AR67" i="1"/>
  <c r="AS67" i="1" s="1"/>
  <c r="AR76" i="1"/>
  <c r="AS76" i="1" s="1"/>
  <c r="AB133" i="1"/>
  <c r="AR135" i="1"/>
  <c r="AS135" i="1" s="1"/>
  <c r="R74" i="1"/>
  <c r="AR50" i="1"/>
  <c r="AS50" i="1" s="1"/>
  <c r="AR53" i="1"/>
  <c r="AS53" i="1" s="1"/>
  <c r="AB58" i="1"/>
  <c r="AR51" i="1"/>
  <c r="AS51" i="1" s="1"/>
  <c r="AR68" i="1"/>
  <c r="AS68" i="1" s="1"/>
  <c r="AT140" i="1" l="1"/>
  <c r="AT83" i="1"/>
  <c r="AT58" i="1"/>
  <c r="AT49" i="1"/>
  <c r="AT101" i="1"/>
  <c r="AT133" i="1"/>
  <c r="AT79" i="1" l="1"/>
  <c r="AT128" i="1"/>
  <c r="AT45" i="1"/>
</calcChain>
</file>

<file path=xl/sharedStrings.xml><?xml version="1.0" encoding="utf-8"?>
<sst xmlns="http://schemas.openxmlformats.org/spreadsheetml/2006/main" count="1146" uniqueCount="436">
  <si>
    <t>Ítem</t>
  </si>
  <si>
    <t xml:space="preserve"> Actividad Propuesta</t>
  </si>
  <si>
    <t>Meta o producto</t>
  </si>
  <si>
    <t xml:space="preserve">Dependencia Responsable </t>
  </si>
  <si>
    <t>Magnitud</t>
  </si>
  <si>
    <t>Servidor líder</t>
  </si>
  <si>
    <t>Equipo apoyo</t>
  </si>
  <si>
    <t>Fecha Inicio</t>
  </si>
  <si>
    <t>Fecha Fin</t>
  </si>
  <si>
    <t>Prog I Cuatrim</t>
  </si>
  <si>
    <t>ENE</t>
  </si>
  <si>
    <t>FEB</t>
  </si>
  <si>
    <t>MAR</t>
  </si>
  <si>
    <t>ABR</t>
  </si>
  <si>
    <t>Ejec.</t>
  </si>
  <si>
    <t>Avance Cualitativo</t>
  </si>
  <si>
    <t>Observaciones Oficina Asesora de Planeación</t>
  </si>
  <si>
    <t>Prog</t>
  </si>
  <si>
    <t>MAY</t>
  </si>
  <si>
    <t>JUN</t>
  </si>
  <si>
    <t>JUL</t>
  </si>
  <si>
    <t>AGO</t>
  </si>
  <si>
    <t>SEP</t>
  </si>
  <si>
    <t>OCT</t>
  </si>
  <si>
    <t>NOV</t>
  </si>
  <si>
    <t>DIC</t>
  </si>
  <si>
    <t>Prog.</t>
  </si>
  <si>
    <t>Eficacia Actividad</t>
  </si>
  <si>
    <t>Eficacia Subcomponente</t>
  </si>
  <si>
    <t xml:space="preserve"> Actividad</t>
  </si>
  <si>
    <t>Eficacia</t>
  </si>
  <si>
    <t>INSTITUTO DISTRITAL DE PATRIMONIO CULTURAL</t>
  </si>
  <si>
    <t>PRIMER CUATRIMESTRE</t>
  </si>
  <si>
    <t>SEGUNDO CUATRIMESTRE</t>
  </si>
  <si>
    <t>TERCER CUATRIMESTRE</t>
  </si>
  <si>
    <t>CUMPLIMIENTO ACUMULADO</t>
  </si>
  <si>
    <t xml:space="preserve">Todas las dependencias </t>
  </si>
  <si>
    <t>Equipo técnico de Transparencia y Atención a la Ciudadanía, Sistemas, comunicaciones</t>
  </si>
  <si>
    <t>Subdirección de Gestión Corporativa</t>
  </si>
  <si>
    <t>Atención a la Ciudadanía y Transparencia</t>
  </si>
  <si>
    <t xml:space="preserve">11 boletines de seguimiento a las solicitudes de acceso a la información pública </t>
  </si>
  <si>
    <t>Equipo Transparencia y Atención a la Ciudadanía</t>
  </si>
  <si>
    <t>Oficina Asesora de Planeación</t>
  </si>
  <si>
    <t>Oficina Asesora de Planeación / Subdirección de Gestión Corporativa</t>
  </si>
  <si>
    <t xml:space="preserve">Atención a la Ciudadanía y Transparencia - Equipo SIG - Comunicación Estratégica - Equipo subdirecciones misionales </t>
  </si>
  <si>
    <t xml:space="preserve">Un Informe de avances de accesibilidad </t>
  </si>
  <si>
    <t xml:space="preserve">Atención a la Ciudadanía y Transparencia - Equipo SIG - Comunicación Estratégica - equipo subdirecciones misionales </t>
  </si>
  <si>
    <t>Entregar reconocimiento al mejor servidor/colaborador y equipo en atención a la ciudadanía</t>
  </si>
  <si>
    <t>Número</t>
  </si>
  <si>
    <t>Nombre</t>
  </si>
  <si>
    <t>Situación actual</t>
  </si>
  <si>
    <t>Tipo racionalización</t>
  </si>
  <si>
    <t>Mejora por implementar</t>
  </si>
  <si>
    <t>Acciones racionalización</t>
  </si>
  <si>
    <t xml:space="preserve">Publicar y mantener actualizada la información de datos abiertos del IDPC en el portal www.datosabiertos.bogota.gov.co. </t>
  </si>
  <si>
    <t xml:space="preserve">Página web ajustada de acuerdo con los criterios del anexo 4 de la resolución Min TIC  1519 de 2020
y portal de datos abiertos </t>
  </si>
  <si>
    <t>1.1.1</t>
  </si>
  <si>
    <t>1.2.1</t>
  </si>
  <si>
    <t>1.2.2</t>
  </si>
  <si>
    <t>1.2.3</t>
  </si>
  <si>
    <t>1.3.1</t>
  </si>
  <si>
    <t>1.4.1</t>
  </si>
  <si>
    <t>1.4.2</t>
  </si>
  <si>
    <t>CONTROL DE CAMBIOS</t>
  </si>
  <si>
    <t>Fecha</t>
  </si>
  <si>
    <t>Versión</t>
  </si>
  <si>
    <t>Cambios Introducidos</t>
  </si>
  <si>
    <t>Origen</t>
  </si>
  <si>
    <t>CRÉDITOS</t>
  </si>
  <si>
    <t>Elaboró</t>
  </si>
  <si>
    <t>Revisó</t>
  </si>
  <si>
    <t>Carlos Hernando Sandoval -  Profesional contratista , Oficina Asesora de Planeación</t>
  </si>
  <si>
    <t>Luz Patricia Quintanilla Parra -  Jefa Oficina Asesora de Planeación</t>
  </si>
  <si>
    <t>Documento de aprobación</t>
  </si>
  <si>
    <t xml:space="preserve">Notas </t>
  </si>
  <si>
    <t>ok</t>
  </si>
  <si>
    <t xml:space="preserve">Responsables </t>
  </si>
  <si>
    <t xml:space="preserve">Control disciplinario interno </t>
  </si>
  <si>
    <t xml:space="preserve">Sistemas </t>
  </si>
  <si>
    <t>Una divulgación realizada a través de redes sociales y pásgina web del  IDPC (infografia del protocolo, una para julio y la otra a mas tardar en noviembre )</t>
  </si>
  <si>
    <t xml:space="preserve">Programado para abril </t>
  </si>
  <si>
    <t xml:space="preserve">Se debe genera un plan de trabajo </t>
  </si>
  <si>
    <t xml:space="preserve">Septiembre o Octubre </t>
  </si>
  <si>
    <t xml:space="preserve">Agosto </t>
  </si>
  <si>
    <t xml:space="preserve">Responsable </t>
  </si>
  <si>
    <t>Subdirección de Gestión Territorial</t>
  </si>
  <si>
    <t>Sistemas, comunicaciones, Atención a la Ciudadanía y Transparencia, Subdirección de Gestión Territorial(Equipo Sistemas de Información Geográfica)</t>
  </si>
  <si>
    <t xml:space="preserve">Debe estar para junio </t>
  </si>
  <si>
    <t>2.1.1</t>
  </si>
  <si>
    <t>2.1.2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</si>
  <si>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</si>
  <si>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</si>
  <si>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</si>
  <si>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</si>
  <si>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</si>
  <si>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</si>
  <si>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</si>
  <si>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</si>
  <si>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2.2.1</t>
  </si>
  <si>
    <t>2.2.2</t>
  </si>
  <si>
    <t>2.2.3</t>
  </si>
  <si>
    <t>3.1.1</t>
  </si>
  <si>
    <t>3.1.2</t>
  </si>
  <si>
    <t>3.1.3</t>
  </si>
  <si>
    <t>3.2.1</t>
  </si>
  <si>
    <t>3.2.2</t>
  </si>
  <si>
    <t>3.2.3</t>
  </si>
  <si>
    <t>3.2.4</t>
  </si>
  <si>
    <t>3.3.1</t>
  </si>
  <si>
    <t>3.3.2</t>
  </si>
  <si>
    <t>Garantizar el acceso oportuno y efectivo a la información  que ofrece el Instituto Distrital de Patrimonio Cultural</t>
  </si>
  <si>
    <t>Elaborar y publicar boletines mensuales de seguimiento a las solicitudes de acceso a la información pública que ingresan a la entidad.</t>
  </si>
  <si>
    <t xml:space="preserve">Presentar a la alta Dirección los resultados de la gestión del proceso de Atención a la Ciudadanía, Transparencia y Acceso a la Información Pública </t>
  </si>
  <si>
    <t>Presentar en el Comité de Gestión Institucional las sugerencias recepcionadas por el IDPC a través de los canales de atención, en el marco de la Estrategia Conoce, Propone y Prioriza</t>
  </si>
  <si>
    <t xml:space="preserve">3 presentaciones realizadas en Comité </t>
  </si>
  <si>
    <t>Documento soporte de formulación de Ruta Estratégica
Informe de implementación</t>
  </si>
  <si>
    <t>Participar en una feria de servicios para recibir, atender y orientar a la ciudadanía en los trámites y servicios que ofrece la entidad</t>
  </si>
  <si>
    <t>1 Informe de la feria de servicios</t>
  </si>
  <si>
    <t>Elaborar e implementar una estrategia de difusión de la figura del Defensor a la Ciudadanía"</t>
  </si>
  <si>
    <t>1 Documento de Estrategia
1 Informe parcial de implementación
1 Informe Final de Resultados de Implementación</t>
  </si>
  <si>
    <t xml:space="preserve">Atención a la Ciudadanía y Transparencia - Equipo Comunicación Estratégica </t>
  </si>
  <si>
    <t>3.3.3</t>
  </si>
  <si>
    <t>Elaborar e implementar una estrategia interna  para el intercambio de saberes y experiencias en atención a la ciudadanía.</t>
  </si>
  <si>
    <t>1 Documento de Estrategia
1 Informe Final de Resultados de Implementación</t>
  </si>
  <si>
    <t xml:space="preserve"> 1 Informe del proceso de reconocimiento al mejor servidor/colaborador y equipo en atención a la ciudadanía</t>
  </si>
  <si>
    <t>Incluir en el Plan Institucional de Capacitación y llevar a cabo  acciones de cualificación en: i) Protocolos de Servicio, ii) Normatividad y Lenguaje Claro, iii) Gestión de PQRSD, iv) Discapacidad, v) Prevención y Lucha contra la Corrupción</t>
  </si>
  <si>
    <t xml:space="preserve">
Programación PIC
Actas y Listados de Asistencia
Material audiovisual</t>
  </si>
  <si>
    <t>Actualizar el Procedimiento de Atención a las Peticiones presentadas por la Ciudadanía y socializar al interior del IDPC</t>
  </si>
  <si>
    <t>Procedimiento actualizado
Soportes de socialización</t>
  </si>
  <si>
    <t>Elaborar una encuesta de satisfacción ciudadana para la evaluación de la atención en la sede Palomar del Príncipe</t>
  </si>
  <si>
    <t>Encuesta de Satisfacción formalizada 
Soportes de socialización</t>
  </si>
  <si>
    <t>Elaborar una encuesta de satisfacción ciudadana dirigida a niñas, niños y adolescentes.</t>
  </si>
  <si>
    <t>Elaborar una plantilla modelo de respuesta, para los traslados por competencia bajo las recomendaciones de Lenguaje Claro y socializar al interior del IDPC</t>
  </si>
  <si>
    <t>Plantilla formalizada
Soportes de socialización</t>
  </si>
  <si>
    <t>Realizar y publicar Informes mensuales de satisfacción de atención a la ciudadanía</t>
  </si>
  <si>
    <t>11 Informes de satisfacción</t>
  </si>
  <si>
    <t>Realizar 1 grupo focal para escuchar e implementar mejoras razonables propuestas en el mejoramiento de la atención del IDPC</t>
  </si>
  <si>
    <t>1 Informe con los resultados del  grupo focal</t>
  </si>
  <si>
    <t>Mantener actualizada la pagina Web en el botón de Transparencia y Acceso a la Información Pública de acuerdo con los criterios de la resolución Min TIC 1519 de 2020</t>
  </si>
  <si>
    <t xml:space="preserve">Informes presentados a la Dirección sobre los resultados de la gestión del proceso de Atención a la Ciudadanía del IDPC </t>
  </si>
  <si>
    <t>Formular una ruta estratégica que articule las políticas del MIPG correspondientes a: Transparencia y Acceso a la Información Pública, Racionalización de Trámites, Servicio a la Ciudadanía y Participación Ciudadana en la gestión pública</t>
  </si>
  <si>
    <t xml:space="preserve">Realizar informe sobre los avances implementados con respecto a la adecuación del espacio físico de la sede del Palomar respecto a la accesibilidad </t>
  </si>
  <si>
    <t>Solicitud con los requerimientos
Seguimiento a la solicitud</t>
  </si>
  <si>
    <t>Solicitar las mejoras que se identifiquen del módulo de agendamiento de citas en la página web y ampliación de la oferta de servicios.</t>
  </si>
  <si>
    <t xml:space="preserve">Atención a la Ciudadanía y Transparencia -Sistemas </t>
  </si>
  <si>
    <t xml:space="preserve">Registrar los datos de Operación de los trámites y Otros procedimientos administrativos registrados en SUIT </t>
  </si>
  <si>
    <t xml:space="preserve">3 Reportes de registro de datos de SUIT </t>
  </si>
  <si>
    <t>Protección e Intervención del Patrimonio</t>
  </si>
  <si>
    <r>
      <t xml:space="preserve">PROGRAMA DE TRANSPARENCIA Y ÉTICA PÚBLICA  - PTEP 2025
</t>
    </r>
    <r>
      <rPr>
        <sz val="12"/>
        <color theme="1"/>
        <rFont val="Calibri"/>
        <family val="2"/>
      </rPr>
      <t>(A</t>
    </r>
    <r>
      <rPr>
        <b/>
        <sz val="12"/>
        <color theme="1"/>
        <rFont val="Calibri"/>
        <family val="2"/>
      </rPr>
      <t>probada en sesión del Comité Institucional de Gestión y Desempeño del XX.01.2025)</t>
    </r>
  </si>
  <si>
    <t xml:space="preserve">Pieza comunicativa 
Publicación en página Web
</t>
  </si>
  <si>
    <t xml:space="preserve">Comunicación Estratégica </t>
  </si>
  <si>
    <t xml:space="preserve">Realizar ejercicio de identificación de buenas practicas en sector público y/o privado </t>
  </si>
  <si>
    <t xml:space="preserve">Informe de buenas practicas </t>
  </si>
  <si>
    <t>1. Sitio web actualizado  
3 Actas de seguimiento y/o listados de asistencia de mesas de trabajo con el Equipo de Transparencia
Soportes de solicitud de actualización de contenidos</t>
  </si>
  <si>
    <t xml:space="preserve">
Encuesta de Satisfacción formalizada 
Soportes de socialización</t>
  </si>
  <si>
    <t>Elaborar una pieza comunicativa (Audiovisual) en Lenguaje Claro que permita el acceso al módulo de agendamiento de citas, Consulta el estado de tu solicitud y publicarlos en Página Web</t>
  </si>
  <si>
    <t>Elaborar una pieza comunicativa (Audiovisual) en Lenguaje Claro que oriente a la ciudadania en como registrar un PQRS a través de los canales de atención  y publicarlos en Página Web</t>
  </si>
  <si>
    <t xml:space="preserve">
Soportes de Información Actualizada en página Web  </t>
  </si>
  <si>
    <t>Ajustar los contenidos de la información de la página Web a Lenguaje Claro relacionados con la oferta institucional de los servicios: i) Centro de Documentación ii) Archivo BIC y iii) Adopta un monumento</t>
  </si>
  <si>
    <t xml:space="preserve">
1Acta de Comité de gestión y desempeño 
</t>
  </si>
  <si>
    <t>Profesional SIG</t>
  </si>
  <si>
    <t>Equipo SIG</t>
  </si>
  <si>
    <t xml:space="preserve">Profesional SIG
</t>
  </si>
  <si>
    <t xml:space="preserve">Identificar y los riesgos de lavado de activo y Financiación del Terrorismo </t>
  </si>
  <si>
    <t xml:space="preserve">1 Mapa de Riesgos actualizado </t>
  </si>
  <si>
    <t xml:space="preserve">Definir un calendario para el reporte oportuno de los riesgos </t>
  </si>
  <si>
    <t xml:space="preserve">1 Calendario de reporte definido  </t>
  </si>
  <si>
    <t>3 publicaciones del monitoreo del Mapa de Riesgos de Corrupción</t>
  </si>
  <si>
    <t>3 Monitoreos al Mapa de Riesgos de Corrupción</t>
  </si>
  <si>
    <t>Subdirecciones - Oficinas asesoras</t>
  </si>
  <si>
    <t>Jefe Dependencia - Responsables procesos</t>
  </si>
  <si>
    <t>Equipos de apoyo  dependencias</t>
  </si>
  <si>
    <t>Presentar un reporte de los resultados de la gestión de riesgos de gestión y corrupción al Comité Institucional de Gestión y Desempeño.</t>
  </si>
  <si>
    <t>1 reporte de los resultados de la gestión de riesgos de corrupción</t>
  </si>
  <si>
    <t>Evaluar el Mapa de Riesgos de Corrupción del Instituto y publicar en la página web institucional.</t>
  </si>
  <si>
    <t>3 Informes de evaluación al Mapa de Riesgos de Corrupción</t>
  </si>
  <si>
    <t>Asesoría de Control Interno</t>
  </si>
  <si>
    <t xml:space="preserve">Asesora Control Interno
</t>
  </si>
  <si>
    <t>Equipo Asesoría - Transparencia y Acceso a la Información Pública</t>
  </si>
  <si>
    <t>Talento Humano</t>
  </si>
  <si>
    <t>Equipo Talento Humano</t>
  </si>
  <si>
    <t>Formular y aprobar el Plan de Gestión de la Integridad y gestionar su publicación en el micrositio de Transparencia y Acceso a la Información de la página web del Instituto.</t>
  </si>
  <si>
    <t xml:space="preserve">1 Plan de acción de Integridad aprobado y publicado </t>
  </si>
  <si>
    <t>Gestores de Integridad</t>
  </si>
  <si>
    <t xml:space="preserve"> Talento Humano</t>
  </si>
  <si>
    <t>1 informe de participación y socialización en Comité Directivo o de Gestión y Desempeño</t>
  </si>
  <si>
    <t xml:space="preserve">Publicar las hojas de vida de los candidatos a empleos de libre nombramiento y remoción  en la plataforma de SIDEAP y pagina web de IDPC </t>
  </si>
  <si>
    <t xml:space="preserve">Publicaciones en SIDEAP y página web (cuando aplique) </t>
  </si>
  <si>
    <t>Realizar campaña de información del reporte de la declaración de conflicto y  de intereses de los servidores y contratistas.</t>
  </si>
  <si>
    <t xml:space="preserve">1 comunicación informativa </t>
  </si>
  <si>
    <t>Realizar informe de la declaración de conflicto de intereses de los servidores y contratistas.</t>
  </si>
  <si>
    <t xml:space="preserve">1  Acta que de cuenta de la conformación del equipo técnico conformado </t>
  </si>
  <si>
    <t xml:space="preserve">Equipo SIG 
Oficina Jurídica 
Subdirección Gestión Corporativa 
Subdirecciones Misionales </t>
  </si>
  <si>
    <r>
      <t xml:space="preserve"> 1 Plan Elaborado</t>
    </r>
    <r>
      <rPr>
        <sz val="11"/>
        <color theme="1"/>
        <rFont val="Calibri"/>
        <family val="2"/>
      </rPr>
      <t/>
    </r>
  </si>
  <si>
    <t>Oficina jurídica</t>
  </si>
  <si>
    <t xml:space="preserve">Profesional  Oficina Jurídica </t>
  </si>
  <si>
    <t xml:space="preserve">Lista de asistencia y presentación de las divulgaciones de los documentos </t>
  </si>
  <si>
    <t>Equipo Técnico de  LA/FT</t>
  </si>
  <si>
    <t xml:space="preserve">3 Informes </t>
  </si>
  <si>
    <t xml:space="preserve">Control Disciplinario Interno  </t>
  </si>
  <si>
    <t xml:space="preserve">Profesional Control Disciplinario Interno </t>
  </si>
  <si>
    <t xml:space="preserve">Divulgar el protocolo de denuncias de posibles actos de corrupción dirigido a la ciudadanía </t>
  </si>
  <si>
    <t xml:space="preserve">2 Divulgaciones </t>
  </si>
  <si>
    <t xml:space="preserve">Control Disciplinario Interno </t>
  </si>
  <si>
    <t xml:space="preserve">Profesional Control Disciplinario Interno
</t>
  </si>
  <si>
    <t>Atención a la Ciudadanía y Transparencia,  comunicaciones</t>
  </si>
  <si>
    <t>Estandarizar los canales para la recepción de las denuncias por posibles actos de corrupción en el Footer del sitio web del IDPC</t>
  </si>
  <si>
    <t xml:space="preserve">1 Footer del sitio web con canales de denuncia estandarizado y actualizados </t>
  </si>
  <si>
    <t xml:space="preserve">Profesional Transparencia y Atención a la Ciudadanía
</t>
  </si>
  <si>
    <t>Comunicaciones, Control Disciplinario Interno</t>
  </si>
  <si>
    <t>Realizar divulgación de los datos abiertos publicados por el IDPC a grupos de interés externos</t>
  </si>
  <si>
    <t xml:space="preserve">2 Jornadas de divulgación de datos abiertos </t>
  </si>
  <si>
    <t xml:space="preserve">Gestión Territorial del Patrimonio </t>
  </si>
  <si>
    <t xml:space="preserve">Profesional Gestión Territorial del Patrimonio </t>
  </si>
  <si>
    <t>Sistemas, comunicaciones, Atención a la Ciudadanía y Transparencia</t>
  </si>
  <si>
    <t>Publicar los informes de avance y ejecución presupuestal de los proyectos de inversión en la página web</t>
  </si>
  <si>
    <t xml:space="preserve">3 Informe de avance y ejecución presupuestal </t>
  </si>
  <si>
    <t xml:space="preserve">Profesional OAP </t>
  </si>
  <si>
    <t>Equipo técnico de Transparencia y Atención a la Ciudadanía</t>
  </si>
  <si>
    <t>Componente 3. Cultura de la Legalidad y Estado Abierto</t>
  </si>
  <si>
    <t xml:space="preserve">Observaciones Control Interno </t>
  </si>
  <si>
    <t>Actualizar y presentar al comité Institucional de Gestión y Desempeño el mapa de riesgos de Corrupción de la vigencia 2025</t>
  </si>
  <si>
    <t>Publicar la consolidación del monitoreo al mapa de riesgos de corrupción en el micrositio de Transparencia y Acceso a la Información de la página web del Instituto. (III cuatrimestre 2024; I y II cuatrimestre 2025)</t>
  </si>
  <si>
    <t>Realizar la consolidación y análisis del monitoreo realizado a los riesgos de gestión y corrupción y reportar a la Asesoría de Control Interno (III cuatrimestre de 2024, y I - II cuatrimestre de 2025)</t>
  </si>
  <si>
    <t>1.4.3</t>
  </si>
  <si>
    <t>1.4.4</t>
  </si>
  <si>
    <t>Conformar el Equipo de Gestores de Integridad para la vigencia 2025.</t>
  </si>
  <si>
    <t>1 Equipo de Gestores de Integridad para la vigencia 2025 conformado</t>
  </si>
  <si>
    <t>Fomentar los valores del Código de Integridad del IDPC mediante campaña de sensibilización.</t>
  </si>
  <si>
    <t xml:space="preserve">100% del ejecución de la sensibilización </t>
  </si>
  <si>
    <t>Realizar informe de la participación y socialización de la  estrategia distrital de integridad.</t>
  </si>
  <si>
    <t>Publicar mensualmente un reporte de la ejecución contractual del IDPC en el micrositio de Transparencia y Acceso a la Información de la página web del Instituto.</t>
  </si>
  <si>
    <t>11 reportes de la ejecución contractual del IDPC</t>
  </si>
  <si>
    <t>Oficina Jurídica</t>
  </si>
  <si>
    <t xml:space="preserve">Profesional Contratación </t>
  </si>
  <si>
    <t>Equipo Contratación - Atención a la Ciudadanía y Transparencia</t>
  </si>
  <si>
    <t>Correos electrónicos y/o infografía y/o listas de asistencias y/o material de presentación</t>
  </si>
  <si>
    <t xml:space="preserve">Oficina Jurídica </t>
  </si>
  <si>
    <t>Profesional especializado</t>
  </si>
  <si>
    <t>Equipo de abogados oficina jurídica</t>
  </si>
  <si>
    <t>Muestra de implementación</t>
  </si>
  <si>
    <t>Publicar en la página web la programación trimestral de las UPL en donde se ubican los bienes de interés cultural que el IDPC va a intervenir en este periodo</t>
  </si>
  <si>
    <t xml:space="preserve">Subdirección de Protección e Intervención del Patrimonio </t>
  </si>
  <si>
    <t xml:space="preserve">Profesional Protección e Intervención del Patrimonio </t>
  </si>
  <si>
    <t xml:space="preserve">Comunicaciones </t>
  </si>
  <si>
    <t xml:space="preserve">6 Listado de UPL ( espacios patrimoniales) en donde se va intervenir en el bimestral </t>
  </si>
  <si>
    <t>Publicar informe sobre los proyectos, reparaciones locativas e intervenciones en espacio público y otras acciones en Bienes de interés cultural, Sectores de interés cultural y colindantes que se aprobaron, así como aquellos que se  desistieron o que fueron negadas; así como tambien las aprobaciones de las Licencias de Ocupación del Espacio Público LIOEP (art. 145 del Dec. 555 de 2021)</t>
  </si>
  <si>
    <t xml:space="preserve">3 publicaciones en página web </t>
  </si>
  <si>
    <t xml:space="preserve">Profesional Protección e Intervención del Patrimonio 
</t>
  </si>
  <si>
    <t>Autorización para realizar Reparaciones Locativas y primeros auxilios en Bienes Inmuebles de la EIP</t>
  </si>
  <si>
    <t>Radicar  la solicitud ante la entidad junto con los documentos definidos para la autorización para realizar Reparaciones Locativas y primeros auxilios en Bienes Inmuebles de la EIP</t>
  </si>
  <si>
    <t>Administrativa</t>
  </si>
  <si>
    <t>Establecer un nuevo canal digital para la radicación de los documentos</t>
  </si>
  <si>
    <t>Aumento de canales y/o puntos de atención</t>
  </si>
  <si>
    <t>Equipo Sistemas / Protección e Intervención del Patrimonio / Atención a la ciudadanía /</t>
  </si>
  <si>
    <t>Notificación a través del canal virtual del concepto de aprobación a través del cual se aprueba  o desiste la solicitud.</t>
  </si>
  <si>
    <t>Tecnológica</t>
  </si>
  <si>
    <t>Notificar y entregar la respuesta a través de correo electrónico</t>
  </si>
  <si>
    <t>Respuesta y/o notificación por medios electrónicos</t>
  </si>
  <si>
    <t>Seguimiento al trámite a través de consulta vía telefónica, correo electrónico o a través de la asesoría técnica personalizada</t>
  </si>
  <si>
    <t xml:space="preserve">Establecer un nuevo canal de seguimiento al estado de avance del trámite </t>
  </si>
  <si>
    <t>Disponer de mecanismos de seguimiento al estado del trámite</t>
  </si>
  <si>
    <t>Consolidar el borrador mapa de riesgo de gestión y corrupción 2026</t>
  </si>
  <si>
    <t>Realizar taller con funcionarios y contratistas de los procesos para la construcción del mapa de gestión y corrupción 2026</t>
  </si>
  <si>
    <t xml:space="preserve">Componente 1: Gestión de riesgos </t>
  </si>
  <si>
    <t>Difundir los Canales de denuncia</t>
  </si>
  <si>
    <t xml:space="preserve">3 Comunicaciones para difundir los Canales de denuncia </t>
  </si>
  <si>
    <t xml:space="preserve">Actualizar el equipo técnico con los roles y responsabilidades para la implementación de las SARLAFT  en el IDPC </t>
  </si>
  <si>
    <t xml:space="preserve">Identificar acciones para la estructuración e implementación del Sistema de SARLAFT en el IDPC para la vigencia </t>
  </si>
  <si>
    <t>Desarrollar acciones que permitan prevenir la materialización de los riesgos de corrupción identificados, mediante la implementación de acciones y controles en el mapa de riesgos de corrupción del Instituto Distrital de Patrimonio Cultural</t>
  </si>
  <si>
    <t>Componente 2:  Redes y Articulación</t>
  </si>
  <si>
    <t>Subcomponente 1.1 Gestión de riesgos para la Integridad</t>
  </si>
  <si>
    <t>1.1.10</t>
  </si>
  <si>
    <t>1.1.11</t>
  </si>
  <si>
    <t>1.1.12</t>
  </si>
  <si>
    <t>1.1.13</t>
  </si>
  <si>
    <t>Subcomponente 1.2 Canales de denuncia</t>
  </si>
  <si>
    <t>1.2.4</t>
  </si>
  <si>
    <t>Subcomponente 1.3 Riesgo de LAFT/FPADM</t>
  </si>
  <si>
    <t xml:space="preserve">Subcomponente 1.4 Medidas de debida diligencia </t>
  </si>
  <si>
    <t xml:space="preserve">Subcomponente 2.1 Apertura de información y de datos abiertos </t>
  </si>
  <si>
    <t xml:space="preserve">Subcomponente 2.2 Mejora en la atención y servicio a la ciudadanía </t>
  </si>
  <si>
    <t>2.1.3</t>
  </si>
  <si>
    <t>2.1.4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</si>
  <si>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</si>
  <si>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</si>
  <si>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</si>
  <si>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</si>
  <si>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</si>
  <si>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</si>
  <si>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</si>
  <si>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</si>
  <si>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</si>
  <si>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</si>
  <si>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</si>
  <si>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</si>
  <si>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</si>
  <si>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</si>
  <si>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</si>
  <si>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</si>
  <si>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</si>
  <si>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</si>
  <si>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</si>
  <si>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</si>
  <si>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</si>
  <si>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</si>
  <si>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</si>
  <si>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</si>
  <si>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</si>
  <si>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</si>
  <si>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1 matriz o archivo de las propuestas de riesgos 2026</t>
  </si>
  <si>
    <t xml:space="preserve">3 mensajes de alerta - entrega </t>
  </si>
  <si>
    <t>1 Listado de asistencia del taller con orientaciones para la construcción del mapa de riesgos de corrupción 2026</t>
  </si>
  <si>
    <t xml:space="preserve">Implementar los mensajes de alerta de entrega oportuna de riesgos del reporte de los monitoreo de riesgos </t>
  </si>
  <si>
    <t>Presentar un reporte de los resultados de la gestión de riesgos de gestión y corrupción al Comité Institucional e coordinación de control interno.</t>
  </si>
  <si>
    <t>1 Informe de resumen del registro de  declaración de conflicto de intereses de los servidores y contratistas.</t>
  </si>
  <si>
    <t xml:space="preserve">Talento Humano -Gestión Contractual </t>
  </si>
  <si>
    <t>Equipo Talento Humano y gestión Contractual</t>
  </si>
  <si>
    <t>2.2.19</t>
  </si>
  <si>
    <t xml:space="preserve">Informe de denuncias por posibles actos de corrupción, inhabilidades, incompatibilidades o conflicto de intereses en la entidad </t>
  </si>
  <si>
    <t>1.2.5</t>
  </si>
  <si>
    <t>Elaborar y publicar los informes trimestrales de seguimiento a la gestión de las PQRS</t>
  </si>
  <si>
    <t>4 Informes sobre la gestión de PQRSD</t>
  </si>
  <si>
    <t>Divulgar los documentos relacionadados con los documentos  de conocimiento de la contraparte; Reporte de Personas Expuestas  politicamente (PEP y Operaciones Inusuales y Sospechosas</t>
  </si>
  <si>
    <t>Gestionar el diligenciamiento del formato de compromiso de confidencialidad y no divulgación de la información de los colaboradores que hagan parte del ciclo de recepción, registro, tipificación, direccionamiento, y gestión de denuncias de posibles actos de corrupción</t>
  </si>
  <si>
    <t>1 informe de la relación de colaboradores que firmaron el compromiso de confidencialidad y no divulgación de la información, relacionada con denuncias de posibles actos de corrupción</t>
  </si>
  <si>
    <t>Oficina de Control Disciplinario Interno</t>
  </si>
  <si>
    <t xml:space="preserve">Profesional de la Oficina de Control Disciplinario Interno
</t>
  </si>
  <si>
    <t xml:space="preserve">Atención a la Ciudadanía y Transparencia, Gestión Documental, Talento Humano, Oficina Jurídica, Dirección  </t>
  </si>
  <si>
    <t xml:space="preserve">Publicar el informe de equidad de género en la página web </t>
  </si>
  <si>
    <t xml:space="preserve">1 Informe de equidad de genero </t>
  </si>
  <si>
    <t xml:space="preserve">Talento Humano 
Gestión Contractual </t>
  </si>
  <si>
    <t xml:space="preserve">Actualizar semanalmente el aplicativo de agendas abiertas con las reuniones de los Servidores del nivel directivo registrados </t>
  </si>
  <si>
    <t xml:space="preserve">Asesor de la Dirección </t>
  </si>
  <si>
    <t xml:space="preserve">Equipos de apoyo administrativo de las Subdirecciones misionales </t>
  </si>
  <si>
    <t xml:space="preserve">1 Reporte consolidado del registro en el aplicativo (Captura de Pantalla) y/o correos por directivo </t>
  </si>
  <si>
    <t xml:space="preserve">Dirección General
Subdirectores Técnicos </t>
  </si>
  <si>
    <t>Socializar a todos los colaboradores del Instituto acerca de los componentes del Modelo de Gestión Jurídica Anticorrupción, adopción de los mismos por parte delIDPC y el seguimiento para el cumplimiento</t>
  </si>
  <si>
    <t xml:space="preserve">Informe  de consulta del estado de las solicitudes ciudadanas </t>
  </si>
  <si>
    <t>3 Reporte de consulta del estado de las solicitudes ciudadanas</t>
  </si>
  <si>
    <t xml:space="preserve">
Sistema de información y tecnología </t>
  </si>
  <si>
    <t>Actualizar Índice de Información Clasificada y Reservada</t>
  </si>
  <si>
    <t xml:space="preserve">1 Índice de Información Clasificada y Reservada actualizado </t>
  </si>
  <si>
    <t>Coordinación Gestión Documental</t>
  </si>
  <si>
    <t>Equipo Gestión Documental</t>
  </si>
  <si>
    <t>Actualizar Esquema de publicación de información</t>
  </si>
  <si>
    <t xml:space="preserve">1 Esquema de publicación de información actualizado </t>
  </si>
  <si>
    <t xml:space="preserve">Actualizar las activos de Información del IDPC  </t>
  </si>
  <si>
    <t>1 matriz de activos de Información actualizada</t>
  </si>
  <si>
    <t>Equipo Gestión Documental - Gestión Contractual -Equipos de apoyo dependencias</t>
  </si>
  <si>
    <t xml:space="preserve"> 2 Informes sobre la implementación de las acciones realizadas por las áreas responsables 
</t>
  </si>
  <si>
    <t>Desarrollar acciones para la socialización, apropiación y aplicación  de los criterios de accesibilidad en la producción documental de la entidad</t>
  </si>
  <si>
    <t xml:space="preserve">Componente 3.1: Acceso a la información pública transparencia </t>
  </si>
  <si>
    <t>Componente 3.2 Participación Ciudadana y Rendición de Cuentas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</si>
  <si>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</si>
  <si>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</si>
  <si>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</si>
  <si>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</si>
  <si>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</si>
  <si>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</si>
  <si>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</si>
  <si>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</si>
  <si>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</si>
  <si>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Subcomponente 3.3 Integridad en el Servicio Público</t>
  </si>
  <si>
    <t>3.3.4</t>
  </si>
  <si>
    <t>3.3.5</t>
  </si>
  <si>
    <t>Subcomponente 4.1 Racionalización de Trámites</t>
  </si>
  <si>
    <t xml:space="preserve">Subcomponente 4.2 Participación e innovación en la gestión pública </t>
  </si>
  <si>
    <t xml:space="preserve">Desarrollar acciones que permitan garantizar el derecho de acceso y consolidar los mecanismos de publicidad de la información que produce o tiene en su custodia el IDPC en desarrollo de su misión. </t>
  </si>
  <si>
    <t>Desarrollar acciones que permitan fortalecer los escenarios de diálogo y retroalimentación con la ciudadanía y grupos de interés para incluirlos como actores permanentes de la gestión del IDPC</t>
  </si>
  <si>
    <t>Desarrollar acciones que permitan garantizar acceso y servicio a la ciudadanía cálido, oportuno y efectivo, con criterios diferenciales de accesibilidad</t>
  </si>
  <si>
    <t xml:space="preserve"> Desarrollar acciones que permitan fortalecer el acceso oportuno y efectivo a los servicios que ofrece el Instituto Distrital de Patrimonio Cultural</t>
  </si>
  <si>
    <t xml:space="preserve">Componente 4 Iniciativas adicionales </t>
  </si>
  <si>
    <t>Desarrollar acciones que permitan garantizar la participación y desarrollo de acciones innovadora que permitan una mejor relación del Instituto Distrital de Patrimonio Cultural con la ciudadanía</t>
  </si>
  <si>
    <t xml:space="preserve">Desarrollar acciones para promover y fortalecer la Cultura de la integridad, Transparencia y de rechazo a la corrupción en torno a la promoción, protección y sostenibilidad del patrimonio cultural de la ciudad. </t>
  </si>
  <si>
    <t>Desarrollar acciones que permitan fortalecer los mecanismos de prevención de la corrupción y acciones de lavado de activos y financiación del terrorismo</t>
  </si>
  <si>
    <t>Garantizar la transparencia, prevenir la corrupción y fomentar la participación activa de la ciudadanía y los servidores públicos en la identificación y reporte de conductas irregulares.</t>
  </si>
  <si>
    <t>Elaborar el informe de gestión de la vigencia 2024 y gestionar su publicación en la página web del Instituto.</t>
  </si>
  <si>
    <t>1 Informe de gestión de la vigencia 2023</t>
  </si>
  <si>
    <t xml:space="preserve">Profesional Planeación 
</t>
  </si>
  <si>
    <t>Equipo Planeación - Equipo Comunicaciones -Atención a la Ciudadanía y Transparencia,</t>
  </si>
  <si>
    <t>Publicar el avance de indicadores y metas de proyectos de Inversión (Físicas y Financieras) en página web</t>
  </si>
  <si>
    <t>2 reportes de  presentación del avance de indicadores y metas de proyectos de Inversión</t>
  </si>
  <si>
    <t>Conformar el grupo líder de rendición de cuentas al interior del Instituto.</t>
  </si>
  <si>
    <t>1 acta de conformación del equipo líder de rendición de cuentas</t>
  </si>
  <si>
    <t>Equipo Planeación - Equipo Participación</t>
  </si>
  <si>
    <t>Actualizar estrategia de rendición de cuentas para la vigencia</t>
  </si>
  <si>
    <t xml:space="preserve">1 Documento actualizado </t>
  </si>
  <si>
    <t xml:space="preserve">Participar de las mesas de consejeros patrimoniales y atender los requerimiento de información institucional que surjan de los espacios de dialogo </t>
  </si>
  <si>
    <t xml:space="preserve">1 informe de consolidación de la participación y los requerimientos atendidos </t>
  </si>
  <si>
    <t xml:space="preserve">Profesional Participación 
</t>
  </si>
  <si>
    <t>Consultar a los grupos de interés los temas a abordar y metodologías a desarrollar en los espacios de diálogo de rendición de cuentas</t>
  </si>
  <si>
    <t xml:space="preserve">Equipo Participación - Equipo Planeación
Subdirecciones Misionales </t>
  </si>
  <si>
    <t xml:space="preserve">Realizar divulgación de los conceptos e importancia de la rendición de cuentas dirigida a grupos de valor del IDPC </t>
  </si>
  <si>
    <t xml:space="preserve">2 Divulgaciones dirigida a grupos de valor del IDPC </t>
  </si>
  <si>
    <t>Profesional Participación -</t>
  </si>
  <si>
    <t xml:space="preserve">Equipo de participación 
</t>
  </si>
  <si>
    <t xml:space="preserve">Publicar mensualmente en los espacios virtuales del IDPC las noticias relacionadas con la gestión misional de la entidad </t>
  </si>
  <si>
    <t>11 publicaciones de información de la gestión misional del IDPC</t>
  </si>
  <si>
    <t>Subdirección de Divulgación</t>
  </si>
  <si>
    <t>Profesional Comunicaciones</t>
  </si>
  <si>
    <t>Equipo Comunicaciones</t>
  </si>
  <si>
    <t xml:space="preserve">Actualización mensual de Menú participa en la página web del IDPC </t>
  </si>
  <si>
    <t xml:space="preserve">Profesional Participación  </t>
  </si>
  <si>
    <t xml:space="preserve">Equipo Planeación - Equipo Participación
Subdirecciones Misionales </t>
  </si>
  <si>
    <t>Elaborar y publicar el informe de resultados del dialogo local y/o audiencia de rendición de cuentas</t>
  </si>
  <si>
    <t>1 Informe de resultados del dialogo local y/o audiencia de rendición de cuentas</t>
  </si>
  <si>
    <t>Equipo Planeación</t>
  </si>
  <si>
    <t xml:space="preserve">Realizar un espacio de dialogo ciudadano local relacionada con la gestión institucional </t>
  </si>
  <si>
    <t>1 evento de rendición de cuentas institucional</t>
  </si>
  <si>
    <t>Equipo Planeación - Equipo Participación - Atención a la Ciudadanía y Transparencia - Equipo Comunicaciones - Equipos dependencias</t>
  </si>
  <si>
    <t>Atender las solicitudes de información que realice la ciudadanía a partir del dialogo local y/o audiencia de rendición de cuentas.</t>
  </si>
  <si>
    <t>100% de solicitudes de información atendidas</t>
  </si>
  <si>
    <t>Formular y aprobar el Plan Institucional de Participación Ciudadana.</t>
  </si>
  <si>
    <t xml:space="preserve">1 Plan Formulado </t>
  </si>
  <si>
    <t>Ejecutar  los ámbitos  de participación ciudadana  definidos en el PIPC para garantizar la participación  y control social de la ciudadanía en la misionalidad del IDPC.</t>
  </si>
  <si>
    <t xml:space="preserve">Informe semestral de la gestión y resultados del PIPC </t>
  </si>
  <si>
    <t xml:space="preserve">Realizar reuniones de sensibilización internas sobre la importancia de la participación ciudadana con enfoque diferencial, territorial </t>
  </si>
  <si>
    <t xml:space="preserve">2 reuniones de sensibilización </t>
  </si>
  <si>
    <t>3.2.14</t>
  </si>
  <si>
    <t>3.2.15</t>
  </si>
  <si>
    <t xml:space="preserve">1 Encuestas publicadas de consulta a la ciudadanía sobre los temas de interés relacionados con los espacios de rendición de cuentas
</t>
  </si>
  <si>
    <t xml:space="preserve">Adelantar un ejercicio de innovación pública </t>
  </si>
  <si>
    <t xml:space="preserve">1 ejercicio de innovación </t>
  </si>
  <si>
    <t xml:space="preserve">Profesional Oficina Asesora de Planeación </t>
  </si>
  <si>
    <t xml:space="preserve">Oficina Asesora de Planeación
Observatorio de los patrimonios 
Protección e Intervención del Patrimonio </t>
  </si>
  <si>
    <t>4.2.1</t>
  </si>
  <si>
    <t>4.2.2</t>
  </si>
  <si>
    <t>Creación del documento</t>
  </si>
  <si>
    <t xml:space="preserve">Cambio Normativo </t>
  </si>
  <si>
    <t xml:space="preserve">Aprobó </t>
  </si>
  <si>
    <t xml:space="preserve">Oficina Juridica </t>
  </si>
  <si>
    <t>Implementar procedimientos que contiene las directrices para la debida diligencia</t>
  </si>
  <si>
    <t>10 constancias de actualización del Menú Participa (una mensual)</t>
  </si>
  <si>
    <t>Acta No. 01 de 29 de enero de 2025 Comité Institucional de Gestión y Desempeño</t>
  </si>
  <si>
    <t>Comité Institucional de Gestión y Desempeño
Acta No. 01 de 29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</si>
</sst>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yy"/>
    <numFmt numFmtId="165" formatCode="0.0%"/>
    <numFmt numFmtId="166" formatCode="_-* #,##0.00_-;\-* #,##0.00_-;_-* &quot;-&quot;??_-;_-@"/>
    <numFmt numFmtId="167" formatCode="d\.m"/>
  </numFmts>
  <fonts count="39" x14ac:knownFonts="1">
    <font>
      <sz val="11"/>
      <color rgb="FF000000"/>
      <name val="Calibri"/>
      <scheme val="minor"/>
    </font>
    <font>
      <sz val="6"/>
      <color rgb="FFFFFFFF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sz val="6"/>
      <color theme="1"/>
      <name val="Calibri"/>
      <family val="2"/>
    </font>
    <font>
      <b/>
      <sz val="8"/>
      <color rgb="FFFFFFFF"/>
      <name val="Calibri"/>
      <family val="2"/>
    </font>
    <font>
      <b/>
      <sz val="8"/>
      <color theme="0"/>
      <name val="Calibri"/>
      <family val="2"/>
    </font>
    <font>
      <b/>
      <sz val="12"/>
      <color theme="0"/>
      <name val="Calibri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sz val="11"/>
      <color rgb="FFFFFFFF"/>
      <name val="Calibri"/>
      <family val="2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9"/>
      <color rgb="FFFFFFFF"/>
      <name val="Calibri"/>
      <family val="2"/>
    </font>
    <font>
      <b/>
      <sz val="9"/>
      <color theme="1"/>
      <name val="Calibri"/>
      <family val="2"/>
    </font>
    <font>
      <b/>
      <sz val="17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3F3F3F"/>
      <name val="Calibri"/>
      <family val="2"/>
    </font>
    <font>
      <sz val="11"/>
      <color theme="1"/>
      <name val="Century Gothic"/>
      <family val="2"/>
    </font>
    <font>
      <sz val="11"/>
      <color theme="1"/>
      <name val="Arial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rgb="FF366092"/>
      </left>
      <right/>
      <top style="medium">
        <color rgb="FF366092"/>
      </top>
      <bottom style="medium">
        <color rgb="FF366092"/>
      </bottom>
      <diagonal/>
    </border>
    <border>
      <left/>
      <right/>
      <top style="medium">
        <color rgb="FF366092"/>
      </top>
      <bottom style="medium">
        <color rgb="FF366092"/>
      </bottom>
      <diagonal/>
    </border>
    <border>
      <left/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 style="medium">
        <color rgb="FF366092"/>
      </top>
      <bottom/>
      <diagonal/>
    </border>
    <border>
      <left/>
      <right style="medium">
        <color rgb="FF366092"/>
      </right>
      <top/>
      <bottom/>
      <diagonal/>
    </border>
    <border>
      <left style="medium">
        <color rgb="FF366092"/>
      </left>
      <right style="thin">
        <color rgb="FF366092"/>
      </right>
      <top style="medium">
        <color rgb="FF366092"/>
      </top>
      <bottom/>
      <diagonal/>
    </border>
    <border>
      <left style="thin">
        <color rgb="FF366092"/>
      </left>
      <right style="thin">
        <color rgb="FF366092"/>
      </right>
      <top style="medium">
        <color rgb="FF366092"/>
      </top>
      <bottom/>
      <diagonal/>
    </border>
    <border>
      <left style="thin">
        <color rgb="FF366092"/>
      </left>
      <right/>
      <top style="medium">
        <color rgb="FF366092"/>
      </top>
      <bottom/>
      <diagonal/>
    </border>
    <border>
      <left style="thin">
        <color rgb="FF366092"/>
      </left>
      <right style="medium">
        <color rgb="FF366092"/>
      </right>
      <top style="medium">
        <color rgb="FF366092"/>
      </top>
      <bottom/>
      <diagonal/>
    </border>
    <border>
      <left style="medium">
        <color rgb="FF366092"/>
      </left>
      <right style="medium">
        <color rgb="FF36609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4"/>
      </left>
      <right style="thin">
        <color rgb="FF366092"/>
      </right>
      <top style="medium">
        <color theme="4"/>
      </top>
      <bottom style="thin">
        <color rgb="FF366092"/>
      </bottom>
      <diagonal/>
    </border>
    <border>
      <left style="thin">
        <color rgb="FF366092"/>
      </left>
      <right style="thin">
        <color rgb="FF366092"/>
      </right>
      <top style="medium">
        <color theme="4"/>
      </top>
      <bottom style="thin">
        <color rgb="FF366092"/>
      </bottom>
      <diagonal/>
    </border>
    <border>
      <left style="thin">
        <color rgb="FF366092"/>
      </left>
      <right style="medium">
        <color theme="4"/>
      </right>
      <top style="medium">
        <color theme="4"/>
      </top>
      <bottom style="thin">
        <color rgb="FF366092"/>
      </bottom>
      <diagonal/>
    </border>
    <border>
      <left style="medium">
        <color rgb="FF366092"/>
      </left>
      <right style="thin">
        <color rgb="FF366092"/>
      </right>
      <top/>
      <bottom style="thin">
        <color rgb="FF366092"/>
      </bottom>
      <diagonal/>
    </border>
    <border>
      <left style="thin">
        <color rgb="FF366092"/>
      </left>
      <right style="thin">
        <color rgb="FF366092"/>
      </right>
      <top/>
      <bottom style="thin">
        <color rgb="FF366092"/>
      </bottom>
      <diagonal/>
    </border>
    <border>
      <left style="medium">
        <color rgb="FF366092"/>
      </left>
      <right style="medium">
        <color rgb="FF366092"/>
      </right>
      <top style="medium">
        <color rgb="FF366092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rgb="FF366092"/>
      </right>
      <top style="thin">
        <color rgb="FF366092"/>
      </top>
      <bottom style="thin">
        <color rgb="FF366092"/>
      </bottom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366092"/>
      </bottom>
      <diagonal/>
    </border>
    <border>
      <left style="thin">
        <color rgb="FF366092"/>
      </left>
      <right style="medium">
        <color theme="4"/>
      </right>
      <top style="thin">
        <color rgb="FF366092"/>
      </top>
      <bottom style="thin">
        <color rgb="FF366092"/>
      </bottom>
      <diagonal/>
    </border>
    <border>
      <left style="medium">
        <color rgb="FF366092"/>
      </left>
      <right style="medium">
        <color rgb="FF366092"/>
      </right>
      <top/>
      <bottom/>
      <diagonal/>
    </border>
    <border>
      <left style="thin">
        <color rgb="FF366092"/>
      </left>
      <right/>
      <top style="thin">
        <color rgb="FF366092"/>
      </top>
      <bottom style="thin">
        <color rgb="FF366092"/>
      </bottom>
      <diagonal/>
    </border>
    <border>
      <left style="medium">
        <color theme="4"/>
      </left>
      <right style="thin">
        <color rgb="FF366092"/>
      </right>
      <top style="thin">
        <color rgb="FF366092"/>
      </top>
      <bottom style="medium">
        <color theme="4"/>
      </bottom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medium">
        <color theme="4"/>
      </bottom>
      <diagonal/>
    </border>
    <border>
      <left style="thin">
        <color rgb="FF366092"/>
      </left>
      <right style="thin">
        <color rgb="FF366092"/>
      </right>
      <top/>
      <bottom style="medium">
        <color theme="4"/>
      </bottom>
      <diagonal/>
    </border>
    <border>
      <left style="thin">
        <color rgb="FF366092"/>
      </left>
      <right style="medium">
        <color theme="4"/>
      </right>
      <top style="thin">
        <color rgb="FF366092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rgb="FF366092"/>
      </left>
      <right style="thin">
        <color rgb="FF366092"/>
      </right>
      <top style="thin">
        <color rgb="FF366092"/>
      </top>
      <bottom/>
      <diagonal/>
    </border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rgb="FF366092"/>
      </bottom>
      <diagonal/>
    </border>
    <border>
      <left/>
      <right/>
      <top style="medium">
        <color theme="4"/>
      </top>
      <bottom style="medium">
        <color rgb="FF366092"/>
      </bottom>
      <diagonal/>
    </border>
    <border>
      <left/>
      <right style="medium">
        <color rgb="FF366092"/>
      </right>
      <top style="medium">
        <color theme="4"/>
      </top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 style="medium">
        <color theme="4"/>
      </top>
      <bottom/>
      <diagonal/>
    </border>
    <border>
      <left style="medium">
        <color rgb="FF366092"/>
      </left>
      <right style="medium">
        <color theme="4"/>
      </right>
      <top style="medium">
        <color theme="4"/>
      </top>
      <bottom/>
      <diagonal/>
    </border>
    <border>
      <left style="medium">
        <color rgb="FF366092"/>
      </left>
      <right style="thin">
        <color rgb="FF366092"/>
      </right>
      <top style="medium">
        <color theme="4"/>
      </top>
      <bottom/>
      <diagonal/>
    </border>
    <border>
      <left style="thin">
        <color rgb="FF366092"/>
      </left>
      <right style="thin">
        <color rgb="FF366092"/>
      </right>
      <top style="medium">
        <color theme="4"/>
      </top>
      <bottom/>
      <diagonal/>
    </border>
    <border>
      <left style="thin">
        <color rgb="FF366092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rgb="FF366092"/>
      </right>
      <top style="medium">
        <color rgb="FF366092"/>
      </top>
      <bottom/>
      <diagonal/>
    </border>
    <border>
      <left style="medium">
        <color rgb="FF366092"/>
      </left>
      <right style="medium">
        <color theme="4"/>
      </right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rgb="FF366092"/>
      </right>
      <top style="medium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rgb="FF366092"/>
      </left>
      <right style="thin">
        <color rgb="FF366092"/>
      </right>
      <top style="medium">
        <color rgb="FF366092"/>
      </top>
      <bottom/>
      <diagonal/>
    </border>
    <border>
      <left style="thin">
        <color rgb="FF366092"/>
      </left>
      <right/>
      <top style="hair">
        <color rgb="FF366092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rgb="FF366092"/>
      </right>
      <top style="medium">
        <color theme="4"/>
      </top>
      <bottom/>
      <diagonal/>
    </border>
    <border>
      <left style="medium">
        <color rgb="FF366092"/>
      </left>
      <right/>
      <top style="medium">
        <color theme="4"/>
      </top>
      <bottom/>
      <diagonal/>
    </border>
    <border>
      <left style="thin">
        <color rgb="FF366092"/>
      </left>
      <right/>
      <top style="medium">
        <color theme="4"/>
      </top>
      <bottom/>
      <diagonal/>
    </border>
    <border>
      <left style="thin">
        <color rgb="FF366092"/>
      </left>
      <right style="medium">
        <color rgb="FF366092"/>
      </right>
      <top style="medium">
        <color theme="4"/>
      </top>
      <bottom/>
      <diagonal/>
    </border>
    <border>
      <left style="thin">
        <color rgb="FF366092"/>
      </left>
      <right style="thin">
        <color rgb="FF366092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 style="medium">
        <color rgb="FF366092"/>
      </bottom>
      <diagonal/>
    </border>
    <border>
      <left style="medium">
        <color theme="4"/>
      </left>
      <right style="thin">
        <color rgb="FF366092"/>
      </right>
      <top style="thin">
        <color rgb="FF366092"/>
      </top>
      <bottom/>
      <diagonal/>
    </border>
    <border>
      <left/>
      <right/>
      <top style="medium">
        <color rgb="FF366092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rgb="FF366092"/>
      </left>
      <right style="thin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thin">
        <color rgb="FF366092"/>
      </left>
      <right/>
      <top/>
      <bottom style="thin">
        <color rgb="FF366092"/>
      </bottom>
      <diagonal/>
    </border>
    <border>
      <left/>
      <right style="medium">
        <color rgb="FF366092"/>
      </right>
      <top style="medium">
        <color rgb="FF366092"/>
      </top>
      <bottom/>
      <diagonal/>
    </border>
    <border>
      <left style="thin">
        <color rgb="FF366092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366092"/>
      </bottom>
      <diagonal/>
    </border>
    <border>
      <left/>
      <right/>
      <top style="medium">
        <color rgb="FF0070C0"/>
      </top>
      <bottom style="medium">
        <color rgb="FF366092"/>
      </bottom>
      <diagonal/>
    </border>
    <border>
      <left/>
      <right style="medium">
        <color rgb="FF366092"/>
      </right>
      <top style="medium">
        <color rgb="FF0070C0"/>
      </top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 style="medium">
        <color rgb="FF366092"/>
      </bottom>
      <diagonal/>
    </border>
    <border>
      <left style="medium">
        <color rgb="FF0070C0"/>
      </left>
      <right style="thin">
        <color rgb="FF366092"/>
      </right>
      <top style="medium">
        <color rgb="FF366092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rgb="FF0070C0"/>
      </top>
      <bottom style="thin">
        <color theme="4"/>
      </bottom>
      <diagonal/>
    </border>
    <border>
      <left style="thin">
        <color theme="4"/>
      </left>
      <right style="medium">
        <color rgb="FF0070C0"/>
      </right>
      <top style="thin">
        <color theme="4"/>
      </top>
      <bottom style="thin">
        <color theme="4"/>
      </bottom>
      <diagonal/>
    </border>
    <border>
      <left style="medium">
        <color rgb="FF0070C0"/>
      </left>
      <right style="thin">
        <color rgb="FF366092"/>
      </right>
      <top style="medium">
        <color rgb="FF0070C0"/>
      </top>
      <bottom/>
      <diagonal/>
    </border>
    <border>
      <left style="thin">
        <color rgb="FF366092"/>
      </left>
      <right style="thin">
        <color rgb="FF366092"/>
      </right>
      <top style="medium">
        <color rgb="FF0070C0"/>
      </top>
      <bottom/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thin">
        <color rgb="FF366092"/>
      </right>
      <top style="medium">
        <color rgb="FF366092"/>
      </top>
      <bottom/>
      <diagonal/>
    </border>
    <border>
      <left style="thin">
        <color rgb="FF366092"/>
      </left>
      <right/>
      <top style="medium">
        <color rgb="FF0070C0"/>
      </top>
      <bottom/>
      <diagonal/>
    </border>
    <border>
      <left style="thin">
        <color rgb="FF366092"/>
      </left>
      <right style="medium">
        <color rgb="FF366092"/>
      </right>
      <top style="medium">
        <color rgb="FF0070C0"/>
      </top>
      <bottom/>
      <diagonal/>
    </border>
    <border>
      <left style="medium">
        <color rgb="FF366092"/>
      </left>
      <right style="thin">
        <color rgb="FF366092"/>
      </right>
      <top style="medium">
        <color rgb="FF0070C0"/>
      </top>
      <bottom/>
      <diagonal/>
    </border>
    <border>
      <left style="thin">
        <color theme="4"/>
      </left>
      <right style="thin">
        <color theme="4"/>
      </right>
      <top style="medium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theme="4"/>
      </left>
      <right style="thin">
        <color rgb="FF366092"/>
      </right>
      <top style="medium">
        <color theme="4"/>
      </top>
      <bottom style="medium">
        <color theme="4"/>
      </bottom>
      <diagonal/>
    </border>
    <border>
      <left style="thin">
        <color rgb="FF366092"/>
      </left>
      <right style="thin">
        <color rgb="FF366092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rgb="FF366092"/>
      </left>
      <right/>
      <top style="medium">
        <color rgb="FF366092"/>
      </top>
      <bottom/>
      <diagonal/>
    </border>
    <border>
      <left style="medium">
        <color rgb="FF366092"/>
      </left>
      <right/>
      <top/>
      <bottom/>
      <diagonal/>
    </border>
    <border>
      <left style="medium">
        <color rgb="FF366092"/>
      </left>
      <right/>
      <top style="medium">
        <color rgb="FF0070C0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rgb="FF0070C0"/>
      </right>
      <top style="medium">
        <color theme="4"/>
      </top>
      <bottom style="medium">
        <color theme="4"/>
      </bottom>
      <diagonal/>
    </border>
    <border>
      <left style="thin">
        <color rgb="FF0070C0"/>
      </left>
      <right style="thin">
        <color rgb="FF0070C0"/>
      </right>
      <top style="medium">
        <color theme="4"/>
      </top>
      <bottom style="medium">
        <color theme="4"/>
      </bottom>
      <diagonal/>
    </border>
    <border>
      <left style="thin">
        <color rgb="FF0070C0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rgb="FF366092"/>
      </left>
      <right style="medium">
        <color theme="4"/>
      </right>
      <top/>
      <bottom style="medium">
        <color theme="4"/>
      </bottom>
      <diagonal/>
    </border>
    <border>
      <left/>
      <right style="medium">
        <color rgb="FF366092"/>
      </right>
      <top style="medium">
        <color rgb="FF0070C0"/>
      </top>
      <bottom/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rgb="FF366092"/>
      </left>
      <right/>
      <top style="medium">
        <color theme="4"/>
      </top>
      <bottom style="medium">
        <color theme="4"/>
      </bottom>
      <diagonal/>
    </border>
    <border>
      <left style="thin">
        <color rgb="FF366092"/>
      </left>
      <right style="medium">
        <color rgb="FF366092"/>
      </right>
      <top style="medium">
        <color theme="4"/>
      </top>
      <bottom style="medium">
        <color theme="4"/>
      </bottom>
      <diagonal/>
    </border>
    <border>
      <left style="medium">
        <color rgb="FF366092"/>
      </left>
      <right style="medium">
        <color rgb="FF366092"/>
      </right>
      <top style="medium">
        <color theme="4"/>
      </top>
      <bottom style="medium">
        <color theme="4"/>
      </bottom>
      <diagonal/>
    </border>
    <border>
      <left style="medium">
        <color rgb="FF366092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rgb="FF366092"/>
      </left>
      <right/>
      <top/>
      <bottom style="medium">
        <color theme="4"/>
      </bottom>
      <diagonal/>
    </border>
    <border>
      <left style="thin">
        <color rgb="FF366092"/>
      </left>
      <right/>
      <top style="medium">
        <color theme="4"/>
      </top>
      <bottom style="thin">
        <color rgb="FF366092"/>
      </bottom>
      <diagonal/>
    </border>
    <border>
      <left style="thin">
        <color rgb="FF366092"/>
      </left>
      <right/>
      <top style="thin">
        <color rgb="FF366092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medium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rgb="FF0070C0"/>
      </left>
      <right/>
      <top style="medium">
        <color theme="4"/>
      </top>
      <bottom style="medium">
        <color theme="4"/>
      </bottom>
      <diagonal/>
    </border>
    <border>
      <left style="medium">
        <color rgb="FF366092"/>
      </left>
      <right/>
      <top style="medium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rgb="FF366092"/>
      </left>
      <right style="medium">
        <color rgb="FF0070C0"/>
      </right>
      <top style="medium">
        <color rgb="FF366092"/>
      </top>
      <bottom/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rgb="FF366092"/>
      </right>
      <top style="medium">
        <color theme="4"/>
      </top>
      <bottom style="medium">
        <color theme="4"/>
      </bottom>
      <diagonal/>
    </border>
    <border>
      <left/>
      <right style="thin">
        <color rgb="FF366092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rgb="FF366092"/>
      </bottom>
      <diagonal/>
    </border>
    <border>
      <left style="medium">
        <color theme="4"/>
      </left>
      <right style="medium">
        <color theme="4"/>
      </right>
      <top style="thin">
        <color rgb="FF366092"/>
      </top>
      <bottom style="thin">
        <color rgb="FF366092"/>
      </bottom>
      <diagonal/>
    </border>
    <border>
      <left style="medium">
        <color theme="4"/>
      </left>
      <right style="medium">
        <color theme="4"/>
      </right>
      <top style="thin">
        <color rgb="FF366092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rgb="FF0070C0"/>
      </right>
      <top style="medium">
        <color theme="4"/>
      </top>
      <bottom style="thin">
        <color rgb="FF0070C0"/>
      </bottom>
      <diagonal/>
    </border>
    <border>
      <left style="medium">
        <color theme="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theme="4"/>
      </left>
      <right style="thin">
        <color rgb="FF0070C0"/>
      </right>
      <top style="thin">
        <color rgb="FF0070C0"/>
      </top>
      <bottom style="medium">
        <color theme="4"/>
      </bottom>
      <diagonal/>
    </border>
    <border>
      <left style="thin">
        <color rgb="FF0070C0"/>
      </left>
      <right/>
      <top style="medium">
        <color theme="4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thin">
        <color rgb="FF0070C0"/>
      </top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thin">
        <color rgb="FF0070C0"/>
      </top>
      <bottom style="medium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35" fillId="0" borderId="0" applyFont="0" applyFill="0" applyBorder="0" applyAlignment="0" applyProtection="0"/>
  </cellStyleXfs>
  <cellXfs count="551">
    <xf numFmtId="0" fontId="0" fillId="0" borderId="0" xfId="0" applyFont="1" applyAlignment="1"/>
    <xf numFmtId="1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0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0" fontId="1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vertical="center" wrapText="1"/>
    </xf>
    <xf numFmtId="1" fontId="16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0" fontId="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10" fontId="21" fillId="0" borderId="0" xfId="0" applyNumberFormat="1" applyFont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165" fontId="23" fillId="0" borderId="19" xfId="0" applyNumberFormat="1" applyFont="1" applyBorder="1" applyAlignment="1">
      <alignment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center" vertical="center" wrapText="1"/>
    </xf>
    <xf numFmtId="2" fontId="24" fillId="0" borderId="21" xfId="0" applyNumberFormat="1" applyFont="1" applyBorder="1" applyAlignment="1">
      <alignment horizontal="center" vertical="center" wrapText="1"/>
    </xf>
    <xf numFmtId="2" fontId="24" fillId="0" borderId="22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5" fontId="23" fillId="0" borderId="22" xfId="0" applyNumberFormat="1" applyFont="1" applyBorder="1" applyAlignment="1">
      <alignment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164" fontId="21" fillId="0" borderId="0" xfId="0" applyNumberFormat="1" applyFont="1" applyAlignment="1">
      <alignment horizontal="center" vertical="center" wrapText="1"/>
    </xf>
    <xf numFmtId="165" fontId="23" fillId="0" borderId="0" xfId="0" applyNumberFormat="1" applyFont="1" applyAlignment="1">
      <alignment vertical="center" wrapText="1"/>
    </xf>
    <xf numFmtId="0" fontId="21" fillId="0" borderId="39" xfId="0" applyFont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0" fontId="20" fillId="2" borderId="47" xfId="0" applyFont="1" applyFill="1" applyBorder="1" applyAlignment="1">
      <alignment horizontal="center" vertical="center" wrapText="1"/>
    </xf>
    <xf numFmtId="164" fontId="20" fillId="2" borderId="47" xfId="0" applyNumberFormat="1" applyFont="1" applyFill="1" applyBorder="1" applyAlignment="1">
      <alignment horizontal="center" vertical="center" wrapText="1"/>
    </xf>
    <xf numFmtId="164" fontId="20" fillId="2" borderId="48" xfId="0" applyNumberFormat="1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4" fontId="21" fillId="0" borderId="24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0" fillId="2" borderId="52" xfId="0" applyFont="1" applyFill="1" applyBorder="1" applyAlignment="1">
      <alignment vertical="center" wrapText="1"/>
    </xf>
    <xf numFmtId="0" fontId="20" fillId="2" borderId="53" xfId="0" applyFont="1" applyFill="1" applyBorder="1" applyAlignment="1">
      <alignment vertical="center" wrapText="1"/>
    </xf>
    <xf numFmtId="0" fontId="20" fillId="2" borderId="54" xfId="0" applyFont="1" applyFill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165" fontId="23" fillId="0" borderId="24" xfId="0" applyNumberFormat="1" applyFont="1" applyBorder="1" applyAlignment="1">
      <alignment vertical="center" wrapText="1"/>
    </xf>
    <xf numFmtId="0" fontId="21" fillId="0" borderId="24" xfId="0" applyFont="1" applyBorder="1" applyAlignment="1">
      <alignment horizontal="left" vertical="top" wrapText="1"/>
    </xf>
    <xf numFmtId="0" fontId="21" fillId="0" borderId="24" xfId="0" applyFont="1" applyBorder="1" applyAlignment="1">
      <alignment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9" fontId="21" fillId="0" borderId="0" xfId="0" applyNumberFormat="1" applyFont="1" applyAlignment="1">
      <alignment horizontal="center" vertical="center" wrapText="1"/>
    </xf>
    <xf numFmtId="0" fontId="20" fillId="2" borderId="63" xfId="0" applyFont="1" applyFill="1" applyBorder="1" applyAlignment="1">
      <alignment horizontal="center" vertical="center" wrapText="1"/>
    </xf>
    <xf numFmtId="0" fontId="20" fillId="2" borderId="64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0" fillId="2" borderId="64" xfId="0" applyFont="1" applyFill="1" applyBorder="1" applyAlignment="1">
      <alignment horizontal="left" vertical="center" wrapText="1"/>
    </xf>
    <xf numFmtId="0" fontId="21" fillId="0" borderId="65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66" fontId="21" fillId="0" borderId="0" xfId="0" applyNumberFormat="1" applyFont="1" applyAlignment="1">
      <alignment horizontal="center" vertical="center" wrapText="1"/>
    </xf>
    <xf numFmtId="9" fontId="21" fillId="0" borderId="0" xfId="0" applyNumberFormat="1" applyFont="1" applyAlignment="1">
      <alignment vertical="center" wrapText="1"/>
    </xf>
    <xf numFmtId="0" fontId="27" fillId="3" borderId="69" xfId="0" applyFont="1" applyFill="1" applyBorder="1" applyAlignment="1">
      <alignment horizontal="center" vertical="center" wrapText="1"/>
    </xf>
    <xf numFmtId="0" fontId="27" fillId="3" borderId="70" xfId="0" applyFont="1" applyFill="1" applyBorder="1" applyAlignment="1">
      <alignment horizontal="center" vertical="center" wrapText="1"/>
    </xf>
    <xf numFmtId="164" fontId="5" fillId="0" borderId="71" xfId="0" applyNumberFormat="1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21" fillId="0" borderId="71" xfId="0" applyFont="1" applyBorder="1" applyAlignment="1">
      <alignment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8" fillId="3" borderId="16" xfId="0" applyFont="1" applyFill="1" applyBorder="1" applyAlignment="1">
      <alignment horizontal="left" vertical="center" wrapText="1"/>
    </xf>
    <xf numFmtId="0" fontId="12" fillId="0" borderId="0" xfId="0" applyFont="1"/>
    <xf numFmtId="0" fontId="30" fillId="2" borderId="4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0" fillId="0" borderId="0" xfId="0" applyFont="1" applyAlignment="1"/>
    <xf numFmtId="0" fontId="21" fillId="0" borderId="24" xfId="0" applyFont="1" applyFill="1" applyBorder="1" applyAlignment="1">
      <alignment horizontal="left" vertical="center" wrapText="1"/>
    </xf>
    <xf numFmtId="1" fontId="16" fillId="0" borderId="0" xfId="0" applyNumberFormat="1" applyFont="1" applyFill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164" fontId="21" fillId="0" borderId="24" xfId="0" applyNumberFormat="1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/>
    <xf numFmtId="0" fontId="20" fillId="2" borderId="65" xfId="0" applyFont="1" applyFill="1" applyBorder="1" applyAlignment="1">
      <alignment horizontal="center" vertical="center" wrapText="1"/>
    </xf>
    <xf numFmtId="0" fontId="30" fillId="2" borderId="74" xfId="0" applyFont="1" applyFill="1" applyBorder="1" applyAlignment="1">
      <alignment horizontal="center" vertical="center" wrapText="1"/>
    </xf>
    <xf numFmtId="164" fontId="20" fillId="2" borderId="65" xfId="0" applyNumberFormat="1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0" fillId="2" borderId="74" xfId="0" applyFont="1" applyFill="1" applyBorder="1" applyAlignment="1">
      <alignment horizontal="center" vertical="center" wrapText="1"/>
    </xf>
    <xf numFmtId="164" fontId="20" fillId="2" borderId="74" xfId="0" applyNumberFormat="1" applyFont="1" applyFill="1" applyBorder="1" applyAlignment="1">
      <alignment horizontal="center" vertical="center" wrapText="1"/>
    </xf>
    <xf numFmtId="164" fontId="20" fillId="2" borderId="77" xfId="0" applyNumberFormat="1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left" vertical="center" wrapText="1"/>
    </xf>
    <xf numFmtId="164" fontId="21" fillId="0" borderId="40" xfId="0" applyNumberFormat="1" applyFont="1" applyBorder="1" applyAlignment="1">
      <alignment horizontal="center" vertical="center" wrapText="1"/>
    </xf>
    <xf numFmtId="164" fontId="21" fillId="0" borderId="37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164" fontId="20" fillId="2" borderId="80" xfId="0" applyNumberFormat="1" applyFont="1" applyFill="1" applyBorder="1" applyAlignment="1">
      <alignment horizontal="center" vertical="center" wrapText="1"/>
    </xf>
    <xf numFmtId="0" fontId="20" fillId="2" borderId="81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left" vertical="center" wrapText="1"/>
    </xf>
    <xf numFmtId="10" fontId="24" fillId="0" borderId="82" xfId="0" applyNumberFormat="1" applyFont="1" applyBorder="1" applyAlignment="1">
      <alignment vertical="center" wrapText="1"/>
    </xf>
    <xf numFmtId="10" fontId="20" fillId="2" borderId="14" xfId="0" applyNumberFormat="1" applyFont="1" applyFill="1" applyBorder="1" applyAlignment="1">
      <alignment horizontal="center" vertical="center" wrapText="1"/>
    </xf>
    <xf numFmtId="0" fontId="20" fillId="2" borderId="57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10" fontId="20" fillId="2" borderId="84" xfId="0" applyNumberFormat="1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2" borderId="83" xfId="0" applyFont="1" applyFill="1" applyBorder="1" applyAlignment="1">
      <alignment horizontal="center" vertical="center" wrapText="1"/>
    </xf>
    <xf numFmtId="0" fontId="20" fillId="2" borderId="88" xfId="0" applyFont="1" applyFill="1" applyBorder="1" applyAlignment="1">
      <alignment horizontal="center" vertical="center" wrapText="1"/>
    </xf>
    <xf numFmtId="0" fontId="20" fillId="2" borderId="90" xfId="0" applyFont="1" applyFill="1" applyBorder="1" applyAlignment="1">
      <alignment horizontal="center" vertical="center" wrapText="1"/>
    </xf>
    <xf numFmtId="0" fontId="20" fillId="2" borderId="94" xfId="0" applyFont="1" applyFill="1" applyBorder="1" applyAlignment="1">
      <alignment horizontal="center" vertical="center" wrapText="1"/>
    </xf>
    <xf numFmtId="0" fontId="21" fillId="0" borderId="95" xfId="0" applyFont="1" applyBorder="1" applyAlignment="1">
      <alignment horizontal="center" vertical="center" wrapText="1"/>
    </xf>
    <xf numFmtId="0" fontId="21" fillId="0" borderId="40" xfId="0" applyFont="1" applyBorder="1" applyAlignment="1">
      <alignment vertical="center" wrapText="1"/>
    </xf>
    <xf numFmtId="0" fontId="20" fillId="2" borderId="100" xfId="0" applyFont="1" applyFill="1" applyBorder="1" applyAlignment="1">
      <alignment horizontal="center" vertical="center" wrapText="1"/>
    </xf>
    <xf numFmtId="0" fontId="20" fillId="2" borderId="97" xfId="0" applyFont="1" applyFill="1" applyBorder="1" applyAlignment="1">
      <alignment horizontal="center" vertical="center" wrapText="1"/>
    </xf>
    <xf numFmtId="0" fontId="20" fillId="2" borderId="98" xfId="0" applyFont="1" applyFill="1" applyBorder="1" applyAlignment="1">
      <alignment horizontal="center" vertical="center" wrapText="1"/>
    </xf>
    <xf numFmtId="0" fontId="20" fillId="2" borderId="101" xfId="0" applyFont="1" applyFill="1" applyBorder="1" applyAlignment="1">
      <alignment horizontal="center" vertical="center" wrapText="1"/>
    </xf>
    <xf numFmtId="0" fontId="20" fillId="2" borderId="102" xfId="0" applyFont="1" applyFill="1" applyBorder="1" applyAlignment="1">
      <alignment horizontal="center" vertical="center" wrapText="1"/>
    </xf>
    <xf numFmtId="0" fontId="20" fillId="2" borderId="103" xfId="0" applyFont="1" applyFill="1" applyBorder="1" applyAlignment="1">
      <alignment horizontal="center" vertical="center" wrapText="1"/>
    </xf>
    <xf numFmtId="0" fontId="21" fillId="2" borderId="98" xfId="0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30" fillId="2" borderId="104" xfId="0" applyFont="1" applyFill="1" applyBorder="1" applyAlignment="1">
      <alignment horizontal="center" vertical="center" wrapText="1"/>
    </xf>
    <xf numFmtId="164" fontId="20" fillId="2" borderId="98" xfId="0" applyNumberFormat="1" applyFont="1" applyFill="1" applyBorder="1" applyAlignment="1">
      <alignment horizontal="center" vertical="center" wrapText="1"/>
    </xf>
    <xf numFmtId="164" fontId="20" fillId="2" borderId="84" xfId="0" applyNumberFormat="1" applyFont="1" applyFill="1" applyBorder="1" applyAlignment="1">
      <alignment horizontal="center" vertical="center" wrapText="1"/>
    </xf>
    <xf numFmtId="0" fontId="21" fillId="0" borderId="105" xfId="0" applyFont="1" applyBorder="1" applyAlignment="1">
      <alignment horizontal="center" vertical="center" wrapText="1"/>
    </xf>
    <xf numFmtId="1" fontId="16" fillId="4" borderId="0" xfId="0" applyNumberFormat="1" applyFont="1" applyFill="1" applyAlignment="1">
      <alignment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0" fillId="4" borderId="0" xfId="0" applyFont="1" applyFill="1" applyAlignment="1"/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0" fillId="2" borderId="74" xfId="0" applyFont="1" applyFill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20" fillId="2" borderId="6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2" borderId="52" xfId="0" applyFont="1" applyFill="1" applyBorder="1" applyAlignment="1">
      <alignment horizontal="left" vertical="center" wrapText="1"/>
    </xf>
    <xf numFmtId="0" fontId="20" fillId="2" borderId="47" xfId="0" applyFont="1" applyFill="1" applyBorder="1" applyAlignment="1">
      <alignment horizontal="left" vertical="center" wrapText="1"/>
    </xf>
    <xf numFmtId="0" fontId="20" fillId="2" borderId="98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27" fillId="3" borderId="70" xfId="0" applyFont="1" applyFill="1" applyBorder="1" applyAlignment="1">
      <alignment horizontal="left" vertical="center" wrapText="1"/>
    </xf>
    <xf numFmtId="0" fontId="21" fillId="0" borderId="71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center" vertical="center" wrapText="1"/>
    </xf>
    <xf numFmtId="0" fontId="20" fillId="2" borderId="62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center" vertical="center" wrapText="1"/>
    </xf>
    <xf numFmtId="0" fontId="0" fillId="0" borderId="0" xfId="0" applyFont="1" applyAlignment="1"/>
    <xf numFmtId="0" fontId="21" fillId="0" borderId="40" xfId="0" applyFont="1" applyBorder="1" applyAlignment="1">
      <alignment horizontal="center" vertical="center" wrapText="1"/>
    </xf>
    <xf numFmtId="0" fontId="19" fillId="0" borderId="40" xfId="0" applyFont="1" applyBorder="1"/>
    <xf numFmtId="0" fontId="28" fillId="3" borderId="7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10" fillId="2" borderId="23" xfId="0" applyFont="1" applyFill="1" applyBorder="1" applyAlignment="1">
      <alignment horizontal="center" vertical="center" wrapText="1"/>
    </xf>
    <xf numFmtId="14" fontId="20" fillId="2" borderId="65" xfId="0" applyNumberFormat="1" applyFont="1" applyFill="1" applyBorder="1" applyAlignment="1">
      <alignment horizontal="center" vertical="center" wrapText="1"/>
    </xf>
    <xf numFmtId="14" fontId="20" fillId="2" borderId="48" xfId="0" applyNumberFormat="1" applyFont="1" applyFill="1" applyBorder="1" applyAlignment="1">
      <alignment horizontal="center" vertical="center" wrapText="1"/>
    </xf>
    <xf numFmtId="14" fontId="21" fillId="0" borderId="27" xfId="0" applyNumberFormat="1" applyFont="1" applyBorder="1" applyAlignment="1">
      <alignment horizontal="center" vertical="center" wrapText="1"/>
    </xf>
    <xf numFmtId="14" fontId="21" fillId="0" borderId="28" xfId="0" applyNumberFormat="1" applyFont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vertical="center" wrapText="1"/>
    </xf>
    <xf numFmtId="14" fontId="21" fillId="0" borderId="34" xfId="0" applyNumberFormat="1" applyFont="1" applyBorder="1" applyAlignment="1">
      <alignment horizontal="center" vertical="center" wrapText="1"/>
    </xf>
    <xf numFmtId="14" fontId="20" fillId="2" borderId="74" xfId="0" applyNumberFormat="1" applyFont="1" applyFill="1" applyBorder="1" applyAlignment="1">
      <alignment horizontal="center" vertical="center" wrapText="1"/>
    </xf>
    <xf numFmtId="14" fontId="20" fillId="2" borderId="77" xfId="0" applyNumberFormat="1" applyFont="1" applyFill="1" applyBorder="1" applyAlignment="1">
      <alignment horizontal="center" vertical="center" wrapText="1"/>
    </xf>
    <xf numFmtId="14" fontId="21" fillId="0" borderId="95" xfId="0" applyNumberFormat="1" applyFont="1" applyBorder="1" applyAlignment="1">
      <alignment horizontal="center" vertical="center" wrapText="1"/>
    </xf>
    <xf numFmtId="0" fontId="21" fillId="0" borderId="108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center" vertical="center" wrapText="1"/>
    </xf>
    <xf numFmtId="14" fontId="22" fillId="0" borderId="40" xfId="0" applyNumberFormat="1" applyFont="1" applyBorder="1" applyAlignment="1">
      <alignment horizontal="center" vertical="center"/>
    </xf>
    <xf numFmtId="0" fontId="21" fillId="0" borderId="40" xfId="0" applyFont="1" applyBorder="1" applyAlignment="1">
      <alignment horizontal="left" vertical="top" wrapText="1"/>
    </xf>
    <xf numFmtId="2" fontId="24" fillId="0" borderId="40" xfId="0" applyNumberFormat="1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left" vertical="center" wrapText="1"/>
    </xf>
    <xf numFmtId="164" fontId="29" fillId="0" borderId="40" xfId="0" applyNumberFormat="1" applyFont="1" applyBorder="1" applyAlignment="1">
      <alignment horizontal="center" vertical="center" wrapText="1"/>
    </xf>
    <xf numFmtId="10" fontId="24" fillId="0" borderId="40" xfId="0" applyNumberFormat="1" applyFont="1" applyBorder="1" applyAlignment="1">
      <alignment horizontal="center" vertical="center" wrapText="1"/>
    </xf>
    <xf numFmtId="0" fontId="20" fillId="2" borderId="104" xfId="0" applyFont="1" applyFill="1" applyBorder="1" applyAlignment="1">
      <alignment horizontal="center" vertical="center" wrapText="1"/>
    </xf>
    <xf numFmtId="14" fontId="20" fillId="2" borderId="98" xfId="0" applyNumberFormat="1" applyFont="1" applyFill="1" applyBorder="1" applyAlignment="1">
      <alignment horizontal="center" vertical="center" wrapText="1"/>
    </xf>
    <xf numFmtId="14" fontId="20" fillId="2" borderId="84" xfId="0" applyNumberFormat="1" applyFont="1" applyFill="1" applyBorder="1" applyAlignment="1">
      <alignment horizontal="center" vertical="center" wrapText="1"/>
    </xf>
    <xf numFmtId="14" fontId="21" fillId="0" borderId="40" xfId="0" applyNumberFormat="1" applyFont="1" applyBorder="1" applyAlignment="1">
      <alignment horizontal="center" vertical="center" wrapText="1"/>
    </xf>
    <xf numFmtId="9" fontId="21" fillId="0" borderId="40" xfId="0" applyNumberFormat="1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14" fontId="21" fillId="0" borderId="24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14" fontId="21" fillId="0" borderId="96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0" fillId="2" borderId="109" xfId="0" applyFont="1" applyFill="1" applyBorder="1" applyAlignment="1">
      <alignment horizontal="center" vertical="center" wrapText="1"/>
    </xf>
    <xf numFmtId="0" fontId="20" fillId="2" borderId="110" xfId="0" applyFont="1" applyFill="1" applyBorder="1" applyAlignment="1">
      <alignment horizontal="center" vertical="center" wrapText="1"/>
    </xf>
    <xf numFmtId="0" fontId="20" fillId="2" borderId="111" xfId="0" applyFont="1" applyFill="1" applyBorder="1" applyAlignment="1">
      <alignment horizontal="center" vertical="center" wrapText="1"/>
    </xf>
    <xf numFmtId="14" fontId="21" fillId="0" borderId="24" xfId="0" applyNumberFormat="1" applyFont="1" applyFill="1" applyBorder="1" applyAlignment="1">
      <alignment horizontal="center" vertical="center" wrapText="1"/>
    </xf>
    <xf numFmtId="14" fontId="19" fillId="0" borderId="24" xfId="0" applyNumberFormat="1" applyFont="1" applyBorder="1" applyAlignment="1">
      <alignment horizontal="center" vertical="center" wrapText="1"/>
    </xf>
    <xf numFmtId="9" fontId="21" fillId="0" borderId="24" xfId="0" applyNumberFormat="1" applyFont="1" applyBorder="1" applyAlignment="1">
      <alignment horizontal="center" vertical="center" wrapText="1"/>
    </xf>
    <xf numFmtId="14" fontId="22" fillId="0" borderId="24" xfId="0" applyNumberFormat="1" applyFont="1" applyBorder="1" applyAlignment="1">
      <alignment horizontal="center" vertical="center"/>
    </xf>
    <xf numFmtId="0" fontId="19" fillId="0" borderId="113" xfId="0" applyFont="1" applyBorder="1" applyAlignment="1">
      <alignment horizontal="center" vertical="center" wrapText="1"/>
    </xf>
    <xf numFmtId="0" fontId="21" fillId="0" borderId="114" xfId="0" applyFont="1" applyBorder="1" applyAlignment="1">
      <alignment horizontal="left" vertical="center" wrapText="1"/>
    </xf>
    <xf numFmtId="0" fontId="19" fillId="0" borderId="114" xfId="0" applyFont="1" applyBorder="1" applyAlignment="1">
      <alignment horizontal="center" vertical="center" wrapText="1"/>
    </xf>
    <xf numFmtId="0" fontId="21" fillId="0" borderId="114" xfId="0" applyFont="1" applyBorder="1" applyAlignment="1">
      <alignment horizontal="center" vertical="center" wrapText="1"/>
    </xf>
    <xf numFmtId="14" fontId="21" fillId="0" borderId="114" xfId="0" applyNumberFormat="1" applyFont="1" applyBorder="1" applyAlignment="1">
      <alignment horizontal="center" vertical="center" wrapText="1"/>
    </xf>
    <xf numFmtId="14" fontId="21" fillId="0" borderId="115" xfId="0" applyNumberFormat="1" applyFont="1" applyBorder="1" applyAlignment="1">
      <alignment horizontal="center" vertical="center" wrapText="1"/>
    </xf>
    <xf numFmtId="0" fontId="19" fillId="0" borderId="116" xfId="0" applyFont="1" applyBorder="1" applyAlignment="1">
      <alignment horizontal="center" vertical="center" wrapText="1"/>
    </xf>
    <xf numFmtId="14" fontId="21" fillId="0" borderId="117" xfId="0" applyNumberFormat="1" applyFont="1" applyFill="1" applyBorder="1" applyAlignment="1">
      <alignment horizontal="center" vertical="center" wrapText="1"/>
    </xf>
    <xf numFmtId="14" fontId="21" fillId="0" borderId="117" xfId="0" applyNumberFormat="1" applyFont="1" applyBorder="1" applyAlignment="1">
      <alignment horizontal="center" vertical="center" wrapText="1"/>
    </xf>
    <xf numFmtId="14" fontId="22" fillId="0" borderId="117" xfId="0" applyNumberFormat="1" applyFont="1" applyBorder="1" applyAlignment="1">
      <alignment horizontal="center" vertical="center"/>
    </xf>
    <xf numFmtId="0" fontId="19" fillId="0" borderId="118" xfId="0" applyFont="1" applyBorder="1" applyAlignment="1">
      <alignment horizontal="center" vertical="center" wrapText="1"/>
    </xf>
    <xf numFmtId="0" fontId="21" fillId="0" borderId="119" xfId="0" applyFont="1" applyBorder="1" applyAlignment="1">
      <alignment horizontal="left" vertical="center" wrapText="1"/>
    </xf>
    <xf numFmtId="9" fontId="21" fillId="0" borderId="119" xfId="0" applyNumberFormat="1" applyFont="1" applyBorder="1" applyAlignment="1">
      <alignment horizontal="center" vertical="center" wrapText="1"/>
    </xf>
    <xf numFmtId="0" fontId="21" fillId="0" borderId="119" xfId="0" applyFont="1" applyBorder="1" applyAlignment="1">
      <alignment horizontal="center" vertical="center" wrapText="1"/>
    </xf>
    <xf numFmtId="14" fontId="21" fillId="0" borderId="119" xfId="0" applyNumberFormat="1" applyFont="1" applyBorder="1" applyAlignment="1">
      <alignment horizontal="center" vertical="center" wrapText="1"/>
    </xf>
    <xf numFmtId="14" fontId="21" fillId="0" borderId="120" xfId="0" applyNumberFormat="1" applyFont="1" applyBorder="1" applyAlignment="1">
      <alignment horizontal="center" vertical="center" wrapText="1"/>
    </xf>
    <xf numFmtId="0" fontId="26" fillId="0" borderId="24" xfId="0" applyFont="1" applyBorder="1" applyAlignment="1">
      <alignment vertical="center" wrapText="1"/>
    </xf>
    <xf numFmtId="0" fontId="21" fillId="0" borderId="113" xfId="0" applyFont="1" applyBorder="1" applyAlignment="1">
      <alignment horizontal="center" vertical="center" wrapText="1"/>
    </xf>
    <xf numFmtId="0" fontId="21" fillId="0" borderId="116" xfId="0" applyFont="1" applyBorder="1" applyAlignment="1">
      <alignment horizontal="center" vertical="center" wrapText="1"/>
    </xf>
    <xf numFmtId="0" fontId="21" fillId="0" borderId="118" xfId="0" applyFont="1" applyBorder="1" applyAlignment="1">
      <alignment horizontal="center" vertical="center" wrapText="1"/>
    </xf>
    <xf numFmtId="0" fontId="21" fillId="0" borderId="119" xfId="0" applyFont="1" applyFill="1" applyBorder="1" applyAlignment="1">
      <alignment horizontal="left" vertical="center" wrapText="1"/>
    </xf>
    <xf numFmtId="0" fontId="21" fillId="0" borderId="119" xfId="0" applyFont="1" applyFill="1" applyBorder="1" applyAlignment="1">
      <alignment horizontal="center" vertical="center" wrapText="1"/>
    </xf>
    <xf numFmtId="14" fontId="21" fillId="0" borderId="119" xfId="0" applyNumberFormat="1" applyFont="1" applyFill="1" applyBorder="1" applyAlignment="1">
      <alignment horizontal="center" vertical="center" wrapText="1"/>
    </xf>
    <xf numFmtId="14" fontId="19" fillId="0" borderId="119" xfId="0" applyNumberFormat="1" applyFont="1" applyFill="1" applyBorder="1" applyAlignment="1">
      <alignment horizontal="center" vertical="center" wrapText="1"/>
    </xf>
    <xf numFmtId="14" fontId="21" fillId="0" borderId="120" xfId="0" applyNumberFormat="1" applyFont="1" applyFill="1" applyBorder="1" applyAlignment="1">
      <alignment horizontal="center" vertical="center" wrapText="1"/>
    </xf>
    <xf numFmtId="0" fontId="21" fillId="0" borderId="124" xfId="0" applyFont="1" applyBorder="1" applyAlignment="1">
      <alignment horizontal="center" vertical="center" wrapText="1"/>
    </xf>
    <xf numFmtId="14" fontId="21" fillId="0" borderId="19" xfId="0" applyNumberFormat="1" applyFont="1" applyBorder="1" applyAlignment="1">
      <alignment horizontal="center" vertical="center" wrapText="1"/>
    </xf>
    <xf numFmtId="14" fontId="21" fillId="0" borderId="20" xfId="0" applyNumberFormat="1" applyFont="1" applyBorder="1" applyAlignment="1">
      <alignment horizontal="center" vertical="center" wrapText="1"/>
    </xf>
    <xf numFmtId="0" fontId="21" fillId="0" borderId="125" xfId="0" applyFont="1" applyBorder="1" applyAlignment="1">
      <alignment horizontal="center" vertical="center" wrapText="1"/>
    </xf>
    <xf numFmtId="0" fontId="21" fillId="0" borderId="126" xfId="0" applyFont="1" applyBorder="1" applyAlignment="1">
      <alignment horizontal="center" vertical="center" wrapText="1"/>
    </xf>
    <xf numFmtId="2" fontId="24" fillId="0" borderId="113" xfId="0" applyNumberFormat="1" applyFont="1" applyBorder="1" applyAlignment="1">
      <alignment horizontal="center" vertical="center" wrapText="1"/>
    </xf>
    <xf numFmtId="2" fontId="24" fillId="0" borderId="116" xfId="0" applyNumberFormat="1" applyFont="1" applyBorder="1" applyAlignment="1">
      <alignment horizontal="center" vertical="center" wrapText="1"/>
    </xf>
    <xf numFmtId="2" fontId="24" fillId="0" borderId="118" xfId="0" applyNumberFormat="1" applyFont="1" applyBorder="1" applyAlignment="1">
      <alignment horizontal="center" vertical="center" wrapText="1"/>
    </xf>
    <xf numFmtId="10" fontId="24" fillId="0" borderId="112" xfId="0" applyNumberFormat="1" applyFont="1" applyBorder="1" applyAlignment="1">
      <alignment horizontal="center" vertical="center" wrapText="1"/>
    </xf>
    <xf numFmtId="2" fontId="24" fillId="0" borderId="130" xfId="0" applyNumberFormat="1" applyFont="1" applyBorder="1" applyAlignment="1">
      <alignment horizontal="center" vertical="center" wrapText="1"/>
    </xf>
    <xf numFmtId="0" fontId="21" fillId="0" borderId="130" xfId="0" applyFont="1" applyBorder="1" applyAlignment="1">
      <alignment horizontal="center" vertical="center" wrapText="1"/>
    </xf>
    <xf numFmtId="0" fontId="21" fillId="0" borderId="131" xfId="0" applyFont="1" applyBorder="1" applyAlignment="1">
      <alignment horizontal="center" vertical="center" wrapText="1"/>
    </xf>
    <xf numFmtId="165" fontId="23" fillId="0" borderId="131" xfId="0" applyNumberFormat="1" applyFont="1" applyBorder="1" applyAlignment="1">
      <alignment vertical="center" wrapText="1"/>
    </xf>
    <xf numFmtId="0" fontId="21" fillId="0" borderId="131" xfId="0" applyFont="1" applyBorder="1" applyAlignment="1">
      <alignment horizontal="left" vertical="center" wrapText="1"/>
    </xf>
    <xf numFmtId="0" fontId="21" fillId="0" borderId="133" xfId="0" applyFont="1" applyBorder="1" applyAlignment="1">
      <alignment horizontal="left" vertical="center" wrapText="1"/>
    </xf>
    <xf numFmtId="0" fontId="21" fillId="0" borderId="133" xfId="0" applyFont="1" applyBorder="1" applyAlignment="1">
      <alignment horizontal="center" vertical="center" wrapText="1"/>
    </xf>
    <xf numFmtId="14" fontId="21" fillId="0" borderId="133" xfId="0" applyNumberFormat="1" applyFont="1" applyBorder="1" applyAlignment="1">
      <alignment horizontal="center" vertical="center" wrapText="1"/>
    </xf>
    <xf numFmtId="14" fontId="21" fillId="0" borderId="108" xfId="0" applyNumberFormat="1" applyFont="1" applyBorder="1" applyAlignment="1">
      <alignment horizontal="center" vertical="center" wrapText="1"/>
    </xf>
    <xf numFmtId="0" fontId="19" fillId="0" borderId="134" xfId="0" applyFont="1" applyBorder="1" applyAlignment="1">
      <alignment horizontal="center" vertical="center" wrapText="1"/>
    </xf>
    <xf numFmtId="165" fontId="23" fillId="0" borderId="114" xfId="0" applyNumberFormat="1" applyFont="1" applyBorder="1" applyAlignment="1">
      <alignment vertical="center" wrapText="1"/>
    </xf>
    <xf numFmtId="0" fontId="21" fillId="0" borderId="115" xfId="0" applyFont="1" applyBorder="1" applyAlignment="1">
      <alignment horizontal="center" vertical="center" wrapText="1"/>
    </xf>
    <xf numFmtId="0" fontId="21" fillId="0" borderId="117" xfId="0" applyFont="1" applyBorder="1" applyAlignment="1">
      <alignment horizontal="center" vertical="center" wrapText="1"/>
    </xf>
    <xf numFmtId="165" fontId="23" fillId="0" borderId="119" xfId="0" applyNumberFormat="1" applyFont="1" applyBorder="1" applyAlignment="1">
      <alignment vertical="center" wrapText="1"/>
    </xf>
    <xf numFmtId="0" fontId="21" fillId="0" borderId="120" xfId="0" applyFont="1" applyBorder="1" applyAlignment="1">
      <alignment horizontal="center" vertical="center" wrapText="1"/>
    </xf>
    <xf numFmtId="9" fontId="21" fillId="0" borderId="114" xfId="0" applyNumberFormat="1" applyFont="1" applyBorder="1" applyAlignment="1">
      <alignment horizontal="center" vertical="center" wrapText="1"/>
    </xf>
    <xf numFmtId="0" fontId="31" fillId="0" borderId="114" xfId="0" applyFont="1" applyBorder="1" applyAlignment="1">
      <alignment horizontal="center" vertical="center" wrapText="1"/>
    </xf>
    <xf numFmtId="164" fontId="21" fillId="0" borderId="114" xfId="0" applyNumberFormat="1" applyFont="1" applyBorder="1" applyAlignment="1">
      <alignment horizontal="center" vertical="center" wrapText="1"/>
    </xf>
    <xf numFmtId="164" fontId="21" fillId="0" borderId="115" xfId="0" applyNumberFormat="1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 wrapText="1"/>
    </xf>
    <xf numFmtId="164" fontId="29" fillId="0" borderId="24" xfId="0" applyNumberFormat="1" applyFont="1" applyBorder="1" applyAlignment="1">
      <alignment horizontal="center" vertical="center" wrapText="1"/>
    </xf>
    <xf numFmtId="164" fontId="21" fillId="4" borderId="24" xfId="0" applyNumberFormat="1" applyFont="1" applyFill="1" applyBorder="1" applyAlignment="1">
      <alignment horizontal="center" vertical="center" wrapText="1"/>
    </xf>
    <xf numFmtId="164" fontId="22" fillId="4" borderId="24" xfId="0" applyNumberFormat="1" applyFont="1" applyFill="1" applyBorder="1" applyAlignment="1">
      <alignment horizontal="center" vertical="center"/>
    </xf>
    <xf numFmtId="164" fontId="22" fillId="4" borderId="117" xfId="0" applyNumberFormat="1" applyFont="1" applyFill="1" applyBorder="1" applyAlignment="1">
      <alignment horizontal="center" vertical="center"/>
    </xf>
    <xf numFmtId="164" fontId="31" fillId="0" borderId="24" xfId="0" applyNumberFormat="1" applyFont="1" applyFill="1" applyBorder="1" applyAlignment="1">
      <alignment horizontal="center" vertical="center"/>
    </xf>
    <xf numFmtId="164" fontId="19" fillId="0" borderId="24" xfId="0" applyNumberFormat="1" applyFont="1" applyBorder="1" applyAlignment="1">
      <alignment horizontal="center" vertical="center" wrapText="1"/>
    </xf>
    <xf numFmtId="0" fontId="21" fillId="0" borderId="113" xfId="0" applyFont="1" applyFill="1" applyBorder="1" applyAlignment="1">
      <alignment horizontal="center" vertical="center" wrapText="1"/>
    </xf>
    <xf numFmtId="0" fontId="29" fillId="0" borderId="114" xfId="0" applyFont="1" applyFill="1" applyBorder="1" applyAlignment="1">
      <alignment horizontal="left" vertical="center" wrapText="1"/>
    </xf>
    <xf numFmtId="0" fontId="31" fillId="0" borderId="114" xfId="0" applyFont="1" applyFill="1" applyBorder="1" applyAlignment="1">
      <alignment horizontal="center" vertical="center" wrapText="1"/>
    </xf>
    <xf numFmtId="0" fontId="21" fillId="0" borderId="114" xfId="0" applyFont="1" applyFill="1" applyBorder="1" applyAlignment="1">
      <alignment horizontal="center" vertical="center" wrapText="1"/>
    </xf>
    <xf numFmtId="164" fontId="29" fillId="0" borderId="114" xfId="0" applyNumberFormat="1" applyFont="1" applyBorder="1" applyAlignment="1">
      <alignment horizontal="center" vertical="center" wrapText="1"/>
    </xf>
    <xf numFmtId="0" fontId="29" fillId="0" borderId="114" xfId="0" applyFont="1" applyFill="1" applyBorder="1" applyAlignment="1">
      <alignment horizontal="center" vertical="center" wrapText="1"/>
    </xf>
    <xf numFmtId="164" fontId="22" fillId="0" borderId="114" xfId="0" applyNumberFormat="1" applyFont="1" applyFill="1" applyBorder="1" applyAlignment="1">
      <alignment horizontal="center" vertical="center"/>
    </xf>
    <xf numFmtId="164" fontId="22" fillId="0" borderId="115" xfId="0" applyNumberFormat="1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 wrapText="1"/>
    </xf>
    <xf numFmtId="164" fontId="21" fillId="0" borderId="117" xfId="0" applyNumberFormat="1" applyFont="1" applyFill="1" applyBorder="1" applyAlignment="1">
      <alignment horizontal="center" vertical="center" wrapText="1"/>
    </xf>
    <xf numFmtId="164" fontId="31" fillId="0" borderId="117" xfId="0" applyNumberFormat="1" applyFont="1" applyFill="1" applyBorder="1" applyAlignment="1">
      <alignment horizontal="center" vertical="center"/>
    </xf>
    <xf numFmtId="0" fontId="21" fillId="0" borderId="118" xfId="0" applyFont="1" applyFill="1" applyBorder="1" applyAlignment="1">
      <alignment horizontal="center" vertical="center" wrapText="1"/>
    </xf>
    <xf numFmtId="164" fontId="29" fillId="0" borderId="119" xfId="0" applyNumberFormat="1" applyFont="1" applyBorder="1" applyAlignment="1">
      <alignment horizontal="center" vertical="center" wrapText="1"/>
    </xf>
    <xf numFmtId="164" fontId="21" fillId="0" borderId="119" xfId="0" applyNumberFormat="1" applyFont="1" applyFill="1" applyBorder="1" applyAlignment="1">
      <alignment horizontal="center" vertical="center" wrapText="1"/>
    </xf>
    <xf numFmtId="164" fontId="22" fillId="0" borderId="119" xfId="0" applyNumberFormat="1" applyFont="1" applyFill="1" applyBorder="1" applyAlignment="1">
      <alignment horizontal="center" vertical="center"/>
    </xf>
    <xf numFmtId="164" fontId="22" fillId="0" borderId="120" xfId="0" applyNumberFormat="1" applyFont="1" applyFill="1" applyBorder="1" applyAlignment="1">
      <alignment horizontal="center" vertical="center"/>
    </xf>
    <xf numFmtId="0" fontId="21" fillId="0" borderId="115" xfId="0" applyFont="1" applyBorder="1" applyAlignment="1">
      <alignment horizontal="left" vertical="center" wrapText="1"/>
    </xf>
    <xf numFmtId="0" fontId="21" fillId="0" borderId="117" xfId="0" applyFont="1" applyBorder="1" applyAlignment="1">
      <alignment horizontal="left" vertical="center" wrapText="1"/>
    </xf>
    <xf numFmtId="0" fontId="21" fillId="0" borderId="120" xfId="0" applyFont="1" applyBorder="1" applyAlignment="1">
      <alignment horizontal="left" vertical="center" wrapText="1"/>
    </xf>
    <xf numFmtId="0" fontId="21" fillId="0" borderId="132" xfId="0" applyFont="1" applyBorder="1" applyAlignment="1">
      <alignment horizontal="left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left" vertical="center" wrapText="1"/>
    </xf>
    <xf numFmtId="0" fontId="21" fillId="4" borderId="116" xfId="0" applyFont="1" applyFill="1" applyBorder="1" applyAlignment="1">
      <alignment horizontal="center" vertical="center" wrapText="1"/>
    </xf>
    <xf numFmtId="0" fontId="21" fillId="4" borderId="117" xfId="0" applyFont="1" applyFill="1" applyBorder="1" applyAlignment="1">
      <alignment horizontal="left" vertical="center" wrapText="1"/>
    </xf>
    <xf numFmtId="0" fontId="21" fillId="0" borderId="117" xfId="0" applyFont="1" applyFill="1" applyBorder="1" applyAlignment="1">
      <alignment horizontal="left" vertical="center" wrapText="1"/>
    </xf>
    <xf numFmtId="166" fontId="21" fillId="0" borderId="114" xfId="0" applyNumberFormat="1" applyFont="1" applyBorder="1" applyAlignment="1">
      <alignment horizontal="center" vertical="center" wrapText="1"/>
    </xf>
    <xf numFmtId="0" fontId="21" fillId="0" borderId="114" xfId="0" applyFont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165" fontId="23" fillId="0" borderId="33" xfId="0" applyNumberFormat="1" applyFont="1" applyBorder="1" applyAlignment="1">
      <alignment vertical="center" wrapText="1"/>
    </xf>
    <xf numFmtId="0" fontId="21" fillId="0" borderId="135" xfId="0" applyFont="1" applyBorder="1" applyAlignment="1">
      <alignment horizontal="left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1" fillId="0" borderId="137" xfId="0" applyFont="1" applyBorder="1" applyAlignment="1">
      <alignment horizontal="left" vertical="center" wrapText="1"/>
    </xf>
    <xf numFmtId="0" fontId="21" fillId="0" borderId="138" xfId="0" applyFont="1" applyBorder="1" applyAlignment="1">
      <alignment horizontal="left" vertical="center" wrapText="1"/>
    </xf>
    <xf numFmtId="0" fontId="21" fillId="0" borderId="139" xfId="0" applyFont="1" applyBorder="1" applyAlignment="1">
      <alignment horizontal="left" vertical="center" wrapText="1"/>
    </xf>
    <xf numFmtId="0" fontId="20" fillId="2" borderId="114" xfId="0" applyFont="1" applyFill="1" applyBorder="1" applyAlignment="1">
      <alignment horizontal="center" vertical="center" wrapText="1"/>
    </xf>
    <xf numFmtId="0" fontId="20" fillId="2" borderId="115" xfId="0" applyFont="1" applyFill="1" applyBorder="1" applyAlignment="1">
      <alignment horizontal="center" vertical="center" wrapText="1"/>
    </xf>
    <xf numFmtId="0" fontId="21" fillId="0" borderId="140" xfId="0" applyFont="1" applyBorder="1" applyAlignment="1">
      <alignment horizontal="center" vertical="center" wrapText="1"/>
    </xf>
    <xf numFmtId="165" fontId="23" fillId="0" borderId="25" xfId="0" applyNumberFormat="1" applyFont="1" applyBorder="1" applyAlignment="1">
      <alignment vertical="center" wrapText="1"/>
    </xf>
    <xf numFmtId="0" fontId="21" fillId="0" borderId="25" xfId="0" applyFont="1" applyBorder="1" applyAlignment="1">
      <alignment horizontal="left" vertical="center" wrapText="1"/>
    </xf>
    <xf numFmtId="0" fontId="20" fillId="2" borderId="134" xfId="0" applyFont="1" applyFill="1" applyBorder="1" applyAlignment="1">
      <alignment horizontal="center" vertical="center" wrapText="1"/>
    </xf>
    <xf numFmtId="0" fontId="20" fillId="2" borderId="133" xfId="0" applyFont="1" applyFill="1" applyBorder="1" applyAlignment="1">
      <alignment horizontal="center" vertical="center" wrapText="1"/>
    </xf>
    <xf numFmtId="0" fontId="20" fillId="2" borderId="108" xfId="0" applyFont="1" applyFill="1" applyBorder="1" applyAlignment="1">
      <alignment horizontal="center" vertical="center" wrapText="1"/>
    </xf>
    <xf numFmtId="0" fontId="20" fillId="2" borderId="106" xfId="0" applyFont="1" applyFill="1" applyBorder="1" applyAlignment="1">
      <alignment horizontal="center" vertical="center" wrapText="1"/>
    </xf>
    <xf numFmtId="0" fontId="20" fillId="2" borderId="107" xfId="0" applyFont="1" applyFill="1" applyBorder="1" applyAlignment="1">
      <alignment horizontal="center" vertical="center" wrapText="1"/>
    </xf>
    <xf numFmtId="0" fontId="20" fillId="2" borderId="144" xfId="0" applyFont="1" applyFill="1" applyBorder="1" applyAlignment="1">
      <alignment horizontal="center" vertical="center" wrapText="1"/>
    </xf>
    <xf numFmtId="0" fontId="20" fillId="2" borderId="145" xfId="0" applyFont="1" applyFill="1" applyBorder="1" applyAlignment="1">
      <alignment horizontal="center" vertical="center" wrapText="1"/>
    </xf>
    <xf numFmtId="0" fontId="20" fillId="2" borderId="146" xfId="0" applyFont="1" applyFill="1" applyBorder="1" applyAlignment="1">
      <alignment horizontal="center" vertical="center" wrapText="1"/>
    </xf>
    <xf numFmtId="0" fontId="20" fillId="2" borderId="147" xfId="0" applyFont="1" applyFill="1" applyBorder="1" applyAlignment="1">
      <alignment horizontal="center" vertical="center" wrapText="1"/>
    </xf>
    <xf numFmtId="0" fontId="21" fillId="2" borderId="107" xfId="0" applyFont="1" applyFill="1" applyBorder="1" applyAlignment="1">
      <alignment horizontal="center" vertical="center" wrapText="1"/>
    </xf>
    <xf numFmtId="0" fontId="20" fillId="2" borderId="145" xfId="0" applyFont="1" applyFill="1" applyBorder="1" applyAlignment="1">
      <alignment horizontal="left" vertical="center" wrapText="1"/>
    </xf>
    <xf numFmtId="0" fontId="21" fillId="0" borderId="148" xfId="0" applyFont="1" applyBorder="1" applyAlignment="1">
      <alignment horizontal="left" vertical="center" wrapText="1"/>
    </xf>
    <xf numFmtId="0" fontId="21" fillId="4" borderId="138" xfId="0" applyFont="1" applyFill="1" applyBorder="1" applyAlignment="1">
      <alignment horizontal="left" vertical="center" wrapText="1"/>
    </xf>
    <xf numFmtId="0" fontId="21" fillId="0" borderId="138" xfId="0" applyFont="1" applyFill="1" applyBorder="1" applyAlignment="1">
      <alignment horizontal="left" vertical="center" wrapText="1"/>
    </xf>
    <xf numFmtId="0" fontId="31" fillId="0" borderId="116" xfId="0" applyFont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1" fillId="2" borderId="65" xfId="0" applyFont="1" applyFill="1" applyBorder="1" applyAlignment="1">
      <alignment horizontal="center" vertical="center" wrapText="1"/>
    </xf>
    <xf numFmtId="0" fontId="21" fillId="0" borderId="119" xfId="0" applyFont="1" applyBorder="1" applyAlignment="1">
      <alignment vertical="center" wrapText="1"/>
    </xf>
    <xf numFmtId="0" fontId="21" fillId="0" borderId="120" xfId="0" applyFont="1" applyBorder="1" applyAlignment="1">
      <alignment vertical="center" wrapText="1"/>
    </xf>
    <xf numFmtId="0" fontId="21" fillId="0" borderId="149" xfId="0" applyFont="1" applyBorder="1" applyAlignment="1">
      <alignment horizontal="center" vertical="center" wrapText="1"/>
    </xf>
    <xf numFmtId="165" fontId="23" fillId="0" borderId="38" xfId="0" applyNumberFormat="1" applyFont="1" applyBorder="1" applyAlignment="1">
      <alignment vertical="center" wrapText="1"/>
    </xf>
    <xf numFmtId="0" fontId="19" fillId="0" borderId="119" xfId="0" applyFont="1" applyBorder="1" applyAlignment="1"/>
    <xf numFmtId="0" fontId="21" fillId="0" borderId="30" xfId="0" applyFont="1" applyBorder="1" applyAlignment="1">
      <alignment horizontal="left" vertical="center" wrapText="1"/>
    </xf>
    <xf numFmtId="0" fontId="21" fillId="0" borderId="152" xfId="0" applyFont="1" applyBorder="1" applyAlignment="1">
      <alignment horizontal="left" vertical="center" wrapText="1"/>
    </xf>
    <xf numFmtId="0" fontId="20" fillId="2" borderId="153" xfId="0" applyFont="1" applyFill="1" applyBorder="1" applyAlignment="1">
      <alignment horizontal="center" vertical="center" wrapText="1"/>
    </xf>
    <xf numFmtId="0" fontId="21" fillId="0" borderId="154" xfId="0" applyFont="1" applyBorder="1" applyAlignment="1">
      <alignment horizontal="left" vertical="center" wrapText="1"/>
    </xf>
    <xf numFmtId="0" fontId="21" fillId="0" borderId="119" xfId="0" applyFont="1" applyBorder="1" applyAlignment="1">
      <alignment horizontal="left" vertical="top" wrapText="1"/>
    </xf>
    <xf numFmtId="0" fontId="21" fillId="0" borderId="105" xfId="0" applyFont="1" applyBorder="1" applyAlignment="1">
      <alignment vertical="center" wrapText="1"/>
    </xf>
    <xf numFmtId="0" fontId="21" fillId="0" borderId="114" xfId="0" applyFont="1" applyBorder="1" applyAlignment="1">
      <alignment horizontal="left" vertical="top" wrapText="1"/>
    </xf>
    <xf numFmtId="0" fontId="21" fillId="0" borderId="155" xfId="0" applyFont="1" applyBorder="1" applyAlignment="1">
      <alignment horizontal="left" vertical="center" wrapText="1"/>
    </xf>
    <xf numFmtId="0" fontId="21" fillId="0" borderId="134" xfId="0" applyFont="1" applyBorder="1" applyAlignment="1">
      <alignment horizontal="center" vertical="center" wrapText="1"/>
    </xf>
    <xf numFmtId="165" fontId="23" fillId="0" borderId="133" xfId="0" applyNumberFormat="1" applyFont="1" applyBorder="1" applyAlignment="1">
      <alignment vertical="center" wrapText="1"/>
    </xf>
    <xf numFmtId="0" fontId="21" fillId="0" borderId="133" xfId="0" applyFont="1" applyBorder="1" applyAlignment="1">
      <alignment horizontal="left" vertical="top" wrapText="1"/>
    </xf>
    <xf numFmtId="0" fontId="20" fillId="2" borderId="156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left" vertical="top" wrapText="1"/>
    </xf>
    <xf numFmtId="0" fontId="21" fillId="0" borderId="63" xfId="0" applyFont="1" applyBorder="1" applyAlignment="1">
      <alignment horizontal="left" vertical="center" wrapText="1"/>
    </xf>
    <xf numFmtId="0" fontId="21" fillId="0" borderId="157" xfId="0" applyFont="1" applyBorder="1" applyAlignment="1">
      <alignment horizontal="left" vertical="center" wrapText="1"/>
    </xf>
    <xf numFmtId="165" fontId="23" fillId="4" borderId="24" xfId="0" applyNumberFormat="1" applyFont="1" applyFill="1" applyBorder="1" applyAlignment="1">
      <alignment vertical="center" wrapText="1"/>
    </xf>
    <xf numFmtId="0" fontId="21" fillId="4" borderId="24" xfId="0" applyFont="1" applyFill="1" applyBorder="1" applyAlignment="1">
      <alignment horizontal="left" vertical="top" wrapText="1"/>
    </xf>
    <xf numFmtId="0" fontId="21" fillId="4" borderId="119" xfId="0" applyFont="1" applyFill="1" applyBorder="1" applyAlignment="1">
      <alignment horizontal="center" vertical="center" wrapText="1"/>
    </xf>
    <xf numFmtId="165" fontId="23" fillId="4" borderId="119" xfId="0" applyNumberFormat="1" applyFont="1" applyFill="1" applyBorder="1" applyAlignment="1">
      <alignment vertical="center" wrapText="1"/>
    </xf>
    <xf numFmtId="9" fontId="21" fillId="0" borderId="114" xfId="0" applyNumberFormat="1" applyFont="1" applyBorder="1" applyAlignment="1">
      <alignment horizontal="left" vertical="top" wrapText="1"/>
    </xf>
    <xf numFmtId="9" fontId="21" fillId="0" borderId="114" xfId="0" applyNumberFormat="1" applyFont="1" applyBorder="1" applyAlignment="1">
      <alignment horizontal="left" vertical="center" wrapText="1"/>
    </xf>
    <xf numFmtId="9" fontId="21" fillId="0" borderId="115" xfId="0" applyNumberFormat="1" applyFont="1" applyBorder="1" applyAlignment="1">
      <alignment horizontal="left" vertical="center" wrapText="1"/>
    </xf>
    <xf numFmtId="0" fontId="21" fillId="0" borderId="139" xfId="0" applyFont="1" applyBorder="1" applyAlignment="1">
      <alignment vertical="center" wrapText="1"/>
    </xf>
    <xf numFmtId="0" fontId="20" fillId="2" borderId="158" xfId="0" applyFont="1" applyFill="1" applyBorder="1" applyAlignment="1">
      <alignment horizontal="center" vertical="center" wrapText="1"/>
    </xf>
    <xf numFmtId="0" fontId="21" fillId="0" borderId="150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center" vertical="center" wrapText="1"/>
    </xf>
    <xf numFmtId="165" fontId="23" fillId="0" borderId="56" xfId="0" applyNumberFormat="1" applyFont="1" applyBorder="1" applyAlignment="1">
      <alignment vertical="center" wrapText="1"/>
    </xf>
    <xf numFmtId="0" fontId="21" fillId="0" borderId="56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center" wrapText="1"/>
    </xf>
    <xf numFmtId="0" fontId="21" fillId="0" borderId="99" xfId="0" applyFont="1" applyBorder="1" applyAlignment="1">
      <alignment horizontal="left" vertical="center" wrapText="1"/>
    </xf>
    <xf numFmtId="0" fontId="21" fillId="0" borderId="160" xfId="0" applyFont="1" applyBorder="1" applyAlignment="1">
      <alignment horizontal="center" vertical="center" wrapText="1"/>
    </xf>
    <xf numFmtId="0" fontId="21" fillId="0" borderId="161" xfId="0" applyFont="1" applyBorder="1" applyAlignment="1">
      <alignment horizontal="center" vertical="center" wrapText="1"/>
    </xf>
    <xf numFmtId="0" fontId="21" fillId="0" borderId="79" xfId="0" applyFont="1" applyBorder="1" applyAlignment="1">
      <alignment horizontal="center" vertical="center" wrapText="1"/>
    </xf>
    <xf numFmtId="0" fontId="20" fillId="2" borderId="121" xfId="0" applyFont="1" applyFill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1" fillId="0" borderId="162" xfId="0" applyFont="1" applyBorder="1" applyAlignment="1">
      <alignment horizontal="center" vertical="center" wrapText="1"/>
    </xf>
    <xf numFmtId="0" fontId="21" fillId="0" borderId="163" xfId="0" applyFont="1" applyBorder="1" applyAlignment="1">
      <alignment horizontal="center" vertical="center" wrapText="1"/>
    </xf>
    <xf numFmtId="0" fontId="20" fillId="2" borderId="112" xfId="0" applyFont="1" applyFill="1" applyBorder="1" applyAlignment="1">
      <alignment horizontal="center" vertical="center" wrapText="1"/>
    </xf>
    <xf numFmtId="0" fontId="20" fillId="2" borderId="160" xfId="0" applyFont="1" applyFill="1" applyBorder="1" applyAlignment="1">
      <alignment horizontal="center" vertical="center" wrapText="1"/>
    </xf>
    <xf numFmtId="0" fontId="21" fillId="0" borderId="164" xfId="0" applyFont="1" applyBorder="1" applyAlignment="1">
      <alignment horizontal="center" vertical="center" wrapText="1"/>
    </xf>
    <xf numFmtId="0" fontId="21" fillId="0" borderId="165" xfId="0" applyFont="1" applyBorder="1" applyAlignment="1">
      <alignment horizontal="center" vertical="center" wrapText="1"/>
    </xf>
    <xf numFmtId="0" fontId="20" fillId="2" borderId="166" xfId="0" applyFont="1" applyFill="1" applyBorder="1" applyAlignment="1">
      <alignment horizontal="center" vertical="center" wrapText="1"/>
    </xf>
    <xf numFmtId="0" fontId="20" fillId="2" borderId="167" xfId="0" applyFont="1" applyFill="1" applyBorder="1" applyAlignment="1">
      <alignment horizontal="center" vertical="center" wrapText="1"/>
    </xf>
    <xf numFmtId="0" fontId="20" fillId="2" borderId="127" xfId="0" applyFont="1" applyFill="1" applyBorder="1" applyAlignment="1">
      <alignment horizontal="center" vertical="center" wrapText="1"/>
    </xf>
    <xf numFmtId="0" fontId="21" fillId="0" borderId="160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164" xfId="0" applyFont="1" applyBorder="1" applyAlignment="1">
      <alignment horizontal="left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21" fillId="0" borderId="115" xfId="0" applyFont="1" applyBorder="1" applyAlignment="1">
      <alignment horizontal="left" vertical="top" wrapText="1"/>
    </xf>
    <xf numFmtId="0" fontId="21" fillId="0" borderId="117" xfId="0" applyFont="1" applyBorder="1" applyAlignment="1">
      <alignment horizontal="left" vertical="top" wrapText="1"/>
    </xf>
    <xf numFmtId="0" fontId="21" fillId="0" borderId="120" xfId="0" applyFont="1" applyBorder="1" applyAlignment="1">
      <alignment horizontal="left" vertical="top" wrapText="1"/>
    </xf>
    <xf numFmtId="0" fontId="21" fillId="4" borderId="55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4" borderId="162" xfId="0" applyFont="1" applyFill="1" applyBorder="1" applyAlignment="1">
      <alignment horizontal="center" vertical="center" wrapText="1"/>
    </xf>
    <xf numFmtId="0" fontId="21" fillId="0" borderId="162" xfId="0" applyFont="1" applyFill="1" applyBorder="1" applyAlignment="1">
      <alignment horizontal="center" vertical="center" wrapText="1"/>
    </xf>
    <xf numFmtId="9" fontId="21" fillId="0" borderId="160" xfId="0" applyNumberFormat="1" applyFont="1" applyBorder="1" applyAlignment="1">
      <alignment horizontal="center" vertical="center" wrapText="1"/>
    </xf>
    <xf numFmtId="2" fontId="24" fillId="0" borderId="137" xfId="0" applyNumberFormat="1" applyFont="1" applyBorder="1" applyAlignment="1">
      <alignment horizontal="center" vertical="center" wrapText="1"/>
    </xf>
    <xf numFmtId="2" fontId="24" fillId="0" borderId="138" xfId="0" applyNumberFormat="1" applyFont="1" applyBorder="1" applyAlignment="1">
      <alignment horizontal="center" vertical="center" wrapText="1"/>
    </xf>
    <xf numFmtId="2" fontId="24" fillId="0" borderId="139" xfId="0" applyNumberFormat="1" applyFont="1" applyBorder="1" applyAlignment="1">
      <alignment horizontal="center" vertical="center" wrapText="1"/>
    </xf>
    <xf numFmtId="10" fontId="24" fillId="0" borderId="81" xfId="0" applyNumberFormat="1" applyFont="1" applyBorder="1" applyAlignment="1">
      <alignment vertical="center" wrapText="1"/>
    </xf>
    <xf numFmtId="10" fontId="24" fillId="0" borderId="162" xfId="0" applyNumberFormat="1" applyFont="1" applyBorder="1" applyAlignment="1">
      <alignment vertical="center" wrapText="1"/>
    </xf>
    <xf numFmtId="10" fontId="24" fillId="0" borderId="165" xfId="0" applyNumberFormat="1" applyFont="1" applyBorder="1" applyAlignment="1">
      <alignment vertical="center" wrapText="1"/>
    </xf>
    <xf numFmtId="2" fontId="24" fillId="0" borderId="155" xfId="0" applyNumberFormat="1" applyFont="1" applyBorder="1" applyAlignment="1">
      <alignment horizontal="center" vertical="center" wrapText="1"/>
    </xf>
    <xf numFmtId="10" fontId="24" fillId="0" borderId="112" xfId="0" applyNumberFormat="1" applyFont="1" applyBorder="1" applyAlignment="1">
      <alignment vertical="center" wrapText="1"/>
    </xf>
    <xf numFmtId="2" fontId="24" fillId="0" borderId="18" xfId="0" applyNumberFormat="1" applyFont="1" applyBorder="1" applyAlignment="1">
      <alignment horizontal="center" vertical="center" wrapText="1"/>
    </xf>
    <xf numFmtId="2" fontId="24" fillId="0" borderId="26" xfId="0" applyNumberFormat="1" applyFont="1" applyBorder="1" applyAlignment="1">
      <alignment horizontal="center" vertical="center" wrapText="1"/>
    </xf>
    <xf numFmtId="2" fontId="24" fillId="0" borderId="31" xfId="0" applyNumberFormat="1" applyFont="1" applyBorder="1" applyAlignment="1">
      <alignment horizontal="center" vertical="center" wrapText="1"/>
    </xf>
    <xf numFmtId="2" fontId="24" fillId="0" borderId="151" xfId="0" applyNumberFormat="1" applyFont="1" applyBorder="1" applyAlignment="1">
      <alignment horizontal="center" vertical="center" wrapText="1"/>
    </xf>
    <xf numFmtId="2" fontId="24" fillId="0" borderId="30" xfId="0" applyNumberFormat="1" applyFont="1" applyBorder="1" applyAlignment="1">
      <alignment horizontal="center" vertical="center" wrapText="1"/>
    </xf>
    <xf numFmtId="2" fontId="24" fillId="0" borderId="152" xfId="0" applyNumberFormat="1" applyFont="1" applyBorder="1" applyAlignment="1">
      <alignment horizontal="center" vertical="center" wrapText="1"/>
    </xf>
    <xf numFmtId="10" fontId="24" fillId="0" borderId="168" xfId="0" applyNumberFormat="1" applyFont="1" applyBorder="1" applyAlignment="1">
      <alignment vertical="center" wrapText="1"/>
    </xf>
    <xf numFmtId="10" fontId="24" fillId="0" borderId="169" xfId="0" applyNumberFormat="1" applyFont="1" applyBorder="1" applyAlignment="1">
      <alignment vertical="center" wrapText="1"/>
    </xf>
    <xf numFmtId="10" fontId="24" fillId="0" borderId="170" xfId="0" applyNumberFormat="1" applyFont="1" applyBorder="1" applyAlignment="1">
      <alignment vertical="center" wrapText="1"/>
    </xf>
    <xf numFmtId="2" fontId="24" fillId="4" borderId="116" xfId="0" applyNumberFormat="1" applyFont="1" applyFill="1" applyBorder="1" applyAlignment="1">
      <alignment horizontal="center" vertical="center" wrapText="1"/>
    </xf>
    <xf numFmtId="2" fontId="24" fillId="0" borderId="116" xfId="0" applyNumberFormat="1" applyFont="1" applyFill="1" applyBorder="1" applyAlignment="1">
      <alignment horizontal="center" vertical="center" wrapText="1"/>
    </xf>
    <xf numFmtId="2" fontId="24" fillId="4" borderId="138" xfId="0" applyNumberFormat="1" applyFont="1" applyFill="1" applyBorder="1" applyAlignment="1">
      <alignment horizontal="center" vertical="center" wrapText="1"/>
    </xf>
    <xf numFmtId="2" fontId="24" fillId="0" borderId="138" xfId="0" applyNumberFormat="1" applyFont="1" applyFill="1" applyBorder="1" applyAlignment="1">
      <alignment horizontal="center" vertical="center" wrapText="1"/>
    </xf>
    <xf numFmtId="10" fontId="24" fillId="0" borderId="159" xfId="0" applyNumberFormat="1" applyFont="1" applyBorder="1" applyAlignment="1">
      <alignment vertical="center" wrapText="1"/>
    </xf>
    <xf numFmtId="10" fontId="24" fillId="4" borderId="75" xfId="0" applyNumberFormat="1" applyFont="1" applyFill="1" applyBorder="1" applyAlignment="1">
      <alignment vertical="center" wrapText="1"/>
    </xf>
    <xf numFmtId="10" fontId="24" fillId="0" borderId="75" xfId="0" applyNumberFormat="1" applyFont="1" applyBorder="1" applyAlignment="1">
      <alignment vertical="center" wrapText="1"/>
    </xf>
    <xf numFmtId="10" fontId="24" fillId="0" borderId="76" xfId="0" applyNumberFormat="1" applyFont="1" applyBorder="1" applyAlignment="1">
      <alignment vertical="center" wrapText="1"/>
    </xf>
    <xf numFmtId="164" fontId="21" fillId="0" borderId="117" xfId="0" applyNumberFormat="1" applyFont="1" applyBorder="1" applyAlignment="1">
      <alignment horizontal="center" vertical="center" wrapText="1"/>
    </xf>
    <xf numFmtId="164" fontId="22" fillId="0" borderId="24" xfId="0" applyNumberFormat="1" applyFont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/>
    </xf>
    <xf numFmtId="0" fontId="29" fillId="4" borderId="24" xfId="0" applyFont="1" applyFill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164" fontId="29" fillId="4" borderId="24" xfId="0" applyNumberFormat="1" applyFont="1" applyFill="1" applyBorder="1" applyAlignment="1">
      <alignment horizontal="center" vertical="center" wrapText="1"/>
    </xf>
    <xf numFmtId="0" fontId="29" fillId="0" borderId="114" xfId="0" applyFont="1" applyBorder="1" applyAlignment="1">
      <alignment horizontal="center" vertical="center" wrapText="1"/>
    </xf>
    <xf numFmtId="164" fontId="22" fillId="0" borderId="114" xfId="0" applyNumberFormat="1" applyFont="1" applyBorder="1" applyAlignment="1">
      <alignment horizontal="center" vertical="center"/>
    </xf>
    <xf numFmtId="164" fontId="22" fillId="0" borderId="115" xfId="0" applyNumberFormat="1" applyFont="1" applyBorder="1" applyAlignment="1">
      <alignment horizontal="center" vertical="center"/>
    </xf>
    <xf numFmtId="164" fontId="22" fillId="0" borderId="117" xfId="0" applyNumberFormat="1" applyFont="1" applyBorder="1" applyAlignment="1">
      <alignment horizontal="center" vertical="center"/>
    </xf>
    <xf numFmtId="9" fontId="11" fillId="5" borderId="112" xfId="1" applyFont="1" applyFill="1" applyBorder="1" applyAlignment="1">
      <alignment horizontal="center" vertical="center" wrapText="1"/>
    </xf>
    <xf numFmtId="10" fontId="5" fillId="5" borderId="112" xfId="0" applyNumberFormat="1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167" fontId="21" fillId="0" borderId="113" xfId="0" applyNumberFormat="1" applyFont="1" applyFill="1" applyBorder="1" applyAlignment="1">
      <alignment horizontal="center" vertical="center" wrapText="1"/>
    </xf>
    <xf numFmtId="0" fontId="21" fillId="0" borderId="114" xfId="0" applyFont="1" applyFill="1" applyBorder="1" applyAlignment="1">
      <alignment horizontal="left" vertical="center" wrapText="1"/>
    </xf>
    <xf numFmtId="164" fontId="21" fillId="0" borderId="114" xfId="0" applyNumberFormat="1" applyFont="1" applyFill="1" applyBorder="1" applyAlignment="1">
      <alignment horizontal="center" vertical="center" wrapText="1"/>
    </xf>
    <xf numFmtId="164" fontId="21" fillId="0" borderId="115" xfId="0" applyNumberFormat="1" applyFont="1" applyFill="1" applyBorder="1" applyAlignment="1">
      <alignment horizontal="center" vertical="center" wrapText="1"/>
    </xf>
    <xf numFmtId="167" fontId="21" fillId="0" borderId="116" xfId="0" applyNumberFormat="1" applyFont="1" applyFill="1" applyBorder="1" applyAlignment="1">
      <alignment horizontal="center" vertical="center" wrapText="1"/>
    </xf>
    <xf numFmtId="167" fontId="21" fillId="0" borderId="118" xfId="0" applyNumberFormat="1" applyFont="1" applyFill="1" applyBorder="1" applyAlignment="1">
      <alignment horizontal="center" vertical="center" wrapText="1"/>
    </xf>
    <xf numFmtId="164" fontId="21" fillId="0" borderId="120" xfId="0" applyNumberFormat="1" applyFont="1" applyFill="1" applyBorder="1" applyAlignment="1">
      <alignment horizontal="center" vertical="center" wrapText="1"/>
    </xf>
    <xf numFmtId="14" fontId="22" fillId="0" borderId="119" xfId="0" applyNumberFormat="1" applyFont="1" applyBorder="1" applyAlignment="1">
      <alignment horizontal="center" vertical="center"/>
    </xf>
    <xf numFmtId="14" fontId="22" fillId="0" borderId="120" xfId="0" applyNumberFormat="1" applyFont="1" applyBorder="1" applyAlignment="1">
      <alignment horizontal="center" vertical="center"/>
    </xf>
    <xf numFmtId="0" fontId="19" fillId="0" borderId="114" xfId="0" applyFont="1" applyBorder="1" applyAlignment="1">
      <alignment horizontal="left" vertical="center" wrapText="1"/>
    </xf>
    <xf numFmtId="14" fontId="19" fillId="0" borderId="114" xfId="0" applyNumberFormat="1" applyFont="1" applyBorder="1" applyAlignment="1">
      <alignment horizontal="center" vertical="center" wrapText="1"/>
    </xf>
    <xf numFmtId="14" fontId="19" fillId="0" borderId="115" xfId="0" applyNumberFormat="1" applyFont="1" applyBorder="1" applyAlignment="1">
      <alignment horizontal="center" vertical="center" wrapText="1"/>
    </xf>
    <xf numFmtId="14" fontId="19" fillId="0" borderId="117" xfId="0" applyNumberFormat="1" applyFont="1" applyBorder="1" applyAlignment="1">
      <alignment horizontal="center" vertical="center" wrapText="1"/>
    </xf>
    <xf numFmtId="0" fontId="19" fillId="0" borderId="119" xfId="0" applyFont="1" applyBorder="1" applyAlignment="1">
      <alignment horizontal="left" vertical="center" wrapText="1"/>
    </xf>
    <xf numFmtId="0" fontId="19" fillId="0" borderId="119" xfId="0" applyFont="1" applyBorder="1" applyAlignment="1">
      <alignment horizontal="center" vertical="center" wrapText="1"/>
    </xf>
    <xf numFmtId="14" fontId="19" fillId="0" borderId="119" xfId="0" applyNumberFormat="1" applyFont="1" applyBorder="1" applyAlignment="1">
      <alignment horizontal="center" vertical="center" wrapText="1"/>
    </xf>
    <xf numFmtId="14" fontId="19" fillId="0" borderId="120" xfId="0" applyNumberFormat="1" applyFont="1" applyBorder="1" applyAlignment="1">
      <alignment horizontal="center" vertical="center" wrapText="1"/>
    </xf>
    <xf numFmtId="0" fontId="19" fillId="0" borderId="40" xfId="0" applyFont="1" applyBorder="1" applyAlignment="1"/>
    <xf numFmtId="0" fontId="19" fillId="0" borderId="2" xfId="0" applyFont="1" applyFill="1" applyBorder="1" applyAlignment="1"/>
    <xf numFmtId="0" fontId="19" fillId="0" borderId="24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vertical="center" wrapText="1"/>
    </xf>
    <xf numFmtId="2" fontId="24" fillId="0" borderId="172" xfId="0" applyNumberFormat="1" applyFont="1" applyBorder="1" applyAlignment="1">
      <alignment horizontal="center" vertical="center" wrapText="1"/>
    </xf>
    <xf numFmtId="2" fontId="24" fillId="0" borderId="173" xfId="0" applyNumberFormat="1" applyFont="1" applyBorder="1" applyAlignment="1">
      <alignment horizontal="center" vertical="center" wrapText="1"/>
    </xf>
    <xf numFmtId="2" fontId="24" fillId="0" borderId="174" xfId="0" applyNumberFormat="1" applyFont="1" applyBorder="1" applyAlignment="1">
      <alignment horizontal="center" vertical="center" wrapText="1"/>
    </xf>
    <xf numFmtId="2" fontId="24" fillId="0" borderId="175" xfId="0" applyNumberFormat="1" applyFont="1" applyBorder="1" applyAlignment="1">
      <alignment horizontal="center" vertical="center" wrapText="1"/>
    </xf>
    <xf numFmtId="2" fontId="24" fillId="0" borderId="176" xfId="0" applyNumberFormat="1" applyFont="1" applyBorder="1" applyAlignment="1">
      <alignment horizontal="center" vertical="center" wrapText="1"/>
    </xf>
    <xf numFmtId="2" fontId="24" fillId="0" borderId="177" xfId="0" applyNumberFormat="1" applyFont="1" applyBorder="1" applyAlignment="1">
      <alignment horizontal="center" vertical="center" wrapText="1"/>
    </xf>
    <xf numFmtId="10" fontId="24" fillId="0" borderId="178" xfId="0" applyNumberFormat="1" applyFont="1" applyBorder="1" applyAlignment="1">
      <alignment vertical="center" wrapText="1"/>
    </xf>
    <xf numFmtId="10" fontId="24" fillId="0" borderId="179" xfId="0" applyNumberFormat="1" applyFont="1" applyBorder="1" applyAlignment="1">
      <alignment vertical="center" wrapText="1"/>
    </xf>
    <xf numFmtId="10" fontId="24" fillId="0" borderId="180" xfId="0" applyNumberFormat="1" applyFont="1" applyBorder="1" applyAlignment="1">
      <alignment vertical="center" wrapText="1"/>
    </xf>
    <xf numFmtId="0" fontId="29" fillId="0" borderId="118" xfId="0" applyFont="1" applyBorder="1" applyAlignment="1">
      <alignment horizontal="center" vertical="center" wrapText="1"/>
    </xf>
    <xf numFmtId="0" fontId="29" fillId="0" borderId="119" xfId="0" applyFont="1" applyFill="1" applyBorder="1" applyAlignment="1">
      <alignment horizontal="center" vertical="center" wrapText="1"/>
    </xf>
    <xf numFmtId="0" fontId="17" fillId="0" borderId="181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0" fontId="24" fillId="0" borderId="141" xfId="0" applyNumberFormat="1" applyFont="1" applyBorder="1" applyAlignment="1">
      <alignment horizontal="center" vertical="center" wrapText="1"/>
    </xf>
    <xf numFmtId="10" fontId="24" fillId="0" borderId="142" xfId="0" applyNumberFormat="1" applyFont="1" applyBorder="1" applyAlignment="1">
      <alignment horizontal="center" vertical="center" wrapText="1"/>
    </xf>
    <xf numFmtId="10" fontId="24" fillId="0" borderId="143" xfId="0" applyNumberFormat="1" applyFont="1" applyBorder="1" applyAlignment="1">
      <alignment horizontal="center" vertical="center" wrapText="1"/>
    </xf>
    <xf numFmtId="0" fontId="20" fillId="2" borderId="111" xfId="0" applyFont="1" applyFill="1" applyBorder="1" applyAlignment="1">
      <alignment horizontal="center" vertical="center" wrapText="1"/>
    </xf>
    <xf numFmtId="0" fontId="19" fillId="0" borderId="92" xfId="0" applyFont="1" applyBorder="1"/>
    <xf numFmtId="0" fontId="19" fillId="0" borderId="136" xfId="0" applyFont="1" applyBorder="1"/>
    <xf numFmtId="0" fontId="19" fillId="0" borderId="86" xfId="0" applyFont="1" applyBorder="1"/>
    <xf numFmtId="0" fontId="19" fillId="0" borderId="89" xfId="0" applyFont="1" applyBorder="1"/>
    <xf numFmtId="0" fontId="20" fillId="2" borderId="91" xfId="0" applyFont="1" applyFill="1" applyBorder="1" applyAlignment="1">
      <alignment horizontal="center" vertical="center" wrapText="1"/>
    </xf>
    <xf numFmtId="0" fontId="19" fillId="0" borderId="93" xfId="0" applyFont="1" applyBorder="1"/>
    <xf numFmtId="10" fontId="24" fillId="0" borderId="127" xfId="0" applyNumberFormat="1" applyFont="1" applyBorder="1" applyAlignment="1">
      <alignment horizontal="center" vertical="center" wrapText="1"/>
    </xf>
    <xf numFmtId="10" fontId="24" fillId="0" borderId="128" xfId="0" applyNumberFormat="1" applyFont="1" applyBorder="1" applyAlignment="1">
      <alignment horizontal="center" vertical="center" wrapText="1"/>
    </xf>
    <xf numFmtId="10" fontId="24" fillId="0" borderId="129" xfId="0" applyNumberFormat="1" applyFont="1" applyBorder="1" applyAlignment="1">
      <alignment horizontal="center" vertical="center" wrapText="1"/>
    </xf>
    <xf numFmtId="0" fontId="20" fillId="2" borderId="59" xfId="0" applyFont="1" applyFill="1" applyBorder="1" applyAlignment="1">
      <alignment horizontal="center" vertical="center" wrapText="1"/>
    </xf>
    <xf numFmtId="0" fontId="19" fillId="0" borderId="60" xfId="0" applyFont="1" applyBorder="1"/>
    <xf numFmtId="0" fontId="19" fillId="0" borderId="61" xfId="0" applyFont="1" applyBorder="1"/>
    <xf numFmtId="0" fontId="20" fillId="2" borderId="62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9" fillId="0" borderId="7" xfId="0" applyFont="1" applyBorder="1"/>
    <xf numFmtId="0" fontId="19" fillId="0" borderId="8" xfId="0" applyFont="1" applyBorder="1"/>
    <xf numFmtId="0" fontId="21" fillId="0" borderId="35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19" fillId="0" borderId="40" xfId="0" applyFont="1" applyBorder="1"/>
    <xf numFmtId="0" fontId="19" fillId="0" borderId="37" xfId="0" applyFont="1" applyBorder="1"/>
    <xf numFmtId="0" fontId="20" fillId="2" borderId="85" xfId="0" applyFont="1" applyFill="1" applyBorder="1" applyAlignment="1">
      <alignment horizontal="center" vertical="center" wrapText="1"/>
    </xf>
    <xf numFmtId="0" fontId="19" fillId="0" borderId="87" xfId="0" applyFont="1" applyBorder="1"/>
    <xf numFmtId="0" fontId="21" fillId="0" borderId="35" xfId="0" applyFont="1" applyFill="1" applyBorder="1" applyAlignment="1">
      <alignment horizontal="center" vertical="center" wrapText="1"/>
    </xf>
    <xf numFmtId="0" fontId="19" fillId="0" borderId="35" xfId="0" applyFont="1" applyFill="1" applyBorder="1"/>
    <xf numFmtId="0" fontId="18" fillId="0" borderId="40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0" fontId="24" fillId="0" borderId="81" xfId="0" applyNumberFormat="1" applyFont="1" applyBorder="1" applyAlignment="1">
      <alignment horizontal="center" vertical="center" wrapText="1"/>
    </xf>
    <xf numFmtId="10" fontId="24" fillId="0" borderId="162" xfId="0" applyNumberFormat="1" applyFont="1" applyBorder="1" applyAlignment="1">
      <alignment horizontal="center" vertical="center" wrapText="1"/>
    </xf>
    <xf numFmtId="10" fontId="24" fillId="0" borderId="165" xfId="0" applyNumberFormat="1" applyFont="1" applyBorder="1" applyAlignment="1">
      <alignment horizontal="center" vertical="center" wrapText="1"/>
    </xf>
    <xf numFmtId="10" fontId="24" fillId="0" borderId="171" xfId="0" applyNumberFormat="1" applyFont="1" applyBorder="1" applyAlignment="1">
      <alignment horizontal="center" vertical="center" wrapText="1"/>
    </xf>
    <xf numFmtId="0" fontId="18" fillId="0" borderId="78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9" fillId="0" borderId="42" xfId="0" applyFont="1" applyBorder="1"/>
    <xf numFmtId="0" fontId="19" fillId="0" borderId="43" xfId="0" applyFont="1" applyBorder="1"/>
    <xf numFmtId="0" fontId="19" fillId="0" borderId="35" xfId="0" applyFont="1" applyBorder="1"/>
    <xf numFmtId="0" fontId="20" fillId="2" borderId="66" xfId="0" applyFont="1" applyFill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/>
    <xf numFmtId="0" fontId="19" fillId="0" borderId="5" xfId="0" applyFont="1" applyFill="1" applyBorder="1"/>
    <xf numFmtId="0" fontId="18" fillId="0" borderId="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109" xfId="0" applyFont="1" applyFill="1" applyBorder="1" applyAlignment="1">
      <alignment horizontal="center" vertical="center" wrapText="1"/>
    </xf>
    <xf numFmtId="0" fontId="19" fillId="0" borderId="68" xfId="0" applyFont="1" applyBorder="1"/>
    <xf numFmtId="0" fontId="19" fillId="0" borderId="83" xfId="0" applyFont="1" applyBorder="1"/>
    <xf numFmtId="0" fontId="36" fillId="0" borderId="40" xfId="0" applyFont="1" applyBorder="1" applyAlignment="1">
      <alignment horizontal="center" vertical="center" wrapText="1"/>
    </xf>
    <xf numFmtId="0" fontId="19" fillId="0" borderId="79" xfId="0" applyFont="1" applyFill="1" applyBorder="1"/>
    <xf numFmtId="0" fontId="19" fillId="0" borderId="128" xfId="0" applyFont="1" applyBorder="1"/>
    <xf numFmtId="0" fontId="19" fillId="0" borderId="129" xfId="0" applyFont="1" applyBorder="1"/>
    <xf numFmtId="0" fontId="3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28" fillId="3" borderId="72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0" fillId="2" borderId="109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19" fillId="0" borderId="52" xfId="0" applyFont="1" applyBorder="1"/>
    <xf numFmtId="0" fontId="19" fillId="0" borderId="53" xfId="0" applyFont="1" applyBorder="1"/>
    <xf numFmtId="10" fontId="24" fillId="0" borderId="121" xfId="0" applyNumberFormat="1" applyFont="1" applyBorder="1" applyAlignment="1">
      <alignment horizontal="center" vertical="center" wrapText="1"/>
    </xf>
    <xf numFmtId="10" fontId="24" fillId="0" borderId="122" xfId="0" applyNumberFormat="1" applyFont="1" applyBorder="1" applyAlignment="1">
      <alignment horizontal="center" vertical="center" wrapText="1"/>
    </xf>
    <xf numFmtId="10" fontId="24" fillId="0" borderId="123" xfId="0" applyNumberFormat="1" applyFont="1" applyBorder="1" applyAlignment="1">
      <alignment horizontal="center" vertical="center" wrapText="1"/>
    </xf>
    <xf numFmtId="0" fontId="37" fillId="0" borderId="16" xfId="0" applyFont="1" applyBorder="1" applyAlignment="1">
      <alignment vertical="top" wrapText="1"/>
    </xf>
    <xf numFmtId="0" fontId="37" fillId="0" borderId="72" xfId="0" applyFont="1" applyBorder="1" applyAlignment="1">
      <alignment horizontal="center" vertical="top" wrapText="1"/>
    </xf>
    <xf numFmtId="0" fontId="38" fillId="0" borderId="17" xfId="0" applyFont="1" applyBorder="1" applyAlignment="1">
      <alignment vertical="top"/>
    </xf>
    <xf numFmtId="0" fontId="38" fillId="0" borderId="182" xfId="0" applyFont="1" applyBorder="1" applyAlignment="1">
      <alignment vertical="top" wrapText="1"/>
    </xf>
    <xf numFmtId="0" fontId="37" fillId="0" borderId="16" xfId="0" applyFont="1" applyBorder="1" applyAlignment="1">
      <alignment vertical="center" wrapText="1"/>
    </xf>
    <xf numFmtId="0" fontId="37" fillId="0" borderId="72" xfId="0" applyFont="1" applyBorder="1" applyAlignment="1">
      <alignment horizontal="center" vertical="center" wrapText="1"/>
    </xf>
    <xf numFmtId="0" fontId="38" fillId="0" borderId="73" xfId="0" applyFont="1" applyBorder="1"/>
    <xf numFmtId="0" fontId="38" fillId="0" borderId="17" xfId="0" applyFont="1" applyBorder="1"/>
  </cellXfs>
  <cellStyles count="2">
    <cellStyle name="Normal" xfId="0" builtinId="0"/>
    <cellStyle name="Porcentaje" xfId="1" builtinId="5"/>
  </cellStyles>
  <dxfs count="107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95"/>
  <sheetViews>
    <sheetView tabSelected="1" topLeftCell="A2" zoomScale="80" zoomScaleNormal="80" workbookViewId="0">
      <selection activeCell="A2" sqref="A2"/>
    </sheetView>
  </sheetViews>
  <sheetFormatPr baseColWidth="10" defaultColWidth="14.42578125" defaultRowHeight="15" customHeight="1" outlineLevelCol="2" x14ac:dyDescent="0.25"/>
  <cols>
    <col min="1" max="1" width="3" customWidth="1"/>
    <col min="2" max="2" width="14.140625" customWidth="1"/>
    <col min="3" max="3" width="40.7109375" style="172" customWidth="1"/>
    <col min="4" max="4" width="43" customWidth="1"/>
    <col min="5" max="5" width="20" customWidth="1"/>
    <col min="6" max="6" width="26.7109375" customWidth="1"/>
    <col min="7" max="7" width="25.28515625" customWidth="1" outlineLevel="1"/>
    <col min="8" max="8" width="30.7109375" customWidth="1" outlineLevel="1"/>
    <col min="9" max="9" width="14" customWidth="1"/>
    <col min="10" max="10" width="14.7109375" customWidth="1"/>
    <col min="11" max="11" width="1.85546875" customWidth="1"/>
    <col min="12" max="12" width="18.42578125" customWidth="1"/>
    <col min="13" max="14" width="5.7109375" hidden="1" customWidth="1" outlineLevel="2"/>
    <col min="15" max="15" width="6.7109375" hidden="1" customWidth="1" outlineLevel="2"/>
    <col min="16" max="16" width="5.7109375" hidden="1" customWidth="1" outlineLevel="2"/>
    <col min="17" max="17" width="8.85546875" hidden="1" customWidth="1" outlineLevel="1"/>
    <col min="18" max="18" width="10.140625" hidden="1" customWidth="1" outlineLevel="1"/>
    <col min="19" max="19" width="90.85546875" hidden="1" customWidth="1" outlineLevel="1"/>
    <col min="20" max="20" width="34.5703125" hidden="1" customWidth="1" outlineLevel="1"/>
    <col min="21" max="21" width="34.5703125" style="181" hidden="1" customWidth="1" outlineLevel="1"/>
    <col min="22" max="22" width="17.140625" customWidth="1" collapsed="1"/>
    <col min="23" max="26" width="6.42578125" hidden="1" customWidth="1" outlineLevel="2"/>
    <col min="27" max="27" width="9.28515625" hidden="1" customWidth="1" outlineLevel="1"/>
    <col min="28" max="28" width="11.28515625" hidden="1" customWidth="1" outlineLevel="1"/>
    <col min="29" max="29" width="91.140625" hidden="1" customWidth="1" outlineLevel="1"/>
    <col min="30" max="30" width="40.7109375" style="181" hidden="1" customWidth="1" outlineLevel="1"/>
    <col min="31" max="31" width="40.140625" hidden="1" customWidth="1" outlineLevel="1"/>
    <col min="32" max="32" width="18.42578125" customWidth="1" collapsed="1"/>
    <col min="33" max="36" width="5.7109375" hidden="1" customWidth="1" outlineLevel="2"/>
    <col min="37" max="37" width="9.28515625" hidden="1" customWidth="1" outlineLevel="1"/>
    <col min="38" max="38" width="10.140625" hidden="1" customWidth="1" outlineLevel="1"/>
    <col min="39" max="39" width="65.85546875" hidden="1" customWidth="1" outlineLevel="1"/>
    <col min="40" max="40" width="47.28515625" style="181" hidden="1" customWidth="1" outlineLevel="1"/>
    <col min="41" max="41" width="47.28515625" hidden="1" customWidth="1" outlineLevel="1"/>
    <col min="42" max="42" width="3.42578125" customWidth="1" collapsed="1"/>
    <col min="43" max="44" width="11.5703125" customWidth="1"/>
    <col min="45" max="45" width="11.85546875" customWidth="1"/>
    <col min="46" max="46" width="20.42578125" customWidth="1"/>
    <col min="47" max="47" width="2.85546875" customWidth="1"/>
    <col min="48" max="48" width="68.140625" style="102" hidden="1" customWidth="1"/>
    <col min="49" max="49" width="36.28515625" style="102" hidden="1" customWidth="1"/>
    <col min="50" max="50" width="20.7109375" style="102" customWidth="1"/>
  </cols>
  <sheetData>
    <row r="1" spans="1:50" ht="24.75" hidden="1" customHeight="1" x14ac:dyDescent="0.25">
      <c r="A1" s="1"/>
      <c r="B1" s="2" t="s">
        <v>0</v>
      </c>
      <c r="C1" s="16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4"/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/>
      <c r="S1" s="3" t="s">
        <v>15</v>
      </c>
      <c r="T1" s="3" t="s">
        <v>16</v>
      </c>
      <c r="U1" s="3"/>
      <c r="V1" s="3" t="s">
        <v>17</v>
      </c>
      <c r="W1" s="5" t="s">
        <v>18</v>
      </c>
      <c r="X1" s="5" t="s">
        <v>19</v>
      </c>
      <c r="Y1" s="5" t="s">
        <v>20</v>
      </c>
      <c r="Z1" s="5" t="s">
        <v>21</v>
      </c>
      <c r="AA1" s="3" t="s">
        <v>14</v>
      </c>
      <c r="AB1" s="3"/>
      <c r="AC1" s="6" t="s">
        <v>15</v>
      </c>
      <c r="AD1" s="3" t="s">
        <v>16</v>
      </c>
      <c r="AE1" s="3" t="s">
        <v>16</v>
      </c>
      <c r="AF1" s="3" t="s">
        <v>17</v>
      </c>
      <c r="AG1" s="3" t="s">
        <v>22</v>
      </c>
      <c r="AH1" s="3" t="s">
        <v>23</v>
      </c>
      <c r="AI1" s="3" t="s">
        <v>24</v>
      </c>
      <c r="AJ1" s="3" t="s">
        <v>25</v>
      </c>
      <c r="AK1" s="3" t="s">
        <v>14</v>
      </c>
      <c r="AL1" s="3"/>
      <c r="AM1" s="3" t="s">
        <v>15</v>
      </c>
      <c r="AN1" s="3" t="s">
        <v>16</v>
      </c>
      <c r="AO1" s="3" t="s">
        <v>16</v>
      </c>
      <c r="AP1" s="7"/>
      <c r="AQ1" s="3" t="s">
        <v>26</v>
      </c>
      <c r="AR1" s="3" t="s">
        <v>14</v>
      </c>
      <c r="AS1" s="3" t="s">
        <v>27</v>
      </c>
      <c r="AT1" s="8" t="s">
        <v>28</v>
      </c>
      <c r="AU1" s="9"/>
    </row>
    <row r="2" spans="1:50" ht="41.25" customHeight="1" x14ac:dyDescent="0.25">
      <c r="A2" s="10"/>
      <c r="B2" s="11" t="s">
        <v>0</v>
      </c>
      <c r="C2" s="164" t="s">
        <v>29</v>
      </c>
      <c r="D2" s="11" t="s">
        <v>2</v>
      </c>
      <c r="E2" s="12" t="s">
        <v>3</v>
      </c>
      <c r="F2" s="11" t="s">
        <v>4</v>
      </c>
      <c r="G2" s="12" t="s">
        <v>5</v>
      </c>
      <c r="H2" s="11" t="s">
        <v>6</v>
      </c>
      <c r="I2" s="13" t="s">
        <v>7</v>
      </c>
      <c r="J2" s="13" t="s">
        <v>8</v>
      </c>
      <c r="K2" s="11"/>
      <c r="L2" s="14" t="s">
        <v>17</v>
      </c>
      <c r="M2" s="14" t="s">
        <v>10</v>
      </c>
      <c r="N2" s="14" t="s">
        <v>11</v>
      </c>
      <c r="O2" s="14" t="s">
        <v>12</v>
      </c>
      <c r="P2" s="14" t="s">
        <v>13</v>
      </c>
      <c r="Q2" s="14" t="s">
        <v>14</v>
      </c>
      <c r="R2" s="14" t="s">
        <v>30</v>
      </c>
      <c r="S2" s="14" t="s">
        <v>15</v>
      </c>
      <c r="T2" s="15"/>
      <c r="U2" s="15"/>
      <c r="V2" s="14" t="s">
        <v>17</v>
      </c>
      <c r="W2" s="16" t="s">
        <v>18</v>
      </c>
      <c r="X2" s="16" t="s">
        <v>19</v>
      </c>
      <c r="Y2" s="16" t="s">
        <v>20</v>
      </c>
      <c r="Z2" s="16" t="s">
        <v>21</v>
      </c>
      <c r="AA2" s="14" t="s">
        <v>14</v>
      </c>
      <c r="AB2" s="14" t="s">
        <v>30</v>
      </c>
      <c r="AC2" s="14" t="s">
        <v>15</v>
      </c>
      <c r="AD2" s="15"/>
      <c r="AE2" s="15"/>
      <c r="AF2" s="14" t="s">
        <v>17</v>
      </c>
      <c r="AG2" s="14" t="s">
        <v>22</v>
      </c>
      <c r="AH2" s="14" t="s">
        <v>23</v>
      </c>
      <c r="AI2" s="14" t="s">
        <v>24</v>
      </c>
      <c r="AJ2" s="14" t="s">
        <v>25</v>
      </c>
      <c r="AK2" s="14" t="s">
        <v>14</v>
      </c>
      <c r="AL2" s="14" t="s">
        <v>30</v>
      </c>
      <c r="AM2" s="14" t="s">
        <v>15</v>
      </c>
      <c r="AN2" s="15"/>
      <c r="AO2" s="15"/>
      <c r="AP2" s="16"/>
      <c r="AQ2" s="14" t="s">
        <v>26</v>
      </c>
      <c r="AR2" s="14" t="s">
        <v>14</v>
      </c>
      <c r="AS2" s="14" t="s">
        <v>27</v>
      </c>
      <c r="AT2" s="17" t="s">
        <v>28</v>
      </c>
      <c r="AU2" s="16"/>
    </row>
    <row r="3" spans="1:50" ht="44.25" customHeight="1" x14ac:dyDescent="0.25">
      <c r="A3" s="18"/>
      <c r="B3" s="530" t="s">
        <v>148</v>
      </c>
      <c r="C3" s="530"/>
      <c r="D3" s="530"/>
      <c r="E3" s="530"/>
      <c r="F3" s="530"/>
      <c r="G3" s="530"/>
      <c r="H3" s="530"/>
      <c r="I3" s="530"/>
      <c r="J3" s="530"/>
      <c r="K3" s="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9"/>
      <c r="X3" s="19"/>
      <c r="Y3" s="19"/>
      <c r="Z3" s="19"/>
      <c r="AA3" s="15"/>
      <c r="AB3" s="15"/>
      <c r="AC3" s="20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21"/>
      <c r="AU3" s="15"/>
    </row>
    <row r="4" spans="1:50" ht="31.5" customHeight="1" thickBot="1" x14ac:dyDescent="0.3">
      <c r="A4" s="18"/>
      <c r="B4" s="531" t="s">
        <v>31</v>
      </c>
      <c r="C4" s="531"/>
      <c r="D4" s="531"/>
      <c r="E4" s="531"/>
      <c r="F4" s="531"/>
      <c r="G4" s="531"/>
      <c r="H4" s="531"/>
      <c r="I4" s="531"/>
      <c r="J4" s="531"/>
      <c r="K4" s="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9"/>
      <c r="X4" s="19"/>
      <c r="Y4" s="19"/>
      <c r="Z4" s="19"/>
      <c r="AA4" s="15"/>
      <c r="AB4" s="15"/>
      <c r="AC4" s="20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21"/>
      <c r="AU4" s="15"/>
    </row>
    <row r="5" spans="1:50" ht="31.5" customHeight="1" thickBot="1" x14ac:dyDescent="0.3">
      <c r="A5" s="18"/>
      <c r="B5" s="532" t="s">
        <v>264</v>
      </c>
      <c r="C5" s="532"/>
      <c r="D5" s="532"/>
      <c r="E5" s="532"/>
      <c r="F5" s="532"/>
      <c r="G5" s="532"/>
      <c r="H5" s="532"/>
      <c r="I5" s="532"/>
      <c r="J5" s="532"/>
      <c r="K5" s="23"/>
      <c r="L5" s="15"/>
      <c r="M5" s="15"/>
      <c r="N5" s="15"/>
      <c r="O5" s="15"/>
      <c r="P5" s="15"/>
      <c r="Q5" s="24"/>
      <c r="R5" s="24"/>
      <c r="S5" s="15"/>
      <c r="T5" s="15"/>
      <c r="U5" s="15"/>
      <c r="V5" s="15"/>
      <c r="W5" s="19"/>
      <c r="X5" s="19"/>
      <c r="Y5" s="19"/>
      <c r="Z5" s="19"/>
      <c r="AA5" s="15"/>
      <c r="AB5" s="24"/>
      <c r="AC5" s="20"/>
      <c r="AD5" s="15"/>
      <c r="AE5" s="15"/>
      <c r="AF5" s="15"/>
      <c r="AG5" s="15"/>
      <c r="AH5" s="15"/>
      <c r="AI5" s="15"/>
      <c r="AJ5" s="15"/>
      <c r="AK5" s="15"/>
      <c r="AL5" s="24"/>
      <c r="AM5" s="15"/>
      <c r="AN5" s="15"/>
      <c r="AO5" s="15"/>
      <c r="AP5" s="15"/>
      <c r="AQ5" s="15"/>
      <c r="AR5" s="15"/>
      <c r="AS5" s="15"/>
      <c r="AT5" s="438">
        <f>(AT9+AT26+AT35+AT40)/4</f>
        <v>0</v>
      </c>
      <c r="AU5" s="15"/>
    </row>
    <row r="6" spans="1:50" s="186" customFormat="1" ht="30.75" customHeight="1" thickBot="1" x14ac:dyDescent="0.3">
      <c r="A6" s="25"/>
      <c r="B6" s="503" t="s">
        <v>271</v>
      </c>
      <c r="C6" s="503"/>
      <c r="D6" s="503"/>
      <c r="E6" s="503"/>
      <c r="F6" s="503"/>
      <c r="G6" s="503"/>
      <c r="H6" s="503"/>
      <c r="I6" s="503"/>
      <c r="J6" s="503"/>
      <c r="K6" s="30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32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33"/>
      <c r="AQ6" s="33"/>
      <c r="AR6" s="33"/>
      <c r="AS6" s="33"/>
      <c r="AT6" s="34"/>
      <c r="AU6" s="7"/>
      <c r="AV6" s="185"/>
      <c r="AW6" s="185"/>
      <c r="AX6" s="185"/>
    </row>
    <row r="7" spans="1:50" s="186" customFormat="1" ht="35.25" customHeight="1" thickBot="1" x14ac:dyDescent="0.3">
      <c r="A7" s="25"/>
      <c r="B7" s="533" t="s">
        <v>269</v>
      </c>
      <c r="C7" s="514"/>
      <c r="D7" s="514"/>
      <c r="E7" s="514"/>
      <c r="F7" s="514"/>
      <c r="G7" s="514"/>
      <c r="H7" s="514"/>
      <c r="I7" s="514"/>
      <c r="J7" s="514"/>
      <c r="K7" s="27"/>
      <c r="L7" s="522" t="s">
        <v>32</v>
      </c>
      <c r="M7" s="493"/>
      <c r="N7" s="493"/>
      <c r="O7" s="493"/>
      <c r="P7" s="493"/>
      <c r="Q7" s="493"/>
      <c r="R7" s="493"/>
      <c r="S7" s="494"/>
      <c r="T7" s="187" t="s">
        <v>16</v>
      </c>
      <c r="U7" s="187" t="s">
        <v>220</v>
      </c>
      <c r="V7" s="523" t="s">
        <v>33</v>
      </c>
      <c r="W7" s="524"/>
      <c r="X7" s="524"/>
      <c r="Y7" s="524"/>
      <c r="Z7" s="524"/>
      <c r="AA7" s="524"/>
      <c r="AB7" s="524"/>
      <c r="AC7" s="525"/>
      <c r="AD7" s="187" t="s">
        <v>16</v>
      </c>
      <c r="AE7" s="187" t="s">
        <v>220</v>
      </c>
      <c r="AF7" s="523" t="s">
        <v>34</v>
      </c>
      <c r="AG7" s="524"/>
      <c r="AH7" s="524"/>
      <c r="AI7" s="524"/>
      <c r="AJ7" s="524"/>
      <c r="AK7" s="524"/>
      <c r="AL7" s="524"/>
      <c r="AM7" s="525"/>
      <c r="AN7" s="187" t="s">
        <v>16</v>
      </c>
      <c r="AO7" s="187" t="s">
        <v>220</v>
      </c>
      <c r="AP7" s="7"/>
      <c r="AQ7" s="522" t="s">
        <v>35</v>
      </c>
      <c r="AR7" s="493"/>
      <c r="AS7" s="493"/>
      <c r="AT7" s="494"/>
      <c r="AU7" s="7"/>
      <c r="AV7" s="185"/>
      <c r="AW7" s="185"/>
      <c r="AX7" s="185"/>
    </row>
    <row r="8" spans="1:50" s="186" customFormat="1" ht="45.75" customHeight="1" thickBot="1" x14ac:dyDescent="0.3">
      <c r="A8" s="88"/>
      <c r="B8" s="62" t="s">
        <v>0</v>
      </c>
      <c r="C8" s="115" t="s">
        <v>29</v>
      </c>
      <c r="D8" s="115" t="s">
        <v>2</v>
      </c>
      <c r="E8" s="115" t="s">
        <v>3</v>
      </c>
      <c r="F8" s="115" t="s">
        <v>4</v>
      </c>
      <c r="G8" s="120" t="s">
        <v>84</v>
      </c>
      <c r="H8" s="115" t="s">
        <v>6</v>
      </c>
      <c r="I8" s="188" t="s">
        <v>7</v>
      </c>
      <c r="J8" s="189" t="s">
        <v>8</v>
      </c>
      <c r="K8" s="36"/>
      <c r="L8" s="37" t="s">
        <v>17</v>
      </c>
      <c r="M8" s="135" t="s">
        <v>10</v>
      </c>
      <c r="N8" s="135" t="s">
        <v>11</v>
      </c>
      <c r="O8" s="135" t="s">
        <v>12</v>
      </c>
      <c r="P8" s="135" t="s">
        <v>13</v>
      </c>
      <c r="Q8" s="135" t="s">
        <v>14</v>
      </c>
      <c r="R8" s="39" t="s">
        <v>30</v>
      </c>
      <c r="S8" s="40" t="s">
        <v>15</v>
      </c>
      <c r="T8" s="136"/>
      <c r="U8" s="217"/>
      <c r="V8" s="323" t="s">
        <v>17</v>
      </c>
      <c r="W8" s="324" t="s">
        <v>18</v>
      </c>
      <c r="X8" s="324" t="s">
        <v>19</v>
      </c>
      <c r="Y8" s="324" t="s">
        <v>20</v>
      </c>
      <c r="Z8" s="324" t="s">
        <v>21</v>
      </c>
      <c r="AA8" s="324" t="s">
        <v>14</v>
      </c>
      <c r="AB8" s="324" t="s">
        <v>30</v>
      </c>
      <c r="AC8" s="324" t="s">
        <v>15</v>
      </c>
      <c r="AD8" s="324"/>
      <c r="AE8" s="347"/>
      <c r="AF8" s="131" t="s">
        <v>17</v>
      </c>
      <c r="AG8" s="384" t="s">
        <v>22</v>
      </c>
      <c r="AH8" s="318" t="s">
        <v>23</v>
      </c>
      <c r="AI8" s="318" t="s">
        <v>24</v>
      </c>
      <c r="AJ8" s="318" t="s">
        <v>25</v>
      </c>
      <c r="AK8" s="318" t="s">
        <v>14</v>
      </c>
      <c r="AL8" s="318" t="s">
        <v>30</v>
      </c>
      <c r="AM8" s="318" t="s">
        <v>15</v>
      </c>
      <c r="AN8" s="318"/>
      <c r="AO8" s="319"/>
      <c r="AP8" s="68"/>
      <c r="AQ8" s="37" t="s">
        <v>26</v>
      </c>
      <c r="AR8" s="135" t="s">
        <v>14</v>
      </c>
      <c r="AS8" s="40" t="s">
        <v>27</v>
      </c>
      <c r="AT8" s="134" t="s">
        <v>28</v>
      </c>
      <c r="AU8" s="68"/>
      <c r="AV8" s="185"/>
      <c r="AW8" s="185"/>
      <c r="AX8" s="185"/>
    </row>
    <row r="9" spans="1:50" s="186" customFormat="1" ht="70.5" customHeight="1" x14ac:dyDescent="0.25">
      <c r="A9" s="18"/>
      <c r="B9" s="223" t="s">
        <v>56</v>
      </c>
      <c r="C9" s="224" t="s">
        <v>221</v>
      </c>
      <c r="D9" s="225" t="s">
        <v>159</v>
      </c>
      <c r="E9" s="226" t="s">
        <v>42</v>
      </c>
      <c r="F9" s="226">
        <v>1</v>
      </c>
      <c r="G9" s="226" t="s">
        <v>160</v>
      </c>
      <c r="H9" s="227" t="s">
        <v>161</v>
      </c>
      <c r="I9" s="227">
        <v>45658</v>
      </c>
      <c r="J9" s="228">
        <v>45687</v>
      </c>
      <c r="K9" s="68"/>
      <c r="L9" s="240">
        <v>1</v>
      </c>
      <c r="M9" s="226"/>
      <c r="N9" s="226"/>
      <c r="O9" s="226"/>
      <c r="P9" s="226"/>
      <c r="Q9" s="226">
        <f t="shared" ref="Q9:Q21" si="0">+SUM(M9:P9)</f>
        <v>0</v>
      </c>
      <c r="R9" s="267">
        <f t="shared" ref="R9:R21" si="1">IFERROR(Q9/L9,"")</f>
        <v>0</v>
      </c>
      <c r="S9" s="224"/>
      <c r="T9" s="224"/>
      <c r="U9" s="315"/>
      <c r="V9" s="320"/>
      <c r="W9" s="211"/>
      <c r="X9" s="211"/>
      <c r="Y9" s="211"/>
      <c r="Z9" s="211"/>
      <c r="AA9" s="211">
        <f>+SUM(W9:Z9)</f>
        <v>0</v>
      </c>
      <c r="AB9" s="321" t="str">
        <f t="shared" ref="AB9:AB21" si="2">IFERROR(AA9/V9,"")</f>
        <v/>
      </c>
      <c r="AC9" s="322"/>
      <c r="AD9" s="322"/>
      <c r="AE9" s="348"/>
      <c r="AF9" s="381"/>
      <c r="AG9" s="74"/>
      <c r="AH9" s="47"/>
      <c r="AI9" s="47"/>
      <c r="AJ9" s="47"/>
      <c r="AK9" s="47">
        <f>+SUM(AG9:AJ9)</f>
        <v>0</v>
      </c>
      <c r="AL9" s="75" t="str">
        <f>IFERROR(AK9/AF9,"")</f>
        <v/>
      </c>
      <c r="AM9" s="76"/>
      <c r="AN9" s="51"/>
      <c r="AO9" s="301"/>
      <c r="AP9" s="33"/>
      <c r="AQ9" s="253">
        <f t="shared" ref="AQ9:AQ21" si="3">+SUM(L9,V9,AF9)</f>
        <v>1</v>
      </c>
      <c r="AR9" s="402">
        <f t="shared" ref="AR9:AR21" si="4">+SUM(Q9,AA9,AK9)</f>
        <v>0</v>
      </c>
      <c r="AS9" s="405">
        <f t="shared" ref="AS9:AS18" si="5">IFERROR(AR9/AQ9,"")</f>
        <v>0</v>
      </c>
      <c r="AT9" s="505">
        <f>+AVERAGE(AS9:AS21)</f>
        <v>0</v>
      </c>
      <c r="AU9" s="33"/>
      <c r="AV9" s="185"/>
      <c r="AW9" s="185"/>
      <c r="AX9" s="185"/>
    </row>
    <row r="10" spans="1:50" s="186" customFormat="1" ht="72" customHeight="1" x14ac:dyDescent="0.25">
      <c r="A10" s="18">
        <f>+F10-AQ10</f>
        <v>0</v>
      </c>
      <c r="B10" s="229" t="s">
        <v>90</v>
      </c>
      <c r="C10" s="105" t="s">
        <v>263</v>
      </c>
      <c r="D10" s="107" t="s">
        <v>312</v>
      </c>
      <c r="E10" s="107" t="s">
        <v>42</v>
      </c>
      <c r="F10" s="107">
        <v>1</v>
      </c>
      <c r="G10" s="219" t="s">
        <v>162</v>
      </c>
      <c r="H10" s="219" t="s">
        <v>161</v>
      </c>
      <c r="I10" s="219">
        <v>45689</v>
      </c>
      <c r="J10" s="230">
        <v>46021</v>
      </c>
      <c r="K10" s="68"/>
      <c r="L10" s="241"/>
      <c r="M10" s="47"/>
      <c r="N10" s="47"/>
      <c r="O10" s="47"/>
      <c r="P10" s="47"/>
      <c r="Q10" s="47">
        <f t="shared" si="0"/>
        <v>0</v>
      </c>
      <c r="R10" s="75" t="str">
        <f t="shared" si="1"/>
        <v/>
      </c>
      <c r="S10" s="51"/>
      <c r="T10" s="51"/>
      <c r="U10" s="316"/>
      <c r="V10" s="241">
        <v>1</v>
      </c>
      <c r="W10" s="47"/>
      <c r="X10" s="47"/>
      <c r="Y10" s="47"/>
      <c r="Z10" s="47"/>
      <c r="AA10" s="47">
        <f t="shared" ref="AA10:AA21" si="6">+SUM(W10:Z10)</f>
        <v>0</v>
      </c>
      <c r="AB10" s="75">
        <f t="shared" si="2"/>
        <v>0</v>
      </c>
      <c r="AC10" s="51"/>
      <c r="AD10" s="51"/>
      <c r="AE10" s="316"/>
      <c r="AF10" s="381"/>
      <c r="AG10" s="74"/>
      <c r="AH10" s="47"/>
      <c r="AI10" s="47"/>
      <c r="AJ10" s="47"/>
      <c r="AK10" s="47">
        <f>+SUM(AG10:AJ10)</f>
        <v>0</v>
      </c>
      <c r="AL10" s="75" t="str">
        <f>IFERROR(AK10/AF10,"")</f>
        <v/>
      </c>
      <c r="AM10" s="76"/>
      <c r="AN10" s="51"/>
      <c r="AO10" s="301"/>
      <c r="AP10" s="33"/>
      <c r="AQ10" s="254">
        <f t="shared" si="3"/>
        <v>1</v>
      </c>
      <c r="AR10" s="403">
        <f t="shared" si="4"/>
        <v>0</v>
      </c>
      <c r="AS10" s="406">
        <f t="shared" si="5"/>
        <v>0</v>
      </c>
      <c r="AT10" s="506"/>
      <c r="AU10" s="33"/>
      <c r="AV10" s="185"/>
      <c r="AW10" s="185"/>
      <c r="AX10" s="185"/>
    </row>
    <row r="11" spans="1:50" s="186" customFormat="1" ht="74.25" customHeight="1" x14ac:dyDescent="0.25">
      <c r="A11" s="18"/>
      <c r="B11" s="229" t="s">
        <v>91</v>
      </c>
      <c r="C11" s="105" t="s">
        <v>262</v>
      </c>
      <c r="D11" s="107" t="s">
        <v>310</v>
      </c>
      <c r="E11" s="107" t="s">
        <v>42</v>
      </c>
      <c r="F11" s="107">
        <v>1</v>
      </c>
      <c r="G11" s="219" t="s">
        <v>162</v>
      </c>
      <c r="H11" s="219" t="s">
        <v>161</v>
      </c>
      <c r="I11" s="219">
        <v>45689</v>
      </c>
      <c r="J11" s="230">
        <v>46021</v>
      </c>
      <c r="K11" s="68"/>
      <c r="L11" s="241"/>
      <c r="M11" s="47"/>
      <c r="N11" s="47"/>
      <c r="O11" s="47"/>
      <c r="P11" s="47"/>
      <c r="Q11" s="47">
        <f t="shared" si="0"/>
        <v>0</v>
      </c>
      <c r="R11" s="75" t="str">
        <f t="shared" si="1"/>
        <v/>
      </c>
      <c r="S11" s="51"/>
      <c r="T11" s="51"/>
      <c r="U11" s="316"/>
      <c r="V11" s="241"/>
      <c r="W11" s="47"/>
      <c r="X11" s="47"/>
      <c r="Y11" s="47"/>
      <c r="Z11" s="47"/>
      <c r="AA11" s="47">
        <f t="shared" si="6"/>
        <v>0</v>
      </c>
      <c r="AB11" s="75" t="str">
        <f t="shared" si="2"/>
        <v/>
      </c>
      <c r="AC11" s="51"/>
      <c r="AD11" s="51"/>
      <c r="AE11" s="316"/>
      <c r="AF11" s="381">
        <v>1</v>
      </c>
      <c r="AG11" s="74"/>
      <c r="AH11" s="47"/>
      <c r="AI11" s="47"/>
      <c r="AJ11" s="47"/>
      <c r="AK11" s="47">
        <f t="shared" ref="AK11:AK21" si="7">+SUM(AG11:AJ11)</f>
        <v>0</v>
      </c>
      <c r="AL11" s="75">
        <f t="shared" ref="AL11:AL21" si="8">IFERROR(AK11/AF11,"")</f>
        <v>0</v>
      </c>
      <c r="AM11" s="76"/>
      <c r="AN11" s="51"/>
      <c r="AO11" s="301"/>
      <c r="AP11" s="33"/>
      <c r="AQ11" s="254">
        <f t="shared" si="3"/>
        <v>1</v>
      </c>
      <c r="AR11" s="403">
        <f t="shared" si="4"/>
        <v>0</v>
      </c>
      <c r="AS11" s="406">
        <f t="shared" si="5"/>
        <v>0</v>
      </c>
      <c r="AT11" s="506"/>
      <c r="AU11" s="33"/>
      <c r="AV11" s="185"/>
      <c r="AW11" s="185"/>
      <c r="AX11" s="185"/>
    </row>
    <row r="12" spans="1:50" s="186" customFormat="1" ht="68.25" customHeight="1" x14ac:dyDescent="0.25">
      <c r="A12" s="18">
        <f t="shared" ref="A12:A19" si="9">+F12-AQ12</f>
        <v>0</v>
      </c>
      <c r="B12" s="229" t="s">
        <v>92</v>
      </c>
      <c r="C12" s="51" t="s">
        <v>165</v>
      </c>
      <c r="D12" s="47" t="s">
        <v>166</v>
      </c>
      <c r="E12" s="47" t="s">
        <v>42</v>
      </c>
      <c r="F12" s="47">
        <v>1</v>
      </c>
      <c r="G12" s="212" t="s">
        <v>162</v>
      </c>
      <c r="H12" s="212" t="s">
        <v>161</v>
      </c>
      <c r="I12" s="212">
        <v>45689</v>
      </c>
      <c r="J12" s="231">
        <v>45777</v>
      </c>
      <c r="K12" s="68"/>
      <c r="L12" s="241">
        <v>1</v>
      </c>
      <c r="M12" s="47"/>
      <c r="N12" s="47"/>
      <c r="O12" s="47"/>
      <c r="P12" s="47"/>
      <c r="Q12" s="47">
        <f t="shared" si="0"/>
        <v>0</v>
      </c>
      <c r="R12" s="75">
        <f t="shared" si="1"/>
        <v>0</v>
      </c>
      <c r="S12" s="51"/>
      <c r="T12" s="51"/>
      <c r="U12" s="316"/>
      <c r="V12" s="241"/>
      <c r="W12" s="47"/>
      <c r="X12" s="47"/>
      <c r="Y12" s="47"/>
      <c r="Z12" s="47"/>
      <c r="AA12" s="47">
        <f t="shared" si="6"/>
        <v>0</v>
      </c>
      <c r="AB12" s="75" t="str">
        <f t="shared" si="2"/>
        <v/>
      </c>
      <c r="AC12" s="51"/>
      <c r="AD12" s="51"/>
      <c r="AE12" s="316"/>
      <c r="AF12" s="381"/>
      <c r="AG12" s="74"/>
      <c r="AH12" s="47"/>
      <c r="AI12" s="47"/>
      <c r="AJ12" s="47"/>
      <c r="AK12" s="47">
        <f t="shared" si="7"/>
        <v>0</v>
      </c>
      <c r="AL12" s="75" t="str">
        <f t="shared" si="8"/>
        <v/>
      </c>
      <c r="AM12" s="76"/>
      <c r="AN12" s="51"/>
      <c r="AO12" s="301"/>
      <c r="AP12" s="33"/>
      <c r="AQ12" s="254">
        <f t="shared" si="3"/>
        <v>1</v>
      </c>
      <c r="AR12" s="403">
        <f t="shared" si="4"/>
        <v>0</v>
      </c>
      <c r="AS12" s="406">
        <f t="shared" si="5"/>
        <v>0</v>
      </c>
      <c r="AT12" s="506"/>
      <c r="AU12" s="33"/>
      <c r="AV12" s="185"/>
      <c r="AW12" s="185"/>
      <c r="AX12" s="185"/>
    </row>
    <row r="13" spans="1:50" s="186" customFormat="1" ht="83.25" customHeight="1" x14ac:dyDescent="0.25">
      <c r="A13" s="18">
        <f t="shared" si="9"/>
        <v>0</v>
      </c>
      <c r="B13" s="229" t="s">
        <v>93</v>
      </c>
      <c r="C13" s="51" t="s">
        <v>313</v>
      </c>
      <c r="D13" s="47" t="s">
        <v>311</v>
      </c>
      <c r="E13" s="47" t="s">
        <v>42</v>
      </c>
      <c r="F13" s="47">
        <v>3</v>
      </c>
      <c r="G13" s="212" t="s">
        <v>162</v>
      </c>
      <c r="H13" s="212" t="s">
        <v>161</v>
      </c>
      <c r="I13" s="212">
        <v>45689</v>
      </c>
      <c r="J13" s="231">
        <v>46021</v>
      </c>
      <c r="K13" s="68"/>
      <c r="L13" s="241">
        <v>1</v>
      </c>
      <c r="M13" s="47"/>
      <c r="N13" s="47"/>
      <c r="O13" s="47"/>
      <c r="P13" s="47"/>
      <c r="Q13" s="47">
        <f t="shared" si="0"/>
        <v>0</v>
      </c>
      <c r="R13" s="75">
        <f t="shared" si="1"/>
        <v>0</v>
      </c>
      <c r="S13" s="51"/>
      <c r="T13" s="51"/>
      <c r="U13" s="316"/>
      <c r="V13" s="241">
        <v>1</v>
      </c>
      <c r="W13" s="47"/>
      <c r="X13" s="47"/>
      <c r="Y13" s="47"/>
      <c r="Z13" s="47"/>
      <c r="AA13" s="47">
        <f t="shared" si="6"/>
        <v>0</v>
      </c>
      <c r="AB13" s="75">
        <f t="shared" si="2"/>
        <v>0</v>
      </c>
      <c r="AC13" s="51"/>
      <c r="AD13" s="51"/>
      <c r="AE13" s="316"/>
      <c r="AF13" s="381">
        <v>1</v>
      </c>
      <c r="AG13" s="74"/>
      <c r="AH13" s="47"/>
      <c r="AI13" s="47"/>
      <c r="AJ13" s="47"/>
      <c r="AK13" s="47">
        <f t="shared" si="7"/>
        <v>0</v>
      </c>
      <c r="AL13" s="75">
        <f t="shared" si="8"/>
        <v>0</v>
      </c>
      <c r="AM13" s="76"/>
      <c r="AN13" s="51"/>
      <c r="AO13" s="301"/>
      <c r="AP13" s="33"/>
      <c r="AQ13" s="254">
        <f t="shared" si="3"/>
        <v>3</v>
      </c>
      <c r="AR13" s="403">
        <f t="shared" si="4"/>
        <v>0</v>
      </c>
      <c r="AS13" s="406">
        <f>IFERROR(AR13/AQ13,"")</f>
        <v>0</v>
      </c>
      <c r="AT13" s="506"/>
      <c r="AU13" s="33"/>
      <c r="AV13" s="185"/>
      <c r="AW13" s="185"/>
      <c r="AX13" s="185"/>
    </row>
    <row r="14" spans="1:50" s="186" customFormat="1" ht="90" x14ac:dyDescent="0.25">
      <c r="A14" s="18">
        <f t="shared" si="9"/>
        <v>0</v>
      </c>
      <c r="B14" s="229" t="s">
        <v>94</v>
      </c>
      <c r="C14" s="51" t="s">
        <v>222</v>
      </c>
      <c r="D14" s="47" t="s">
        <v>167</v>
      </c>
      <c r="E14" s="47" t="s">
        <v>42</v>
      </c>
      <c r="F14" s="47">
        <v>3</v>
      </c>
      <c r="G14" s="212" t="s">
        <v>162</v>
      </c>
      <c r="H14" s="212" t="s">
        <v>161</v>
      </c>
      <c r="I14" s="212">
        <v>45672</v>
      </c>
      <c r="J14" s="231">
        <v>46021</v>
      </c>
      <c r="K14" s="68"/>
      <c r="L14" s="241">
        <v>1</v>
      </c>
      <c r="M14" s="47"/>
      <c r="N14" s="47"/>
      <c r="O14" s="47"/>
      <c r="P14" s="47"/>
      <c r="Q14" s="47">
        <f t="shared" si="0"/>
        <v>0</v>
      </c>
      <c r="R14" s="75">
        <f t="shared" si="1"/>
        <v>0</v>
      </c>
      <c r="S14" s="51"/>
      <c r="T14" s="51"/>
      <c r="U14" s="316"/>
      <c r="V14" s="241">
        <v>1</v>
      </c>
      <c r="W14" s="47"/>
      <c r="X14" s="47"/>
      <c r="Y14" s="47"/>
      <c r="Z14" s="47"/>
      <c r="AA14" s="47">
        <f t="shared" si="6"/>
        <v>0</v>
      </c>
      <c r="AB14" s="75">
        <f t="shared" si="2"/>
        <v>0</v>
      </c>
      <c r="AC14" s="51"/>
      <c r="AD14" s="51"/>
      <c r="AE14" s="316"/>
      <c r="AF14" s="381">
        <v>1</v>
      </c>
      <c r="AG14" s="74"/>
      <c r="AH14" s="47"/>
      <c r="AI14" s="47"/>
      <c r="AJ14" s="47"/>
      <c r="AK14" s="47">
        <f t="shared" si="7"/>
        <v>0</v>
      </c>
      <c r="AL14" s="75">
        <f t="shared" si="8"/>
        <v>0</v>
      </c>
      <c r="AM14" s="76"/>
      <c r="AN14" s="51"/>
      <c r="AO14" s="301"/>
      <c r="AP14" s="33"/>
      <c r="AQ14" s="254">
        <f t="shared" si="3"/>
        <v>3</v>
      </c>
      <c r="AR14" s="403">
        <f t="shared" si="4"/>
        <v>0</v>
      </c>
      <c r="AS14" s="406">
        <f t="shared" si="5"/>
        <v>0</v>
      </c>
      <c r="AT14" s="506"/>
      <c r="AU14" s="33"/>
      <c r="AV14" s="185"/>
      <c r="AW14" s="185"/>
      <c r="AX14" s="185"/>
    </row>
    <row r="15" spans="1:50" s="186" customFormat="1" ht="93" customHeight="1" x14ac:dyDescent="0.25">
      <c r="A15" s="18">
        <f t="shared" si="9"/>
        <v>1</v>
      </c>
      <c r="B15" s="229" t="s">
        <v>95</v>
      </c>
      <c r="C15" s="51" t="s">
        <v>223</v>
      </c>
      <c r="D15" s="47" t="s">
        <v>168</v>
      </c>
      <c r="E15" s="47" t="s">
        <v>169</v>
      </c>
      <c r="F15" s="47">
        <v>3</v>
      </c>
      <c r="G15" s="212" t="s">
        <v>170</v>
      </c>
      <c r="H15" s="212" t="s">
        <v>171</v>
      </c>
      <c r="I15" s="212">
        <v>45672</v>
      </c>
      <c r="J15" s="231">
        <v>46021</v>
      </c>
      <c r="K15" s="68"/>
      <c r="L15" s="241">
        <v>1</v>
      </c>
      <c r="M15" s="47"/>
      <c r="N15" s="47"/>
      <c r="O15" s="47"/>
      <c r="P15" s="47"/>
      <c r="Q15" s="47">
        <f t="shared" si="0"/>
        <v>0</v>
      </c>
      <c r="R15" s="75">
        <f t="shared" si="1"/>
        <v>0</v>
      </c>
      <c r="S15" s="51"/>
      <c r="T15" s="51"/>
      <c r="U15" s="316"/>
      <c r="V15" s="241">
        <v>1</v>
      </c>
      <c r="W15" s="47"/>
      <c r="X15" s="47"/>
      <c r="Y15" s="47"/>
      <c r="Z15" s="47"/>
      <c r="AA15" s="47">
        <f t="shared" si="6"/>
        <v>0</v>
      </c>
      <c r="AB15" s="75">
        <f t="shared" si="2"/>
        <v>0</v>
      </c>
      <c r="AC15" s="51"/>
      <c r="AD15" s="51"/>
      <c r="AE15" s="316"/>
      <c r="AF15" s="381"/>
      <c r="AG15" s="74"/>
      <c r="AH15" s="47"/>
      <c r="AI15" s="47"/>
      <c r="AJ15" s="47"/>
      <c r="AK15" s="47">
        <f t="shared" si="7"/>
        <v>0</v>
      </c>
      <c r="AL15" s="75" t="str">
        <f t="shared" si="8"/>
        <v/>
      </c>
      <c r="AM15" s="76"/>
      <c r="AN15" s="51"/>
      <c r="AO15" s="301"/>
      <c r="AP15" s="33"/>
      <c r="AQ15" s="254">
        <f t="shared" si="3"/>
        <v>2</v>
      </c>
      <c r="AR15" s="403">
        <f t="shared" si="4"/>
        <v>0</v>
      </c>
      <c r="AS15" s="406">
        <f t="shared" si="5"/>
        <v>0</v>
      </c>
      <c r="AT15" s="506"/>
      <c r="AU15" s="33"/>
      <c r="AV15" s="185"/>
      <c r="AW15" s="185"/>
      <c r="AX15" s="185"/>
    </row>
    <row r="16" spans="1:50" s="186" customFormat="1" ht="66.75" customHeight="1" x14ac:dyDescent="0.25">
      <c r="A16" s="18">
        <f t="shared" si="9"/>
        <v>0</v>
      </c>
      <c r="B16" s="229" t="s">
        <v>96</v>
      </c>
      <c r="C16" s="51" t="s">
        <v>172</v>
      </c>
      <c r="D16" s="47" t="s">
        <v>173</v>
      </c>
      <c r="E16" s="47" t="s">
        <v>42</v>
      </c>
      <c r="F16" s="47">
        <v>1</v>
      </c>
      <c r="G16" s="212" t="s">
        <v>162</v>
      </c>
      <c r="H16" s="212" t="s">
        <v>161</v>
      </c>
      <c r="I16" s="212">
        <v>45672</v>
      </c>
      <c r="J16" s="231">
        <v>46021</v>
      </c>
      <c r="K16" s="68"/>
      <c r="L16" s="241"/>
      <c r="M16" s="47"/>
      <c r="N16" s="47"/>
      <c r="O16" s="47"/>
      <c r="P16" s="47"/>
      <c r="Q16" s="47">
        <f t="shared" si="0"/>
        <v>0</v>
      </c>
      <c r="R16" s="75" t="str">
        <f t="shared" si="1"/>
        <v/>
      </c>
      <c r="S16" s="51"/>
      <c r="T16" s="51"/>
      <c r="U16" s="316"/>
      <c r="V16" s="241"/>
      <c r="W16" s="47"/>
      <c r="X16" s="47"/>
      <c r="Y16" s="47"/>
      <c r="Z16" s="47"/>
      <c r="AA16" s="47">
        <f t="shared" si="6"/>
        <v>0</v>
      </c>
      <c r="AB16" s="75" t="str">
        <f t="shared" si="2"/>
        <v/>
      </c>
      <c r="AC16" s="51"/>
      <c r="AD16" s="51"/>
      <c r="AE16" s="316"/>
      <c r="AF16" s="381">
        <v>1</v>
      </c>
      <c r="AG16" s="74"/>
      <c r="AH16" s="47"/>
      <c r="AI16" s="47"/>
      <c r="AJ16" s="47"/>
      <c r="AK16" s="47">
        <f t="shared" si="7"/>
        <v>0</v>
      </c>
      <c r="AL16" s="75">
        <f t="shared" si="8"/>
        <v>0</v>
      </c>
      <c r="AM16" s="76"/>
      <c r="AN16" s="51"/>
      <c r="AO16" s="301"/>
      <c r="AP16" s="33"/>
      <c r="AQ16" s="254">
        <f t="shared" si="3"/>
        <v>1</v>
      </c>
      <c r="AR16" s="403">
        <f t="shared" si="4"/>
        <v>0</v>
      </c>
      <c r="AS16" s="406">
        <f t="shared" si="5"/>
        <v>0</v>
      </c>
      <c r="AT16" s="506"/>
      <c r="AU16" s="33"/>
      <c r="AV16" s="185"/>
      <c r="AW16" s="185"/>
      <c r="AX16" s="185"/>
    </row>
    <row r="17" spans="1:50" s="186" customFormat="1" ht="108" customHeight="1" x14ac:dyDescent="0.25">
      <c r="A17" s="18">
        <f t="shared" si="9"/>
        <v>0</v>
      </c>
      <c r="B17" s="229" t="s">
        <v>97</v>
      </c>
      <c r="C17" s="51" t="s">
        <v>174</v>
      </c>
      <c r="D17" s="47" t="s">
        <v>175</v>
      </c>
      <c r="E17" s="47" t="s">
        <v>176</v>
      </c>
      <c r="F17" s="47">
        <v>3</v>
      </c>
      <c r="G17" s="212" t="s">
        <v>177</v>
      </c>
      <c r="H17" s="47" t="s">
        <v>178</v>
      </c>
      <c r="I17" s="212">
        <v>45672</v>
      </c>
      <c r="J17" s="231">
        <v>46021</v>
      </c>
      <c r="K17" s="68"/>
      <c r="L17" s="241">
        <v>1</v>
      </c>
      <c r="M17" s="47"/>
      <c r="N17" s="47"/>
      <c r="O17" s="47"/>
      <c r="P17" s="47"/>
      <c r="Q17" s="47">
        <f t="shared" si="0"/>
        <v>0</v>
      </c>
      <c r="R17" s="75">
        <f t="shared" si="1"/>
        <v>0</v>
      </c>
      <c r="S17" s="51"/>
      <c r="T17" s="51"/>
      <c r="U17" s="316"/>
      <c r="V17" s="241">
        <v>1</v>
      </c>
      <c r="W17" s="47"/>
      <c r="X17" s="47"/>
      <c r="Y17" s="47"/>
      <c r="Z17" s="47"/>
      <c r="AA17" s="47">
        <f t="shared" si="6"/>
        <v>0</v>
      </c>
      <c r="AB17" s="75">
        <f t="shared" si="2"/>
        <v>0</v>
      </c>
      <c r="AC17" s="51"/>
      <c r="AD17" s="51"/>
      <c r="AE17" s="316"/>
      <c r="AF17" s="381">
        <v>1</v>
      </c>
      <c r="AG17" s="74"/>
      <c r="AH17" s="47"/>
      <c r="AI17" s="47"/>
      <c r="AJ17" s="47"/>
      <c r="AK17" s="47">
        <f t="shared" si="7"/>
        <v>0</v>
      </c>
      <c r="AL17" s="75">
        <f t="shared" si="8"/>
        <v>0</v>
      </c>
      <c r="AM17" s="76"/>
      <c r="AN17" s="51"/>
      <c r="AO17" s="301"/>
      <c r="AP17" s="33"/>
      <c r="AQ17" s="254">
        <f t="shared" si="3"/>
        <v>3</v>
      </c>
      <c r="AR17" s="403">
        <f t="shared" si="4"/>
        <v>0</v>
      </c>
      <c r="AS17" s="406">
        <f t="shared" si="5"/>
        <v>0</v>
      </c>
      <c r="AT17" s="506"/>
      <c r="AU17" s="33"/>
      <c r="AV17" s="185"/>
      <c r="AW17" s="185"/>
      <c r="AX17" s="185"/>
    </row>
    <row r="18" spans="1:50" s="186" customFormat="1" ht="66.75" customHeight="1" x14ac:dyDescent="0.25">
      <c r="A18" s="18">
        <f t="shared" si="9"/>
        <v>0</v>
      </c>
      <c r="B18" s="229" t="s">
        <v>272</v>
      </c>
      <c r="C18" s="51" t="s">
        <v>314</v>
      </c>
      <c r="D18" s="47" t="s">
        <v>173</v>
      </c>
      <c r="E18" s="47" t="s">
        <v>176</v>
      </c>
      <c r="F18" s="47">
        <v>1</v>
      </c>
      <c r="G18" s="212" t="s">
        <v>177</v>
      </c>
      <c r="H18" s="47" t="s">
        <v>161</v>
      </c>
      <c r="I18" s="212">
        <v>45901</v>
      </c>
      <c r="J18" s="231">
        <v>46021</v>
      </c>
      <c r="K18" s="68"/>
      <c r="L18" s="241"/>
      <c r="M18" s="47"/>
      <c r="N18" s="47"/>
      <c r="O18" s="47"/>
      <c r="P18" s="47"/>
      <c r="Q18" s="47">
        <f t="shared" si="0"/>
        <v>0</v>
      </c>
      <c r="R18" s="75" t="str">
        <f t="shared" si="1"/>
        <v/>
      </c>
      <c r="S18" s="51"/>
      <c r="T18" s="51"/>
      <c r="U18" s="316"/>
      <c r="V18" s="241"/>
      <c r="W18" s="47"/>
      <c r="X18" s="47"/>
      <c r="Y18" s="47"/>
      <c r="Z18" s="47"/>
      <c r="AA18" s="47">
        <f t="shared" si="6"/>
        <v>0</v>
      </c>
      <c r="AB18" s="75" t="str">
        <f t="shared" si="2"/>
        <v/>
      </c>
      <c r="AC18" s="51"/>
      <c r="AD18" s="51"/>
      <c r="AE18" s="316"/>
      <c r="AF18" s="381">
        <v>1</v>
      </c>
      <c r="AG18" s="74"/>
      <c r="AH18" s="47"/>
      <c r="AI18" s="47"/>
      <c r="AJ18" s="47"/>
      <c r="AK18" s="47">
        <f t="shared" si="7"/>
        <v>0</v>
      </c>
      <c r="AL18" s="75">
        <f t="shared" si="8"/>
        <v>0</v>
      </c>
      <c r="AM18" s="51"/>
      <c r="AN18" s="105"/>
      <c r="AO18" s="308"/>
      <c r="AP18" s="33"/>
      <c r="AQ18" s="254">
        <f t="shared" si="3"/>
        <v>1</v>
      </c>
      <c r="AR18" s="403">
        <f t="shared" si="4"/>
        <v>0</v>
      </c>
      <c r="AS18" s="406">
        <f t="shared" si="5"/>
        <v>0</v>
      </c>
      <c r="AT18" s="506"/>
      <c r="AU18" s="33"/>
      <c r="AV18" s="185"/>
      <c r="AW18" s="185"/>
      <c r="AX18" s="185"/>
    </row>
    <row r="19" spans="1:50" s="186" customFormat="1" ht="87.75" customHeight="1" x14ac:dyDescent="0.25">
      <c r="A19" s="25">
        <f t="shared" si="9"/>
        <v>-2</v>
      </c>
      <c r="B19" s="229" t="s">
        <v>273</v>
      </c>
      <c r="C19" s="51" t="s">
        <v>186</v>
      </c>
      <c r="D19" s="221" t="s">
        <v>187</v>
      </c>
      <c r="E19" s="47" t="s">
        <v>38</v>
      </c>
      <c r="F19" s="221">
        <v>1</v>
      </c>
      <c r="G19" s="47" t="s">
        <v>179</v>
      </c>
      <c r="H19" s="212" t="s">
        <v>180</v>
      </c>
      <c r="I19" s="222">
        <v>45658</v>
      </c>
      <c r="J19" s="232">
        <v>46021</v>
      </c>
      <c r="K19" s="68"/>
      <c r="L19" s="241">
        <v>1</v>
      </c>
      <c r="M19" s="47"/>
      <c r="N19" s="47"/>
      <c r="O19" s="47"/>
      <c r="P19" s="47"/>
      <c r="Q19" s="47">
        <f t="shared" si="0"/>
        <v>0</v>
      </c>
      <c r="R19" s="75">
        <f t="shared" si="1"/>
        <v>0</v>
      </c>
      <c r="S19" s="51"/>
      <c r="T19" s="51"/>
      <c r="U19" s="316"/>
      <c r="V19" s="241">
        <v>1</v>
      </c>
      <c r="W19" s="47"/>
      <c r="X19" s="47"/>
      <c r="Y19" s="47"/>
      <c r="Z19" s="47"/>
      <c r="AA19" s="47">
        <f t="shared" si="6"/>
        <v>0</v>
      </c>
      <c r="AB19" s="75">
        <f t="shared" si="2"/>
        <v>0</v>
      </c>
      <c r="AC19" s="51"/>
      <c r="AD19" s="51"/>
      <c r="AE19" s="316"/>
      <c r="AF19" s="381">
        <v>1</v>
      </c>
      <c r="AG19" s="74"/>
      <c r="AH19" s="47"/>
      <c r="AI19" s="47"/>
      <c r="AJ19" s="47"/>
      <c r="AK19" s="47">
        <f t="shared" si="7"/>
        <v>0</v>
      </c>
      <c r="AL19" s="75">
        <f t="shared" si="8"/>
        <v>0</v>
      </c>
      <c r="AM19" s="76"/>
      <c r="AN19" s="51"/>
      <c r="AO19" s="301"/>
      <c r="AP19" s="33"/>
      <c r="AQ19" s="254">
        <f t="shared" si="3"/>
        <v>3</v>
      </c>
      <c r="AR19" s="403">
        <f t="shared" si="4"/>
        <v>0</v>
      </c>
      <c r="AS19" s="406">
        <f>IFERROR(AR19/AQ19,"")</f>
        <v>0</v>
      </c>
      <c r="AT19" s="506"/>
      <c r="AU19" s="7"/>
      <c r="AV19" s="185"/>
      <c r="AW19" s="185"/>
      <c r="AX19" s="185"/>
    </row>
    <row r="20" spans="1:50" s="186" customFormat="1" ht="104.25" customHeight="1" x14ac:dyDescent="0.25">
      <c r="A20" s="25"/>
      <c r="B20" s="229" t="s">
        <v>274</v>
      </c>
      <c r="C20" s="51" t="s">
        <v>188</v>
      </c>
      <c r="D20" s="221" t="s">
        <v>189</v>
      </c>
      <c r="E20" s="47" t="s">
        <v>38</v>
      </c>
      <c r="F20" s="47">
        <v>1</v>
      </c>
      <c r="G20" s="47" t="s">
        <v>184</v>
      </c>
      <c r="H20" s="212" t="s">
        <v>180</v>
      </c>
      <c r="I20" s="212">
        <v>45672</v>
      </c>
      <c r="J20" s="231">
        <v>46021</v>
      </c>
      <c r="K20" s="68"/>
      <c r="L20" s="241"/>
      <c r="M20" s="47"/>
      <c r="N20" s="47"/>
      <c r="O20" s="47"/>
      <c r="P20" s="47"/>
      <c r="Q20" s="47">
        <f t="shared" si="0"/>
        <v>0</v>
      </c>
      <c r="R20" s="75" t="str">
        <f t="shared" si="1"/>
        <v/>
      </c>
      <c r="S20" s="51"/>
      <c r="T20" s="51"/>
      <c r="U20" s="316"/>
      <c r="V20" s="241">
        <v>1</v>
      </c>
      <c r="W20" s="47"/>
      <c r="X20" s="47"/>
      <c r="Y20" s="47"/>
      <c r="Z20" s="47"/>
      <c r="AA20" s="47">
        <f t="shared" si="6"/>
        <v>0</v>
      </c>
      <c r="AB20" s="75">
        <f t="shared" si="2"/>
        <v>0</v>
      </c>
      <c r="AC20" s="51"/>
      <c r="AD20" s="51"/>
      <c r="AE20" s="316"/>
      <c r="AF20" s="381"/>
      <c r="AG20" s="74"/>
      <c r="AH20" s="47"/>
      <c r="AI20" s="47"/>
      <c r="AJ20" s="47"/>
      <c r="AK20" s="47">
        <f t="shared" si="7"/>
        <v>0</v>
      </c>
      <c r="AL20" s="75" t="str">
        <f t="shared" si="8"/>
        <v/>
      </c>
      <c r="AM20" s="76"/>
      <c r="AN20" s="51"/>
      <c r="AO20" s="301"/>
      <c r="AP20" s="33"/>
      <c r="AQ20" s="254">
        <f t="shared" si="3"/>
        <v>1</v>
      </c>
      <c r="AR20" s="403">
        <f t="shared" si="4"/>
        <v>0</v>
      </c>
      <c r="AS20" s="406">
        <f>IFERROR(AR20/AQ20,"")</f>
        <v>0</v>
      </c>
      <c r="AT20" s="506"/>
      <c r="AU20" s="7"/>
      <c r="AV20" s="185"/>
      <c r="AW20" s="185"/>
      <c r="AX20" s="185"/>
    </row>
    <row r="21" spans="1:50" s="186" customFormat="1" ht="92.25" customHeight="1" thickBot="1" x14ac:dyDescent="0.3">
      <c r="A21" s="25"/>
      <c r="B21" s="233" t="s">
        <v>275</v>
      </c>
      <c r="C21" s="234" t="s">
        <v>190</v>
      </c>
      <c r="D21" s="235" t="s">
        <v>315</v>
      </c>
      <c r="E21" s="236" t="s">
        <v>38</v>
      </c>
      <c r="F21" s="236">
        <v>1</v>
      </c>
      <c r="G21" s="236" t="s">
        <v>316</v>
      </c>
      <c r="H21" s="237" t="s">
        <v>317</v>
      </c>
      <c r="I21" s="237">
        <v>45689</v>
      </c>
      <c r="J21" s="238">
        <v>46021</v>
      </c>
      <c r="K21" s="68"/>
      <c r="L21" s="242"/>
      <c r="M21" s="236"/>
      <c r="N21" s="236"/>
      <c r="O21" s="236"/>
      <c r="P21" s="236"/>
      <c r="Q21" s="236">
        <f t="shared" si="0"/>
        <v>0</v>
      </c>
      <c r="R21" s="270" t="str">
        <f t="shared" si="1"/>
        <v/>
      </c>
      <c r="S21" s="234"/>
      <c r="T21" s="234"/>
      <c r="U21" s="317"/>
      <c r="V21" s="242">
        <v>1</v>
      </c>
      <c r="W21" s="236"/>
      <c r="X21" s="236"/>
      <c r="Y21" s="236"/>
      <c r="Z21" s="236"/>
      <c r="AA21" s="236">
        <f t="shared" si="6"/>
        <v>0</v>
      </c>
      <c r="AB21" s="270">
        <f t="shared" si="2"/>
        <v>0</v>
      </c>
      <c r="AC21" s="234"/>
      <c r="AD21" s="234"/>
      <c r="AE21" s="317"/>
      <c r="AF21" s="386"/>
      <c r="AG21" s="385"/>
      <c r="AH21" s="236"/>
      <c r="AI21" s="236"/>
      <c r="AJ21" s="236"/>
      <c r="AK21" s="236">
        <f t="shared" si="7"/>
        <v>0</v>
      </c>
      <c r="AL21" s="270" t="str">
        <f t="shared" si="8"/>
        <v/>
      </c>
      <c r="AM21" s="349"/>
      <c r="AN21" s="234"/>
      <c r="AO21" s="302"/>
      <c r="AP21" s="33"/>
      <c r="AQ21" s="255">
        <f t="shared" si="3"/>
        <v>1</v>
      </c>
      <c r="AR21" s="404">
        <f t="shared" si="4"/>
        <v>0</v>
      </c>
      <c r="AS21" s="407">
        <f>IFERROR(AR21/AQ21,"")</f>
        <v>0</v>
      </c>
      <c r="AT21" s="507"/>
      <c r="AU21" s="7"/>
      <c r="AV21" s="185"/>
      <c r="AW21" s="185"/>
      <c r="AX21" s="185"/>
    </row>
    <row r="22" spans="1:50" s="186" customFormat="1" ht="16.5" customHeight="1" x14ac:dyDescent="0.25">
      <c r="A22" s="25"/>
      <c r="B22" s="182"/>
      <c r="C22" s="125"/>
      <c r="D22" s="210"/>
      <c r="E22" s="182"/>
      <c r="F22" s="182"/>
      <c r="G22" s="182"/>
      <c r="H22" s="209"/>
      <c r="I22" s="199"/>
      <c r="J22" s="199"/>
      <c r="K22" s="68"/>
      <c r="L22" s="182"/>
      <c r="M22" s="182"/>
      <c r="N22" s="182"/>
      <c r="O22" s="182"/>
      <c r="P22" s="182"/>
      <c r="Q22" s="182"/>
      <c r="R22" s="182"/>
      <c r="S22" s="125"/>
      <c r="T22" s="125"/>
      <c r="U22" s="125"/>
      <c r="V22" s="182"/>
      <c r="W22" s="182"/>
      <c r="X22" s="182"/>
      <c r="Y22" s="182"/>
      <c r="Z22" s="182"/>
      <c r="AA22" s="182"/>
      <c r="AB22" s="182"/>
      <c r="AC22" s="125"/>
      <c r="AD22" s="125"/>
      <c r="AE22" s="125"/>
      <c r="AF22" s="182"/>
      <c r="AG22" s="182"/>
      <c r="AH22" s="182"/>
      <c r="AI22" s="182"/>
      <c r="AJ22" s="182"/>
      <c r="AK22" s="182"/>
      <c r="AL22" s="182"/>
      <c r="AM22" s="200"/>
      <c r="AN22" s="125"/>
      <c r="AO22" s="125"/>
      <c r="AP22" s="33"/>
      <c r="AQ22" s="201"/>
      <c r="AR22" s="201"/>
      <c r="AS22" s="201"/>
      <c r="AT22" s="205"/>
      <c r="AU22" s="7"/>
      <c r="AV22" s="185"/>
      <c r="AW22" s="185"/>
      <c r="AX22" s="185"/>
    </row>
    <row r="23" spans="1:50" s="181" customFormat="1" ht="30.75" customHeight="1" thickBot="1" x14ac:dyDescent="0.3">
      <c r="A23" s="25"/>
      <c r="B23" s="521" t="s">
        <v>276</v>
      </c>
      <c r="C23" s="521"/>
      <c r="D23" s="521"/>
      <c r="E23" s="521"/>
      <c r="F23" s="521"/>
      <c r="G23" s="521"/>
      <c r="H23" s="521"/>
      <c r="I23" s="521"/>
      <c r="J23" s="521"/>
      <c r="K23" s="30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32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33"/>
      <c r="AQ23" s="33"/>
      <c r="AR23" s="33"/>
      <c r="AS23" s="33"/>
      <c r="AT23" s="34"/>
      <c r="AU23" s="7"/>
      <c r="AV23" s="102"/>
      <c r="AW23" s="102"/>
      <c r="AX23" s="102"/>
    </row>
    <row r="24" spans="1:50" s="181" customFormat="1" ht="35.25" customHeight="1" thickBot="1" x14ac:dyDescent="0.3">
      <c r="A24" s="25"/>
      <c r="B24" s="526" t="s">
        <v>376</v>
      </c>
      <c r="C24" s="497"/>
      <c r="D24" s="497"/>
      <c r="E24" s="497"/>
      <c r="F24" s="497"/>
      <c r="G24" s="497"/>
      <c r="H24" s="497"/>
      <c r="I24" s="497"/>
      <c r="J24" s="497"/>
      <c r="K24" s="27"/>
      <c r="L24" s="522" t="s">
        <v>32</v>
      </c>
      <c r="M24" s="493"/>
      <c r="N24" s="493"/>
      <c r="O24" s="493"/>
      <c r="P24" s="493"/>
      <c r="Q24" s="493"/>
      <c r="R24" s="493"/>
      <c r="S24" s="494"/>
      <c r="T24" s="87" t="s">
        <v>16</v>
      </c>
      <c r="U24" s="216" t="s">
        <v>220</v>
      </c>
      <c r="V24" s="523" t="s">
        <v>33</v>
      </c>
      <c r="W24" s="524"/>
      <c r="X24" s="524"/>
      <c r="Y24" s="524"/>
      <c r="Z24" s="524"/>
      <c r="AA24" s="524"/>
      <c r="AB24" s="524"/>
      <c r="AC24" s="525"/>
      <c r="AD24" s="187" t="s">
        <v>16</v>
      </c>
      <c r="AE24" s="187" t="s">
        <v>220</v>
      </c>
      <c r="AF24" s="523" t="s">
        <v>34</v>
      </c>
      <c r="AG24" s="524"/>
      <c r="AH24" s="524"/>
      <c r="AI24" s="524"/>
      <c r="AJ24" s="524"/>
      <c r="AK24" s="524"/>
      <c r="AL24" s="524"/>
      <c r="AM24" s="525"/>
      <c r="AN24" s="187" t="s">
        <v>16</v>
      </c>
      <c r="AO24" s="187" t="s">
        <v>220</v>
      </c>
      <c r="AP24" s="7"/>
      <c r="AQ24" s="522" t="s">
        <v>35</v>
      </c>
      <c r="AR24" s="493"/>
      <c r="AS24" s="493"/>
      <c r="AT24" s="494"/>
      <c r="AU24" s="7"/>
      <c r="AV24" s="102"/>
      <c r="AW24" s="102"/>
      <c r="AX24" s="102"/>
    </row>
    <row r="25" spans="1:50" s="181" customFormat="1" ht="55.5" customHeight="1" thickBot="1" x14ac:dyDescent="0.3">
      <c r="A25" s="88"/>
      <c r="B25" s="150" t="s">
        <v>0</v>
      </c>
      <c r="C25" s="171" t="s">
        <v>29</v>
      </c>
      <c r="D25" s="147" t="s">
        <v>2</v>
      </c>
      <c r="E25" s="147" t="s">
        <v>3</v>
      </c>
      <c r="F25" s="147" t="s">
        <v>4</v>
      </c>
      <c r="G25" s="153" t="s">
        <v>84</v>
      </c>
      <c r="H25" s="147" t="s">
        <v>6</v>
      </c>
      <c r="I25" s="154" t="s">
        <v>7</v>
      </c>
      <c r="J25" s="155" t="s">
        <v>8</v>
      </c>
      <c r="K25" s="36"/>
      <c r="L25" s="37" t="s">
        <v>17</v>
      </c>
      <c r="M25" s="135" t="s">
        <v>10</v>
      </c>
      <c r="N25" s="135" t="s">
        <v>11</v>
      </c>
      <c r="O25" s="135" t="s">
        <v>12</v>
      </c>
      <c r="P25" s="135" t="s">
        <v>13</v>
      </c>
      <c r="Q25" s="135" t="s">
        <v>14</v>
      </c>
      <c r="R25" s="39" t="s">
        <v>30</v>
      </c>
      <c r="S25" s="40" t="s">
        <v>15</v>
      </c>
      <c r="T25" s="136"/>
      <c r="U25" s="217"/>
      <c r="V25" s="323" t="s">
        <v>17</v>
      </c>
      <c r="W25" s="324" t="s">
        <v>18</v>
      </c>
      <c r="X25" s="324" t="s">
        <v>19</v>
      </c>
      <c r="Y25" s="324" t="s">
        <v>20</v>
      </c>
      <c r="Z25" s="324" t="s">
        <v>21</v>
      </c>
      <c r="AA25" s="324" t="s">
        <v>14</v>
      </c>
      <c r="AB25" s="324" t="s">
        <v>30</v>
      </c>
      <c r="AC25" s="324" t="s">
        <v>15</v>
      </c>
      <c r="AD25" s="324"/>
      <c r="AE25" s="325"/>
      <c r="AF25" s="383" t="s">
        <v>17</v>
      </c>
      <c r="AG25" s="387" t="s">
        <v>22</v>
      </c>
      <c r="AH25" s="327" t="s">
        <v>23</v>
      </c>
      <c r="AI25" s="327" t="s">
        <v>24</v>
      </c>
      <c r="AJ25" s="327" t="s">
        <v>25</v>
      </c>
      <c r="AK25" s="327" t="s">
        <v>14</v>
      </c>
      <c r="AL25" s="328" t="s">
        <v>30</v>
      </c>
      <c r="AM25" s="329" t="s">
        <v>15</v>
      </c>
      <c r="AN25" s="330"/>
      <c r="AO25" s="331"/>
      <c r="AP25" s="182"/>
      <c r="AQ25" s="37" t="s">
        <v>26</v>
      </c>
      <c r="AR25" s="135" t="s">
        <v>14</v>
      </c>
      <c r="AS25" s="40" t="s">
        <v>27</v>
      </c>
      <c r="AT25" s="134" t="s">
        <v>28</v>
      </c>
      <c r="AU25" s="68"/>
      <c r="AV25" s="102"/>
      <c r="AW25" s="102"/>
      <c r="AX25" s="102"/>
    </row>
    <row r="26" spans="1:50" s="181" customFormat="1" ht="112.5" customHeight="1" x14ac:dyDescent="0.25">
      <c r="A26" s="18"/>
      <c r="B26" s="248" t="s">
        <v>57</v>
      </c>
      <c r="C26" s="43" t="s">
        <v>319</v>
      </c>
      <c r="D26" s="44" t="s">
        <v>198</v>
      </c>
      <c r="E26" s="44" t="s">
        <v>199</v>
      </c>
      <c r="F26" s="44">
        <v>3</v>
      </c>
      <c r="G26" s="249" t="s">
        <v>200</v>
      </c>
      <c r="H26" s="249" t="s">
        <v>39</v>
      </c>
      <c r="I26" s="249">
        <v>45672</v>
      </c>
      <c r="J26" s="250">
        <v>46021</v>
      </c>
      <c r="K26" s="156"/>
      <c r="L26" s="240">
        <v>1</v>
      </c>
      <c r="M26" s="226"/>
      <c r="N26" s="226"/>
      <c r="O26" s="226"/>
      <c r="P26" s="226"/>
      <c r="Q26" s="226">
        <f>+SUM(M26:P26)</f>
        <v>0</v>
      </c>
      <c r="R26" s="267">
        <f>IFERROR(Q26/L26,"")</f>
        <v>0</v>
      </c>
      <c r="S26" s="224"/>
      <c r="T26" s="224"/>
      <c r="U26" s="315"/>
      <c r="V26" s="320">
        <v>1</v>
      </c>
      <c r="W26" s="211"/>
      <c r="X26" s="211"/>
      <c r="Y26" s="211"/>
      <c r="Z26" s="211"/>
      <c r="AA26" s="211">
        <f>+SUM(W26:Z26)</f>
        <v>0</v>
      </c>
      <c r="AB26" s="321">
        <f>IFERROR(AA26/V26,"")</f>
        <v>0</v>
      </c>
      <c r="AC26" s="322"/>
      <c r="AD26" s="322"/>
      <c r="AE26" s="348"/>
      <c r="AF26" s="380">
        <v>1</v>
      </c>
      <c r="AG26" s="376"/>
      <c r="AH26" s="226"/>
      <c r="AI26" s="226"/>
      <c r="AJ26" s="226"/>
      <c r="AK26" s="226">
        <f>+SUM(AG26:AJ26)</f>
        <v>0</v>
      </c>
      <c r="AL26" s="267">
        <f>IFERROR(AK26/AF26,"")</f>
        <v>0</v>
      </c>
      <c r="AM26" s="351"/>
      <c r="AN26" s="224"/>
      <c r="AO26" s="300"/>
      <c r="AP26" s="350"/>
      <c r="AQ26" s="253">
        <f>+SUM(L26,V26,AF26)</f>
        <v>3</v>
      </c>
      <c r="AR26" s="402">
        <f>+SUM(Q26,AA26,AK26)</f>
        <v>0</v>
      </c>
      <c r="AS26" s="405">
        <f>IFERROR(AR26/AQ26,"")</f>
        <v>0</v>
      </c>
      <c r="AT26" s="475">
        <f>+AVERAGE(AS26:AS30)</f>
        <v>0</v>
      </c>
      <c r="AU26" s="33"/>
      <c r="AV26" s="102"/>
      <c r="AW26" s="102"/>
      <c r="AX26" s="102"/>
    </row>
    <row r="27" spans="1:50" s="181" customFormat="1" ht="104.25" customHeight="1" x14ac:dyDescent="0.25">
      <c r="A27" s="18"/>
      <c r="B27" s="251" t="s">
        <v>58</v>
      </c>
      <c r="C27" s="49" t="s">
        <v>265</v>
      </c>
      <c r="D27" s="50" t="s">
        <v>266</v>
      </c>
      <c r="E27" s="50" t="s">
        <v>203</v>
      </c>
      <c r="F27" s="50">
        <v>3</v>
      </c>
      <c r="G27" s="190" t="s">
        <v>204</v>
      </c>
      <c r="H27" s="190" t="s">
        <v>39</v>
      </c>
      <c r="I27" s="190">
        <v>45672</v>
      </c>
      <c r="J27" s="191">
        <v>46021</v>
      </c>
      <c r="K27" s="156"/>
      <c r="L27" s="241">
        <v>1</v>
      </c>
      <c r="M27" s="47"/>
      <c r="N27" s="47"/>
      <c r="O27" s="47"/>
      <c r="P27" s="47"/>
      <c r="Q27" s="47">
        <f>+SUM(M27:P27)</f>
        <v>0</v>
      </c>
      <c r="R27" s="75">
        <f>IFERROR(Q27/L27,"")</f>
        <v>0</v>
      </c>
      <c r="S27" s="51"/>
      <c r="T27" s="51"/>
      <c r="U27" s="316"/>
      <c r="V27" s="241">
        <v>1</v>
      </c>
      <c r="W27" s="47"/>
      <c r="X27" s="47"/>
      <c r="Y27" s="47"/>
      <c r="Z27" s="47"/>
      <c r="AA27" s="47">
        <f>+SUM(W27:Z27)</f>
        <v>0</v>
      </c>
      <c r="AB27" s="75">
        <f>IFERROR(AA27/V27,"")</f>
        <v>0</v>
      </c>
      <c r="AC27" s="51"/>
      <c r="AD27" s="51"/>
      <c r="AE27" s="316"/>
      <c r="AF27" s="381">
        <v>1</v>
      </c>
      <c r="AG27" s="74"/>
      <c r="AH27" s="47"/>
      <c r="AI27" s="47"/>
      <c r="AJ27" s="47"/>
      <c r="AK27" s="47">
        <f>+SUM(AG27:AJ27)</f>
        <v>0</v>
      </c>
      <c r="AL27" s="75">
        <f>IFERROR(AK27/AF27,"")</f>
        <v>0</v>
      </c>
      <c r="AM27" s="76"/>
      <c r="AN27" s="51"/>
      <c r="AO27" s="301"/>
      <c r="AP27" s="350"/>
      <c r="AQ27" s="254">
        <f>+SUM(L27,V27,AF27)</f>
        <v>3</v>
      </c>
      <c r="AR27" s="403">
        <f>+SUM(Q27,AA27,AK27)</f>
        <v>0</v>
      </c>
      <c r="AS27" s="406">
        <f>IFERROR(AR27/AQ27,"")</f>
        <v>0</v>
      </c>
      <c r="AT27" s="476"/>
      <c r="AU27" s="33"/>
      <c r="AV27" s="102"/>
      <c r="AW27" s="102"/>
      <c r="AX27" s="102"/>
    </row>
    <row r="28" spans="1:50" s="181" customFormat="1" ht="111" customHeight="1" x14ac:dyDescent="0.25">
      <c r="A28" s="18"/>
      <c r="B28" s="251" t="s">
        <v>59</v>
      </c>
      <c r="C28" s="49" t="s">
        <v>321</v>
      </c>
      <c r="D28" s="50" t="s">
        <v>322</v>
      </c>
      <c r="E28" s="50" t="s">
        <v>38</v>
      </c>
      <c r="F28" s="50">
        <v>4</v>
      </c>
      <c r="G28" s="190" t="s">
        <v>39</v>
      </c>
      <c r="H28" s="190" t="s">
        <v>39</v>
      </c>
      <c r="I28" s="190">
        <v>45672</v>
      </c>
      <c r="J28" s="191">
        <v>46021</v>
      </c>
      <c r="K28" s="156"/>
      <c r="L28" s="241">
        <v>1</v>
      </c>
      <c r="M28" s="47"/>
      <c r="N28" s="47"/>
      <c r="O28" s="47"/>
      <c r="P28" s="47"/>
      <c r="Q28" s="47"/>
      <c r="R28" s="75"/>
      <c r="S28" s="51"/>
      <c r="T28" s="51"/>
      <c r="U28" s="316"/>
      <c r="V28" s="241">
        <v>1</v>
      </c>
      <c r="W28" s="47"/>
      <c r="X28" s="47"/>
      <c r="Y28" s="47"/>
      <c r="Z28" s="47"/>
      <c r="AA28" s="47"/>
      <c r="AB28" s="75"/>
      <c r="AC28" s="51"/>
      <c r="AD28" s="51"/>
      <c r="AE28" s="316"/>
      <c r="AF28" s="381">
        <v>2</v>
      </c>
      <c r="AG28" s="74"/>
      <c r="AH28" s="47"/>
      <c r="AI28" s="47"/>
      <c r="AJ28" s="47"/>
      <c r="AK28" s="47"/>
      <c r="AL28" s="75"/>
      <c r="AM28" s="76"/>
      <c r="AN28" s="51"/>
      <c r="AO28" s="301"/>
      <c r="AP28" s="350"/>
      <c r="AQ28" s="254">
        <f>+SUM(L28,V28,AF28)</f>
        <v>4</v>
      </c>
      <c r="AR28" s="403">
        <f>+SUM(Q28,AA28,AK28)</f>
        <v>0</v>
      </c>
      <c r="AS28" s="406">
        <f>IFERROR(AR28/AQ28,"")</f>
        <v>0</v>
      </c>
      <c r="AT28" s="476"/>
      <c r="AU28" s="33"/>
      <c r="AV28" s="102"/>
      <c r="AW28" s="102"/>
      <c r="AX28" s="102"/>
    </row>
    <row r="29" spans="1:50" s="181" customFormat="1" ht="107.25" customHeight="1" x14ac:dyDescent="0.25">
      <c r="A29" s="18">
        <f>+F29-AQ29</f>
        <v>0</v>
      </c>
      <c r="B29" s="251" t="s">
        <v>277</v>
      </c>
      <c r="C29" s="49" t="s">
        <v>201</v>
      </c>
      <c r="D29" s="50" t="s">
        <v>202</v>
      </c>
      <c r="E29" s="50" t="s">
        <v>203</v>
      </c>
      <c r="F29" s="50">
        <v>2</v>
      </c>
      <c r="G29" s="190" t="s">
        <v>204</v>
      </c>
      <c r="H29" s="190" t="s">
        <v>205</v>
      </c>
      <c r="I29" s="190">
        <v>45672</v>
      </c>
      <c r="J29" s="191">
        <v>46021</v>
      </c>
      <c r="K29" s="156"/>
      <c r="L29" s="241">
        <v>1</v>
      </c>
      <c r="M29" s="47"/>
      <c r="N29" s="47"/>
      <c r="O29" s="47"/>
      <c r="P29" s="47"/>
      <c r="Q29" s="47">
        <f>+SUM(M29:P29)</f>
        <v>0</v>
      </c>
      <c r="R29" s="75">
        <f>IFERROR(Q29/L29,"")</f>
        <v>0</v>
      </c>
      <c r="S29" s="51"/>
      <c r="T29" s="51"/>
      <c r="U29" s="316"/>
      <c r="V29" s="241"/>
      <c r="W29" s="47"/>
      <c r="X29" s="47"/>
      <c r="Y29" s="47"/>
      <c r="Z29" s="47"/>
      <c r="AA29" s="47">
        <f>+SUM(W29:Z29)</f>
        <v>0</v>
      </c>
      <c r="AB29" s="75" t="str">
        <f>IFERROR(AA29/V29,"")</f>
        <v/>
      </c>
      <c r="AC29" s="51"/>
      <c r="AD29" s="51"/>
      <c r="AE29" s="316"/>
      <c r="AF29" s="381">
        <v>1</v>
      </c>
      <c r="AG29" s="74"/>
      <c r="AH29" s="47"/>
      <c r="AI29" s="47"/>
      <c r="AJ29" s="47"/>
      <c r="AK29" s="47">
        <f>+SUM(AG29:AJ29)</f>
        <v>0</v>
      </c>
      <c r="AL29" s="75">
        <f>IFERROR(AK29/AF29,"")</f>
        <v>0</v>
      </c>
      <c r="AM29" s="76"/>
      <c r="AN29" s="51"/>
      <c r="AO29" s="301"/>
      <c r="AP29" s="350"/>
      <c r="AQ29" s="254">
        <f>+SUM(L29,V29,AF29)</f>
        <v>2</v>
      </c>
      <c r="AR29" s="403">
        <f>+SUM(Q29,AA29,AK29)</f>
        <v>0</v>
      </c>
      <c r="AS29" s="406">
        <f>IFERROR(AR29/AQ29,"")</f>
        <v>0</v>
      </c>
      <c r="AT29" s="476"/>
      <c r="AU29" s="33"/>
      <c r="AV29" s="102"/>
      <c r="AW29" s="102"/>
      <c r="AX29" s="102"/>
    </row>
    <row r="30" spans="1:50" s="181" customFormat="1" ht="122.25" customHeight="1" thickBot="1" x14ac:dyDescent="0.3">
      <c r="A30" s="18" t="e">
        <f>+#REF!-AQ30</f>
        <v>#REF!</v>
      </c>
      <c r="B30" s="252" t="s">
        <v>320</v>
      </c>
      <c r="C30" s="54" t="s">
        <v>206</v>
      </c>
      <c r="D30" s="55" t="s">
        <v>207</v>
      </c>
      <c r="E30" s="55" t="s">
        <v>38</v>
      </c>
      <c r="F30" s="55">
        <v>1</v>
      </c>
      <c r="G30" s="192" t="s">
        <v>208</v>
      </c>
      <c r="H30" s="192" t="s">
        <v>209</v>
      </c>
      <c r="I30" s="192">
        <v>45672</v>
      </c>
      <c r="J30" s="193">
        <v>46021</v>
      </c>
      <c r="K30" s="156"/>
      <c r="L30" s="242">
        <v>1</v>
      </c>
      <c r="M30" s="236"/>
      <c r="N30" s="236"/>
      <c r="O30" s="236"/>
      <c r="P30" s="236"/>
      <c r="Q30" s="236">
        <f>+SUM(M30:P30)</f>
        <v>0</v>
      </c>
      <c r="R30" s="270">
        <f>IFERROR(Q30/L30,"")</f>
        <v>0</v>
      </c>
      <c r="S30" s="234"/>
      <c r="T30" s="234"/>
      <c r="U30" s="317"/>
      <c r="V30" s="242"/>
      <c r="W30" s="236"/>
      <c r="X30" s="236"/>
      <c r="Y30" s="236"/>
      <c r="Z30" s="236"/>
      <c r="AA30" s="236">
        <f>+SUM(W30:Z30)</f>
        <v>0</v>
      </c>
      <c r="AB30" s="270" t="str">
        <f>IFERROR(AA30/V30,"")</f>
        <v/>
      </c>
      <c r="AC30" s="234"/>
      <c r="AD30" s="234"/>
      <c r="AE30" s="317"/>
      <c r="AF30" s="386"/>
      <c r="AG30" s="385"/>
      <c r="AH30" s="236"/>
      <c r="AI30" s="236"/>
      <c r="AJ30" s="236"/>
      <c r="AK30" s="236">
        <f>+SUM(AG30:AJ30)</f>
        <v>0</v>
      </c>
      <c r="AL30" s="270" t="str">
        <f>IFERROR(AK30/AF30,"")</f>
        <v/>
      </c>
      <c r="AM30" s="349"/>
      <c r="AN30" s="234"/>
      <c r="AO30" s="302"/>
      <c r="AP30" s="350"/>
      <c r="AQ30" s="255">
        <f>+SUM(L30,V30,AF30)</f>
        <v>1</v>
      </c>
      <c r="AR30" s="404">
        <f>+SUM(Q30,AA30,AK30)</f>
        <v>0</v>
      </c>
      <c r="AS30" s="407">
        <f>IFERROR(AR30/AQ30,"")</f>
        <v>0</v>
      </c>
      <c r="AT30" s="477"/>
      <c r="AU30" s="33"/>
      <c r="AV30" s="102"/>
      <c r="AW30" s="102"/>
      <c r="AX30" s="102"/>
    </row>
    <row r="31" spans="1:50" s="181" customFormat="1" ht="39.75" customHeight="1" x14ac:dyDescent="0.25">
      <c r="A31" s="18"/>
      <c r="B31" s="202"/>
      <c r="C31" s="125"/>
      <c r="D31" s="182"/>
      <c r="E31" s="182"/>
      <c r="F31" s="182"/>
      <c r="G31" s="126"/>
      <c r="H31" s="126"/>
      <c r="I31" s="126"/>
      <c r="J31" s="126"/>
      <c r="K31" s="182"/>
      <c r="L31" s="182"/>
      <c r="M31" s="182"/>
      <c r="N31" s="182"/>
      <c r="O31" s="182"/>
      <c r="P31" s="182"/>
      <c r="Q31" s="182"/>
      <c r="R31" s="182"/>
      <c r="S31" s="125"/>
      <c r="T31" s="125"/>
      <c r="U31" s="125"/>
      <c r="V31" s="182"/>
      <c r="W31" s="182"/>
      <c r="X31" s="182"/>
      <c r="Y31" s="182"/>
      <c r="Z31" s="182"/>
      <c r="AA31" s="182"/>
      <c r="AB31" s="182"/>
      <c r="AC31" s="125"/>
      <c r="AD31" s="125"/>
      <c r="AE31" s="125"/>
      <c r="AF31" s="182"/>
      <c r="AG31" s="182"/>
      <c r="AH31" s="182"/>
      <c r="AI31" s="182"/>
      <c r="AJ31" s="182"/>
      <c r="AK31" s="182"/>
      <c r="AL31" s="182"/>
      <c r="AM31" s="200"/>
      <c r="AN31" s="125"/>
      <c r="AO31" s="125"/>
      <c r="AP31" s="144"/>
      <c r="AQ31" s="201"/>
      <c r="AR31" s="201"/>
      <c r="AS31" s="201"/>
      <c r="AT31" s="205"/>
      <c r="AU31" s="33"/>
      <c r="AV31" s="102"/>
      <c r="AW31" s="102"/>
      <c r="AX31" s="102"/>
    </row>
    <row r="32" spans="1:50" s="181" customFormat="1" ht="30.75" customHeight="1" thickBot="1" x14ac:dyDescent="0.3">
      <c r="A32" s="25"/>
      <c r="B32" s="474" t="s">
        <v>278</v>
      </c>
      <c r="C32" s="474"/>
      <c r="D32" s="474"/>
      <c r="E32" s="474"/>
      <c r="F32" s="474"/>
      <c r="G32" s="474"/>
      <c r="H32" s="474"/>
      <c r="I32" s="474"/>
      <c r="J32" s="474"/>
      <c r="K32" s="30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32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33"/>
      <c r="AQ32" s="33"/>
      <c r="AR32" s="33"/>
      <c r="AS32" s="33"/>
      <c r="AT32" s="34"/>
      <c r="AU32" s="7"/>
      <c r="AV32" s="102"/>
      <c r="AW32" s="102"/>
      <c r="AX32" s="102"/>
    </row>
    <row r="33" spans="1:50" s="181" customFormat="1" ht="35.25" customHeight="1" thickBot="1" x14ac:dyDescent="0.3">
      <c r="A33" s="25"/>
      <c r="B33" s="526" t="s">
        <v>375</v>
      </c>
      <c r="C33" s="497"/>
      <c r="D33" s="497"/>
      <c r="E33" s="497"/>
      <c r="F33" s="497"/>
      <c r="G33" s="497"/>
      <c r="H33" s="497"/>
      <c r="I33" s="497"/>
      <c r="J33" s="497"/>
      <c r="K33" s="27"/>
      <c r="L33" s="523" t="s">
        <v>32</v>
      </c>
      <c r="M33" s="524"/>
      <c r="N33" s="524"/>
      <c r="O33" s="524"/>
      <c r="P33" s="524"/>
      <c r="Q33" s="524"/>
      <c r="R33" s="524"/>
      <c r="S33" s="525"/>
      <c r="T33" s="187" t="s">
        <v>16</v>
      </c>
      <c r="U33" s="216" t="s">
        <v>220</v>
      </c>
      <c r="V33" s="523" t="s">
        <v>33</v>
      </c>
      <c r="W33" s="524"/>
      <c r="X33" s="524"/>
      <c r="Y33" s="524"/>
      <c r="Z33" s="524"/>
      <c r="AA33" s="524"/>
      <c r="AB33" s="524"/>
      <c r="AC33" s="525"/>
      <c r="AD33" s="187" t="s">
        <v>16</v>
      </c>
      <c r="AE33" s="187" t="s">
        <v>220</v>
      </c>
      <c r="AF33" s="523" t="s">
        <v>34</v>
      </c>
      <c r="AG33" s="524"/>
      <c r="AH33" s="524"/>
      <c r="AI33" s="524"/>
      <c r="AJ33" s="524"/>
      <c r="AK33" s="524"/>
      <c r="AL33" s="524"/>
      <c r="AM33" s="525"/>
      <c r="AN33" s="187" t="s">
        <v>16</v>
      </c>
      <c r="AO33" s="187" t="s">
        <v>220</v>
      </c>
      <c r="AP33" s="7"/>
      <c r="AQ33" s="522" t="s">
        <v>35</v>
      </c>
      <c r="AR33" s="493"/>
      <c r="AS33" s="493"/>
      <c r="AT33" s="494"/>
      <c r="AU33" s="7"/>
      <c r="AV33" s="102"/>
      <c r="AW33" s="102"/>
      <c r="AX33" s="102"/>
    </row>
    <row r="34" spans="1:50" s="181" customFormat="1" ht="55.5" customHeight="1" thickBot="1" x14ac:dyDescent="0.3">
      <c r="A34" s="88"/>
      <c r="B34" s="150" t="s">
        <v>0</v>
      </c>
      <c r="C34" s="171" t="s">
        <v>29</v>
      </c>
      <c r="D34" s="147" t="s">
        <v>2</v>
      </c>
      <c r="E34" s="147" t="s">
        <v>3</v>
      </c>
      <c r="F34" s="147" t="s">
        <v>4</v>
      </c>
      <c r="G34" s="153" t="s">
        <v>84</v>
      </c>
      <c r="H34" s="147" t="s">
        <v>6</v>
      </c>
      <c r="I34" s="154" t="s">
        <v>7</v>
      </c>
      <c r="J34" s="155" t="s">
        <v>8</v>
      </c>
      <c r="K34" s="138"/>
      <c r="L34" s="73" t="s">
        <v>17</v>
      </c>
      <c r="M34" s="115" t="s">
        <v>10</v>
      </c>
      <c r="N34" s="115" t="s">
        <v>11</v>
      </c>
      <c r="O34" s="115" t="s">
        <v>12</v>
      </c>
      <c r="P34" s="115" t="s">
        <v>13</v>
      </c>
      <c r="Q34" s="115" t="s">
        <v>14</v>
      </c>
      <c r="R34" s="82" t="s">
        <v>30</v>
      </c>
      <c r="S34" s="83" t="s">
        <v>15</v>
      </c>
      <c r="T34" s="60"/>
      <c r="U34" s="61"/>
      <c r="V34" s="73" t="s">
        <v>17</v>
      </c>
      <c r="W34" s="115" t="s">
        <v>18</v>
      </c>
      <c r="X34" s="115" t="s">
        <v>19</v>
      </c>
      <c r="Y34" s="115" t="s">
        <v>20</v>
      </c>
      <c r="Z34" s="115" t="s">
        <v>21</v>
      </c>
      <c r="AA34" s="115" t="s">
        <v>14</v>
      </c>
      <c r="AB34" s="82" t="s">
        <v>30</v>
      </c>
      <c r="AC34" s="83" t="s">
        <v>15</v>
      </c>
      <c r="AD34" s="60"/>
      <c r="AE34" s="61"/>
      <c r="AF34" s="73" t="s">
        <v>17</v>
      </c>
      <c r="AG34" s="115" t="s">
        <v>22</v>
      </c>
      <c r="AH34" s="115" t="s">
        <v>23</v>
      </c>
      <c r="AI34" s="115" t="s">
        <v>24</v>
      </c>
      <c r="AJ34" s="115" t="s">
        <v>25</v>
      </c>
      <c r="AK34" s="115" t="s">
        <v>14</v>
      </c>
      <c r="AL34" s="82" t="s">
        <v>30</v>
      </c>
      <c r="AM34" s="83" t="s">
        <v>15</v>
      </c>
      <c r="AN34" s="60"/>
      <c r="AO34" s="61"/>
      <c r="AP34" s="182"/>
      <c r="AQ34" s="37" t="s">
        <v>26</v>
      </c>
      <c r="AR34" s="135" t="s">
        <v>14</v>
      </c>
      <c r="AS34" s="40" t="s">
        <v>27</v>
      </c>
      <c r="AT34" s="134" t="s">
        <v>28</v>
      </c>
      <c r="AU34" s="68"/>
      <c r="AV34" s="102"/>
      <c r="AW34" s="102"/>
      <c r="AX34" s="102"/>
    </row>
    <row r="35" spans="1:50" s="181" customFormat="1" ht="141" customHeight="1" thickBot="1" x14ac:dyDescent="0.3">
      <c r="A35" s="18"/>
      <c r="B35" s="266" t="s">
        <v>60</v>
      </c>
      <c r="C35" s="262" t="s">
        <v>163</v>
      </c>
      <c r="D35" s="263" t="s">
        <v>164</v>
      </c>
      <c r="E35" s="263" t="s">
        <v>42</v>
      </c>
      <c r="F35" s="263">
        <v>1</v>
      </c>
      <c r="G35" s="264" t="s">
        <v>431</v>
      </c>
      <c r="H35" s="264" t="s">
        <v>161</v>
      </c>
      <c r="I35" s="264">
        <v>45689</v>
      </c>
      <c r="J35" s="265">
        <v>46021</v>
      </c>
      <c r="K35" s="156"/>
      <c r="L35" s="258"/>
      <c r="M35" s="259"/>
      <c r="N35" s="259"/>
      <c r="O35" s="259"/>
      <c r="P35" s="259"/>
      <c r="Q35" s="259">
        <f>+SUM(M35:P35)</f>
        <v>0</v>
      </c>
      <c r="R35" s="260" t="str">
        <f>IFERROR(Q35/L35,"")</f>
        <v/>
      </c>
      <c r="S35" s="261"/>
      <c r="T35" s="261"/>
      <c r="U35" s="303"/>
      <c r="V35" s="258"/>
      <c r="W35" s="259"/>
      <c r="X35" s="259"/>
      <c r="Y35" s="259"/>
      <c r="Z35" s="259"/>
      <c r="AA35" s="259">
        <f>+SUM(W35:Z35)</f>
        <v>0</v>
      </c>
      <c r="AB35" s="260" t="str">
        <f>IFERROR(AA35/V35,"")</f>
        <v/>
      </c>
      <c r="AC35" s="261"/>
      <c r="AD35" s="261"/>
      <c r="AE35" s="352"/>
      <c r="AF35" s="353">
        <v>1</v>
      </c>
      <c r="AG35" s="263"/>
      <c r="AH35" s="263"/>
      <c r="AI35" s="263"/>
      <c r="AJ35" s="263"/>
      <c r="AK35" s="263">
        <f>+SUM(AG35:AJ35)</f>
        <v>0</v>
      </c>
      <c r="AL35" s="354">
        <f>IFERROR(AK35/AF35,"")</f>
        <v>0</v>
      </c>
      <c r="AM35" s="355"/>
      <c r="AN35" s="262"/>
      <c r="AO35" s="197"/>
      <c r="AP35" s="350"/>
      <c r="AQ35" s="257">
        <f>+SUM(L35,V35,AF35)</f>
        <v>1</v>
      </c>
      <c r="AR35" s="408">
        <f>+SUM(Q35,AA35,AK35)</f>
        <v>0</v>
      </c>
      <c r="AS35" s="409">
        <f>IFERROR(AR35/AQ35,"")</f>
        <v>0</v>
      </c>
      <c r="AT35" s="256">
        <f>+AVERAGE(AS35)</f>
        <v>0</v>
      </c>
      <c r="AU35" s="33"/>
      <c r="AV35" s="102"/>
      <c r="AW35" s="102"/>
      <c r="AX35" s="102"/>
    </row>
    <row r="36" spans="1:50" s="181" customFormat="1" ht="25.5" customHeight="1" x14ac:dyDescent="0.25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25"/>
      <c r="T36" s="125"/>
      <c r="U36" s="125"/>
      <c r="V36" s="182"/>
      <c r="W36" s="182"/>
      <c r="X36" s="182"/>
      <c r="Y36" s="182"/>
      <c r="Z36" s="182"/>
      <c r="AA36" s="182"/>
      <c r="AB36" s="182"/>
      <c r="AC36" s="125"/>
      <c r="AD36" s="125"/>
      <c r="AE36" s="125"/>
      <c r="AF36" s="182"/>
      <c r="AG36" s="182"/>
      <c r="AH36" s="182"/>
      <c r="AI36" s="182"/>
      <c r="AJ36" s="182"/>
      <c r="AK36" s="182"/>
      <c r="AL36" s="182"/>
      <c r="AM36" s="200"/>
      <c r="AN36" s="125"/>
      <c r="AO36" s="125"/>
      <c r="AP36" s="144"/>
      <c r="AQ36" s="201"/>
      <c r="AR36" s="201"/>
      <c r="AS36" s="201"/>
      <c r="AT36" s="205"/>
      <c r="AU36" s="33"/>
      <c r="AV36" s="102"/>
      <c r="AW36" s="102"/>
      <c r="AX36" s="102"/>
    </row>
    <row r="37" spans="1:50" s="186" customFormat="1" ht="30.75" customHeight="1" thickBot="1" x14ac:dyDescent="0.3">
      <c r="A37" s="25"/>
      <c r="B37" s="474" t="s">
        <v>279</v>
      </c>
      <c r="C37" s="474"/>
      <c r="D37" s="474"/>
      <c r="E37" s="474"/>
      <c r="F37" s="474"/>
      <c r="G37" s="474"/>
      <c r="H37" s="474"/>
      <c r="I37" s="474"/>
      <c r="J37" s="474"/>
      <c r="K37" s="30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32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33"/>
      <c r="AQ37" s="33"/>
      <c r="AR37" s="33"/>
      <c r="AS37" s="33"/>
      <c r="AT37" s="34"/>
      <c r="AU37" s="7"/>
      <c r="AV37" s="185"/>
      <c r="AW37" s="185"/>
      <c r="AX37" s="185"/>
    </row>
    <row r="38" spans="1:50" s="186" customFormat="1" ht="35.25" customHeight="1" thickBot="1" x14ac:dyDescent="0.3">
      <c r="A38" s="25"/>
      <c r="B38" s="526" t="s">
        <v>375</v>
      </c>
      <c r="C38" s="497"/>
      <c r="D38" s="497"/>
      <c r="E38" s="497"/>
      <c r="F38" s="497"/>
      <c r="G38" s="497"/>
      <c r="H38" s="497"/>
      <c r="I38" s="497"/>
      <c r="J38" s="497"/>
      <c r="K38" s="27"/>
      <c r="L38" s="522" t="s">
        <v>32</v>
      </c>
      <c r="M38" s="493"/>
      <c r="N38" s="493"/>
      <c r="O38" s="493"/>
      <c r="P38" s="493"/>
      <c r="Q38" s="493"/>
      <c r="R38" s="493"/>
      <c r="S38" s="494"/>
      <c r="T38" s="187" t="s">
        <v>16</v>
      </c>
      <c r="U38" s="216" t="s">
        <v>220</v>
      </c>
      <c r="V38" s="523" t="s">
        <v>33</v>
      </c>
      <c r="W38" s="524"/>
      <c r="X38" s="524"/>
      <c r="Y38" s="524"/>
      <c r="Z38" s="524"/>
      <c r="AA38" s="524"/>
      <c r="AB38" s="524"/>
      <c r="AC38" s="525"/>
      <c r="AD38" s="187" t="s">
        <v>16</v>
      </c>
      <c r="AE38" s="187" t="s">
        <v>220</v>
      </c>
      <c r="AF38" s="523" t="s">
        <v>34</v>
      </c>
      <c r="AG38" s="524"/>
      <c r="AH38" s="524"/>
      <c r="AI38" s="524"/>
      <c r="AJ38" s="524"/>
      <c r="AK38" s="524"/>
      <c r="AL38" s="524"/>
      <c r="AM38" s="525"/>
      <c r="AN38" s="187" t="s">
        <v>16</v>
      </c>
      <c r="AO38" s="187" t="s">
        <v>220</v>
      </c>
      <c r="AP38" s="7"/>
      <c r="AQ38" s="522" t="s">
        <v>35</v>
      </c>
      <c r="AR38" s="493"/>
      <c r="AS38" s="493"/>
      <c r="AT38" s="494"/>
      <c r="AU38" s="7"/>
      <c r="AV38" s="185"/>
      <c r="AW38" s="185"/>
      <c r="AX38" s="185"/>
    </row>
    <row r="39" spans="1:50" s="186" customFormat="1" ht="55.5" customHeight="1" thickBot="1" x14ac:dyDescent="0.3">
      <c r="A39" s="88"/>
      <c r="B39" s="150" t="s">
        <v>0</v>
      </c>
      <c r="C39" s="147" t="s">
        <v>29</v>
      </c>
      <c r="D39" s="147" t="s">
        <v>2</v>
      </c>
      <c r="E39" s="147" t="s">
        <v>3</v>
      </c>
      <c r="F39" s="147" t="s">
        <v>4</v>
      </c>
      <c r="G39" s="206" t="s">
        <v>84</v>
      </c>
      <c r="H39" s="147" t="s">
        <v>6</v>
      </c>
      <c r="I39" s="207" t="s">
        <v>7</v>
      </c>
      <c r="J39" s="208" t="s">
        <v>8</v>
      </c>
      <c r="K39" s="36"/>
      <c r="L39" s="37" t="s">
        <v>17</v>
      </c>
      <c r="M39" s="135" t="s">
        <v>10</v>
      </c>
      <c r="N39" s="135" t="s">
        <v>11</v>
      </c>
      <c r="O39" s="135" t="s">
        <v>12</v>
      </c>
      <c r="P39" s="135" t="s">
        <v>13</v>
      </c>
      <c r="Q39" s="135" t="s">
        <v>14</v>
      </c>
      <c r="R39" s="39" t="s">
        <v>30</v>
      </c>
      <c r="S39" s="40" t="s">
        <v>15</v>
      </c>
      <c r="T39" s="136"/>
      <c r="U39" s="217"/>
      <c r="V39" s="326" t="s">
        <v>17</v>
      </c>
      <c r="W39" s="327" t="s">
        <v>18</v>
      </c>
      <c r="X39" s="327" t="s">
        <v>19</v>
      </c>
      <c r="Y39" s="327" t="s">
        <v>20</v>
      </c>
      <c r="Z39" s="327" t="s">
        <v>21</v>
      </c>
      <c r="AA39" s="327" t="s">
        <v>14</v>
      </c>
      <c r="AB39" s="328" t="s">
        <v>30</v>
      </c>
      <c r="AC39" s="329" t="s">
        <v>15</v>
      </c>
      <c r="AD39" s="330"/>
      <c r="AE39" s="331"/>
      <c r="AF39" s="379" t="s">
        <v>17</v>
      </c>
      <c r="AG39" s="388" t="s">
        <v>22</v>
      </c>
      <c r="AH39" s="115" t="s">
        <v>23</v>
      </c>
      <c r="AI39" s="115" t="s">
        <v>24</v>
      </c>
      <c r="AJ39" s="115" t="s">
        <v>25</v>
      </c>
      <c r="AK39" s="115" t="s">
        <v>14</v>
      </c>
      <c r="AL39" s="82" t="s">
        <v>30</v>
      </c>
      <c r="AM39" s="83" t="s">
        <v>15</v>
      </c>
      <c r="AN39" s="60"/>
      <c r="AO39" s="61"/>
      <c r="AP39" s="182"/>
      <c r="AQ39" s="37" t="s">
        <v>26</v>
      </c>
      <c r="AR39" s="135" t="s">
        <v>14</v>
      </c>
      <c r="AS39" s="40" t="s">
        <v>27</v>
      </c>
      <c r="AT39" s="134" t="s">
        <v>28</v>
      </c>
      <c r="AU39" s="68"/>
      <c r="AV39" s="185"/>
      <c r="AW39" s="185"/>
      <c r="AX39" s="185"/>
    </row>
    <row r="40" spans="1:50" s="186" customFormat="1" ht="141" customHeight="1" x14ac:dyDescent="0.25">
      <c r="A40" s="18"/>
      <c r="B40" s="240" t="s">
        <v>61</v>
      </c>
      <c r="C40" s="224" t="s">
        <v>267</v>
      </c>
      <c r="D40" s="226" t="s">
        <v>191</v>
      </c>
      <c r="E40" s="226" t="s">
        <v>42</v>
      </c>
      <c r="F40" s="226">
        <v>1</v>
      </c>
      <c r="G40" s="227" t="s">
        <v>160</v>
      </c>
      <c r="H40" s="227" t="s">
        <v>192</v>
      </c>
      <c r="I40" s="227">
        <v>45689</v>
      </c>
      <c r="J40" s="228">
        <v>45841</v>
      </c>
      <c r="K40" s="156"/>
      <c r="L40" s="240">
        <v>1</v>
      </c>
      <c r="M40" s="226"/>
      <c r="N40" s="226"/>
      <c r="O40" s="226"/>
      <c r="P40" s="226"/>
      <c r="Q40" s="226">
        <f>+SUM(M40:P40)</f>
        <v>0</v>
      </c>
      <c r="R40" s="267">
        <f>IFERROR(Q40/L40,"")</f>
        <v>0</v>
      </c>
      <c r="S40" s="224"/>
      <c r="T40" s="224"/>
      <c r="U40" s="315"/>
      <c r="V40" s="240"/>
      <c r="W40" s="226"/>
      <c r="X40" s="226"/>
      <c r="Y40" s="226"/>
      <c r="Z40" s="226"/>
      <c r="AA40" s="226">
        <f>+SUM(W40:Z40)</f>
        <v>0</v>
      </c>
      <c r="AB40" s="267" t="str">
        <f>IFERROR(AA40/V40,"")</f>
        <v/>
      </c>
      <c r="AC40" s="224"/>
      <c r="AD40" s="224"/>
      <c r="AE40" s="315"/>
      <c r="AF40" s="380"/>
      <c r="AG40" s="376"/>
      <c r="AH40" s="226"/>
      <c r="AI40" s="226"/>
      <c r="AJ40" s="226"/>
      <c r="AK40" s="226">
        <f>+SUM(AG40:AJ40)</f>
        <v>0</v>
      </c>
      <c r="AL40" s="267" t="str">
        <f>IFERROR(AK40/AF40,"")</f>
        <v/>
      </c>
      <c r="AM40" s="351"/>
      <c r="AN40" s="224"/>
      <c r="AO40" s="300"/>
      <c r="AP40" s="350"/>
      <c r="AQ40" s="253">
        <f>+SUM(L40,V40,AF40)</f>
        <v>1</v>
      </c>
      <c r="AR40" s="402">
        <f>+SUM(Q40,AA40,AK40)</f>
        <v>0</v>
      </c>
      <c r="AS40" s="405">
        <f>IFERROR(AR40/AQ40,"")</f>
        <v>0</v>
      </c>
      <c r="AT40" s="485">
        <f>+AVERAGE(AS40:AS43)</f>
        <v>0</v>
      </c>
      <c r="AU40" s="33"/>
      <c r="AV40" s="185"/>
      <c r="AW40" s="185"/>
      <c r="AX40" s="185"/>
    </row>
    <row r="41" spans="1:50" s="186" customFormat="1" ht="120.75" customHeight="1" x14ac:dyDescent="0.25">
      <c r="A41" s="18">
        <f>+F41-AQ41</f>
        <v>0</v>
      </c>
      <c r="B41" s="241" t="s">
        <v>62</v>
      </c>
      <c r="C41" s="239" t="s">
        <v>268</v>
      </c>
      <c r="D41" s="213" t="s">
        <v>193</v>
      </c>
      <c r="E41" s="47" t="s">
        <v>42</v>
      </c>
      <c r="F41" s="47">
        <v>1</v>
      </c>
      <c r="G41" s="212" t="s">
        <v>160</v>
      </c>
      <c r="H41" s="212" t="s">
        <v>192</v>
      </c>
      <c r="I41" s="220">
        <v>45690</v>
      </c>
      <c r="J41" s="231">
        <v>45868</v>
      </c>
      <c r="K41" s="156"/>
      <c r="L41" s="241">
        <v>1</v>
      </c>
      <c r="M41" s="47"/>
      <c r="N41" s="47"/>
      <c r="O41" s="47"/>
      <c r="P41" s="47"/>
      <c r="Q41" s="47">
        <f>+SUM(M41:P41)</f>
        <v>0</v>
      </c>
      <c r="R41" s="75">
        <f>IFERROR(Q41/L41,"")</f>
        <v>0</v>
      </c>
      <c r="S41" s="51"/>
      <c r="T41" s="51"/>
      <c r="U41" s="316"/>
      <c r="V41" s="241"/>
      <c r="W41" s="47"/>
      <c r="X41" s="47"/>
      <c r="Y41" s="47"/>
      <c r="Z41" s="47"/>
      <c r="AA41" s="47">
        <f>+SUM(W41:Z41)</f>
        <v>0</v>
      </c>
      <c r="AB41" s="75" t="str">
        <f>IFERROR(AA41/V41,"")</f>
        <v/>
      </c>
      <c r="AC41" s="51"/>
      <c r="AD41" s="51"/>
      <c r="AE41" s="316"/>
      <c r="AF41" s="381"/>
      <c r="AG41" s="74"/>
      <c r="AH41" s="47"/>
      <c r="AI41" s="47"/>
      <c r="AJ41" s="47"/>
      <c r="AK41" s="47">
        <f>+SUM(AG41:AJ41)</f>
        <v>0</v>
      </c>
      <c r="AL41" s="75" t="str">
        <f>IFERROR(AK41/AF41,"")</f>
        <v/>
      </c>
      <c r="AM41" s="357"/>
      <c r="AN41" s="51"/>
      <c r="AO41" s="301"/>
      <c r="AP41" s="350"/>
      <c r="AQ41" s="254">
        <f>+SUM(L41,V41,AF41)</f>
        <v>1</v>
      </c>
      <c r="AR41" s="403">
        <f>+SUM(Q41,AA41,AK41)</f>
        <v>0</v>
      </c>
      <c r="AS41" s="406">
        <f>IFERROR(AR41/AQ41,"")</f>
        <v>0</v>
      </c>
      <c r="AT41" s="486"/>
      <c r="AU41" s="33"/>
      <c r="AV41" s="185"/>
      <c r="AW41" s="185"/>
      <c r="AX41" s="185"/>
    </row>
    <row r="42" spans="1:50" s="186" customFormat="1" ht="102.75" customHeight="1" x14ac:dyDescent="0.25">
      <c r="A42" s="18">
        <f>+F43-AQ42</f>
        <v>-1</v>
      </c>
      <c r="B42" s="241" t="s">
        <v>224</v>
      </c>
      <c r="C42" s="51" t="s">
        <v>323</v>
      </c>
      <c r="D42" s="47" t="s">
        <v>196</v>
      </c>
      <c r="E42" s="47" t="s">
        <v>197</v>
      </c>
      <c r="F42" s="47">
        <v>2</v>
      </c>
      <c r="G42" s="212" t="s">
        <v>160</v>
      </c>
      <c r="H42" s="212" t="s">
        <v>192</v>
      </c>
      <c r="I42" s="220">
        <v>45689</v>
      </c>
      <c r="J42" s="231">
        <v>46021</v>
      </c>
      <c r="K42" s="156"/>
      <c r="L42" s="241"/>
      <c r="M42" s="47"/>
      <c r="N42" s="47"/>
      <c r="O42" s="47"/>
      <c r="P42" s="47"/>
      <c r="Q42" s="47">
        <f>+SUM(M42:P42)</f>
        <v>0</v>
      </c>
      <c r="R42" s="75" t="str">
        <f>IFERROR(Q42/L42,"")</f>
        <v/>
      </c>
      <c r="S42" s="51"/>
      <c r="T42" s="51"/>
      <c r="U42" s="316"/>
      <c r="V42" s="241">
        <v>1</v>
      </c>
      <c r="W42" s="47"/>
      <c r="X42" s="47"/>
      <c r="Y42" s="47"/>
      <c r="Z42" s="47"/>
      <c r="AA42" s="47">
        <f>+SUM(W42:Z42)</f>
        <v>0</v>
      </c>
      <c r="AB42" s="75">
        <f>IFERROR(AA42/V42,"")</f>
        <v>0</v>
      </c>
      <c r="AC42" s="51"/>
      <c r="AD42" s="51"/>
      <c r="AE42" s="316"/>
      <c r="AF42" s="381">
        <v>1</v>
      </c>
      <c r="AG42" s="74"/>
      <c r="AH42" s="47"/>
      <c r="AI42" s="47"/>
      <c r="AJ42" s="47"/>
      <c r="AK42" s="47">
        <f>+SUM(AG42:AJ42)</f>
        <v>0</v>
      </c>
      <c r="AL42" s="75">
        <f>IFERROR(AK42/AF42,"")</f>
        <v>0</v>
      </c>
      <c r="AM42" s="76"/>
      <c r="AN42" s="51"/>
      <c r="AO42" s="301"/>
      <c r="AP42" s="350"/>
      <c r="AQ42" s="254">
        <f>+SUM(L42,V42,AF42)</f>
        <v>2</v>
      </c>
      <c r="AR42" s="403">
        <f>+SUM(Q42,AA42,AK42)</f>
        <v>0</v>
      </c>
      <c r="AS42" s="406">
        <f>IFERROR(AR42/AQ42,"")</f>
        <v>0</v>
      </c>
      <c r="AT42" s="486"/>
      <c r="AU42" s="33"/>
      <c r="AV42" s="185"/>
      <c r="AW42" s="185"/>
      <c r="AX42" s="185"/>
    </row>
    <row r="43" spans="1:50" s="186" customFormat="1" ht="108" customHeight="1" thickBot="1" x14ac:dyDescent="0.3">
      <c r="A43" s="18">
        <f>+G118-AQ43</f>
        <v>-1</v>
      </c>
      <c r="B43" s="242" t="s">
        <v>225</v>
      </c>
      <c r="C43" s="243" t="s">
        <v>432</v>
      </c>
      <c r="D43" s="244" t="s">
        <v>240</v>
      </c>
      <c r="E43" s="244" t="s">
        <v>194</v>
      </c>
      <c r="F43" s="244">
        <v>1</v>
      </c>
      <c r="G43" s="245" t="s">
        <v>195</v>
      </c>
      <c r="H43" s="245" t="s">
        <v>192</v>
      </c>
      <c r="I43" s="246">
        <v>45689</v>
      </c>
      <c r="J43" s="247">
        <v>46021</v>
      </c>
      <c r="K43" s="156"/>
      <c r="L43" s="242"/>
      <c r="M43" s="236"/>
      <c r="N43" s="236"/>
      <c r="O43" s="236"/>
      <c r="P43" s="236"/>
      <c r="Q43" s="236">
        <f>+SUM(M43:P43)</f>
        <v>0</v>
      </c>
      <c r="R43" s="270" t="str">
        <f>IFERROR(Q43/L43,"")</f>
        <v/>
      </c>
      <c r="S43" s="234"/>
      <c r="T43" s="234"/>
      <c r="U43" s="317"/>
      <c r="V43" s="242"/>
      <c r="W43" s="236"/>
      <c r="X43" s="236"/>
      <c r="Y43" s="236"/>
      <c r="Z43" s="236"/>
      <c r="AA43" s="236">
        <f>+SUM(W43:Z43)</f>
        <v>0</v>
      </c>
      <c r="AB43" s="270" t="str">
        <f>IFERROR(AA43/V43,"")</f>
        <v/>
      </c>
      <c r="AC43" s="234"/>
      <c r="AD43" s="234"/>
      <c r="AE43" s="317"/>
      <c r="AF43" s="386">
        <v>1</v>
      </c>
      <c r="AG43" s="385"/>
      <c r="AH43" s="236"/>
      <c r="AI43" s="236"/>
      <c r="AJ43" s="236"/>
      <c r="AK43" s="236">
        <f>+SUM(AG43:AJ43)</f>
        <v>0</v>
      </c>
      <c r="AL43" s="270">
        <f>IFERROR(AK43/AF43,"")</f>
        <v>0</v>
      </c>
      <c r="AM43" s="349"/>
      <c r="AN43" s="234"/>
      <c r="AO43" s="302"/>
      <c r="AP43" s="350"/>
      <c r="AQ43" s="255">
        <f>+SUM(L43,V43,AF43)</f>
        <v>1</v>
      </c>
      <c r="AR43" s="404">
        <f>+SUM(Q43,AA43,AK43)</f>
        <v>0</v>
      </c>
      <c r="AS43" s="407">
        <f>IFERROR(AR43/AQ43,"")</f>
        <v>0</v>
      </c>
      <c r="AT43" s="487"/>
      <c r="AU43" s="33"/>
      <c r="AV43" s="185"/>
      <c r="AW43" s="185"/>
      <c r="AX43" s="185"/>
    </row>
    <row r="44" spans="1:50" s="181" customFormat="1" ht="33.75" customHeight="1" thickBot="1" x14ac:dyDescent="0.3">
      <c r="A44" s="25"/>
      <c r="D44" s="28"/>
      <c r="E44" s="28"/>
      <c r="F44" s="28"/>
      <c r="G44" s="28"/>
      <c r="H44" s="28"/>
      <c r="I44" s="28"/>
      <c r="J44" s="28"/>
      <c r="K44" s="28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19"/>
      <c r="X44" s="19"/>
      <c r="Y44" s="19"/>
      <c r="Z44" s="19"/>
      <c r="AA44" s="7"/>
      <c r="AB44" s="7"/>
      <c r="AC44" s="28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29"/>
      <c r="AU44" s="7"/>
      <c r="AV44" s="102"/>
      <c r="AW44" s="102"/>
      <c r="AX44" s="102"/>
    </row>
    <row r="45" spans="1:50" s="181" customFormat="1" ht="39.75" customHeight="1" thickBot="1" x14ac:dyDescent="0.3">
      <c r="A45" s="25"/>
      <c r="B45" s="504" t="s">
        <v>270</v>
      </c>
      <c r="C45" s="504"/>
      <c r="D45" s="504"/>
      <c r="E45" s="504"/>
      <c r="F45" s="504"/>
      <c r="G45" s="504"/>
      <c r="H45" s="504"/>
      <c r="I45" s="504"/>
      <c r="J45" s="504"/>
      <c r="K45" s="28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9"/>
      <c r="X45" s="19"/>
      <c r="Y45" s="19"/>
      <c r="Z45" s="19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439">
        <f>+(AT49+AT58/2)</f>
        <v>0</v>
      </c>
      <c r="AU45" s="7"/>
      <c r="AV45" s="102"/>
      <c r="AW45" s="102"/>
      <c r="AX45" s="102"/>
    </row>
    <row r="46" spans="1:50" ht="40.5" customHeight="1" thickBot="1" x14ac:dyDescent="0.3">
      <c r="A46" s="25"/>
      <c r="B46" s="474" t="s">
        <v>280</v>
      </c>
      <c r="C46" s="474"/>
      <c r="D46" s="474"/>
      <c r="E46" s="474"/>
      <c r="F46" s="474"/>
      <c r="G46" s="474"/>
      <c r="H46" s="474"/>
      <c r="I46" s="474"/>
      <c r="J46" s="474"/>
      <c r="K46" s="30"/>
      <c r="L46" s="31"/>
      <c r="M46" s="31"/>
      <c r="N46" s="31"/>
      <c r="O46" s="31"/>
      <c r="P46" s="31"/>
      <c r="Q46" s="31"/>
      <c r="R46" s="31"/>
      <c r="S46" s="31"/>
      <c r="T46" s="31"/>
      <c r="U46" s="68"/>
      <c r="V46" s="31"/>
      <c r="W46" s="31"/>
      <c r="X46" s="31"/>
      <c r="Y46" s="31"/>
      <c r="Z46" s="31"/>
      <c r="AA46" s="31"/>
      <c r="AB46" s="31"/>
      <c r="AC46" s="32"/>
      <c r="AD46" s="68"/>
      <c r="AE46" s="31"/>
      <c r="AF46" s="31"/>
      <c r="AG46" s="31"/>
      <c r="AH46" s="31"/>
      <c r="AI46" s="31"/>
      <c r="AJ46" s="31"/>
      <c r="AK46" s="31"/>
      <c r="AL46" s="31"/>
      <c r="AM46" s="31"/>
      <c r="AN46" s="68"/>
      <c r="AO46" s="31"/>
      <c r="AP46" s="33"/>
      <c r="AQ46" s="33"/>
      <c r="AR46" s="33"/>
      <c r="AS46" s="33"/>
      <c r="AT46" s="34"/>
      <c r="AU46" s="7"/>
    </row>
    <row r="47" spans="1:50" ht="30.75" customHeight="1" thickBot="1" x14ac:dyDescent="0.3">
      <c r="A47" s="25"/>
      <c r="B47" s="516" t="s">
        <v>110</v>
      </c>
      <c r="C47" s="501"/>
      <c r="D47" s="501"/>
      <c r="E47" s="501"/>
      <c r="F47" s="501"/>
      <c r="G47" s="501"/>
      <c r="H47" s="501"/>
      <c r="I47" s="501"/>
      <c r="J47" s="501"/>
      <c r="K47" s="32"/>
      <c r="L47" s="517" t="s">
        <v>32</v>
      </c>
      <c r="M47" s="512"/>
      <c r="N47" s="512"/>
      <c r="O47" s="512"/>
      <c r="P47" s="512"/>
      <c r="Q47" s="512"/>
      <c r="R47" s="512"/>
      <c r="S47" s="513"/>
      <c r="T47" s="60" t="s">
        <v>16</v>
      </c>
      <c r="U47" s="216" t="s">
        <v>220</v>
      </c>
      <c r="V47" s="491" t="s">
        <v>33</v>
      </c>
      <c r="W47" s="489"/>
      <c r="X47" s="489"/>
      <c r="Y47" s="489"/>
      <c r="Z47" s="489"/>
      <c r="AA47" s="489"/>
      <c r="AB47" s="489"/>
      <c r="AC47" s="490"/>
      <c r="AD47" s="60" t="s">
        <v>16</v>
      </c>
      <c r="AE47" s="216" t="s">
        <v>220</v>
      </c>
      <c r="AF47" s="537" t="s">
        <v>34</v>
      </c>
      <c r="AG47" s="538"/>
      <c r="AH47" s="538"/>
      <c r="AI47" s="538"/>
      <c r="AJ47" s="538"/>
      <c r="AK47" s="538"/>
      <c r="AL47" s="538"/>
      <c r="AM47" s="539"/>
      <c r="AN47" s="389" t="s">
        <v>16</v>
      </c>
      <c r="AO47" s="187" t="s">
        <v>220</v>
      </c>
      <c r="AP47" s="33"/>
      <c r="AQ47" s="492" t="s">
        <v>35</v>
      </c>
      <c r="AR47" s="493"/>
      <c r="AS47" s="493"/>
      <c r="AT47" s="494"/>
      <c r="AU47" s="7"/>
    </row>
    <row r="48" spans="1:50" ht="41.25" customHeight="1" thickBot="1" x14ac:dyDescent="0.3">
      <c r="A48" s="25"/>
      <c r="B48" s="120" t="s">
        <v>0</v>
      </c>
      <c r="C48" s="165" t="s">
        <v>1</v>
      </c>
      <c r="D48" s="120" t="s">
        <v>2</v>
      </c>
      <c r="E48" s="120" t="s">
        <v>3</v>
      </c>
      <c r="F48" s="120" t="s">
        <v>4</v>
      </c>
      <c r="G48" s="116" t="s">
        <v>84</v>
      </c>
      <c r="H48" s="120" t="s">
        <v>6</v>
      </c>
      <c r="I48" s="121" t="s">
        <v>7</v>
      </c>
      <c r="J48" s="122" t="s">
        <v>8</v>
      </c>
      <c r="K48" s="30"/>
      <c r="L48" s="66" t="s">
        <v>17</v>
      </c>
      <c r="M48" s="135" t="s">
        <v>10</v>
      </c>
      <c r="N48" s="135" t="s">
        <v>11</v>
      </c>
      <c r="O48" s="135" t="s">
        <v>12</v>
      </c>
      <c r="P48" s="135" t="s">
        <v>13</v>
      </c>
      <c r="Q48" s="135" t="s">
        <v>14</v>
      </c>
      <c r="R48" s="39"/>
      <c r="S48" s="40" t="s">
        <v>15</v>
      </c>
      <c r="T48" s="136"/>
      <c r="U48" s="217"/>
      <c r="V48" s="326" t="s">
        <v>17</v>
      </c>
      <c r="W48" s="332" t="s">
        <v>18</v>
      </c>
      <c r="X48" s="332" t="s">
        <v>19</v>
      </c>
      <c r="Y48" s="332" t="s">
        <v>20</v>
      </c>
      <c r="Z48" s="332" t="s">
        <v>21</v>
      </c>
      <c r="AA48" s="327" t="s">
        <v>14</v>
      </c>
      <c r="AB48" s="328"/>
      <c r="AC48" s="333" t="s">
        <v>15</v>
      </c>
      <c r="AD48" s="330"/>
      <c r="AE48" s="356"/>
      <c r="AF48" s="379" t="s">
        <v>17</v>
      </c>
      <c r="AG48" s="388" t="s">
        <v>22</v>
      </c>
      <c r="AH48" s="115" t="s">
        <v>23</v>
      </c>
      <c r="AI48" s="115" t="s">
        <v>24</v>
      </c>
      <c r="AJ48" s="115" t="s">
        <v>25</v>
      </c>
      <c r="AK48" s="115" t="s">
        <v>14</v>
      </c>
      <c r="AL48" s="82"/>
      <c r="AM48" s="393" t="s">
        <v>15</v>
      </c>
      <c r="AN48" s="389"/>
      <c r="AO48" s="61"/>
      <c r="AP48" s="33"/>
      <c r="AQ48" s="37" t="s">
        <v>26</v>
      </c>
      <c r="AR48" s="135" t="s">
        <v>14</v>
      </c>
      <c r="AS48" s="40" t="s">
        <v>27</v>
      </c>
      <c r="AT48" s="134" t="s">
        <v>28</v>
      </c>
      <c r="AU48" s="7"/>
      <c r="AV48"/>
      <c r="AW48"/>
      <c r="AX48"/>
    </row>
    <row r="49" spans="1:50" ht="94.5" customHeight="1" x14ac:dyDescent="0.25">
      <c r="A49" s="25">
        <f>+F49-AQ49</f>
        <v>0</v>
      </c>
      <c r="B49" s="240" t="s">
        <v>88</v>
      </c>
      <c r="C49" s="224" t="s">
        <v>54</v>
      </c>
      <c r="D49" s="226" t="s">
        <v>55</v>
      </c>
      <c r="E49" s="226" t="s">
        <v>36</v>
      </c>
      <c r="F49" s="272">
        <v>1</v>
      </c>
      <c r="G49" s="273" t="s">
        <v>85</v>
      </c>
      <c r="H49" s="273" t="s">
        <v>86</v>
      </c>
      <c r="I49" s="274">
        <v>45748</v>
      </c>
      <c r="J49" s="275">
        <v>46021</v>
      </c>
      <c r="K49" s="31"/>
      <c r="L49" s="240"/>
      <c r="M49" s="226"/>
      <c r="N49" s="226"/>
      <c r="O49" s="226"/>
      <c r="P49" s="226"/>
      <c r="Q49" s="226">
        <f>+SUM(M49:P49)</f>
        <v>0</v>
      </c>
      <c r="R49" s="267" t="str">
        <f>IFERROR(Q49/L49,"")</f>
        <v/>
      </c>
      <c r="S49" s="224"/>
      <c r="T49" s="224"/>
      <c r="U49" s="300"/>
      <c r="V49" s="78"/>
      <c r="W49" s="44"/>
      <c r="X49" s="44"/>
      <c r="Y49" s="44"/>
      <c r="Z49" s="44"/>
      <c r="AA49" s="44">
        <f>+SUM(W49:Z49)</f>
        <v>0</v>
      </c>
      <c r="AB49" s="42" t="str">
        <f>IFERROR(AA49/V49,"")</f>
        <v/>
      </c>
      <c r="AC49" s="43"/>
      <c r="AD49" s="86"/>
      <c r="AE49" s="358"/>
      <c r="AF49" s="380">
        <v>1</v>
      </c>
      <c r="AG49" s="376"/>
      <c r="AH49" s="226"/>
      <c r="AI49" s="226"/>
      <c r="AJ49" s="226"/>
      <c r="AK49" s="226">
        <f>+SUM(AG49:AJ49)</f>
        <v>0</v>
      </c>
      <c r="AL49" s="267">
        <f>IFERROR(AK49/AF49,"")</f>
        <v>0</v>
      </c>
      <c r="AM49" s="394"/>
      <c r="AN49" s="390"/>
      <c r="AO49" s="300"/>
      <c r="AP49" s="33"/>
      <c r="AQ49" s="410">
        <f>+SUM(L49,V49,AF49)</f>
        <v>1</v>
      </c>
      <c r="AR49" s="413">
        <f>+SUM(Q49,AA49,AK49)</f>
        <v>0</v>
      </c>
      <c r="AS49" s="416">
        <f>IFERROR(AR49/AQ49,"")</f>
        <v>0</v>
      </c>
      <c r="AT49" s="485">
        <f>+AVERAGE(AS49:AS53)</f>
        <v>0</v>
      </c>
      <c r="AU49" s="7"/>
      <c r="AV49"/>
      <c r="AW49"/>
      <c r="AX49"/>
    </row>
    <row r="50" spans="1:50" ht="92.25" customHeight="1" x14ac:dyDescent="0.25">
      <c r="A50" s="25">
        <f>+F50-AQ50</f>
        <v>0</v>
      </c>
      <c r="B50" s="241" t="s">
        <v>89</v>
      </c>
      <c r="C50" s="51" t="s">
        <v>210</v>
      </c>
      <c r="D50" s="47" t="s">
        <v>211</v>
      </c>
      <c r="E50" s="47" t="s">
        <v>212</v>
      </c>
      <c r="F50" s="47">
        <v>2</v>
      </c>
      <c r="G50" s="212" t="s">
        <v>213</v>
      </c>
      <c r="H50" s="47" t="s">
        <v>214</v>
      </c>
      <c r="I50" s="69">
        <v>45748</v>
      </c>
      <c r="J50" s="427">
        <v>46021</v>
      </c>
      <c r="K50" s="31"/>
      <c r="L50" s="241"/>
      <c r="M50" s="47"/>
      <c r="N50" s="47"/>
      <c r="O50" s="47"/>
      <c r="P50" s="47"/>
      <c r="Q50" s="47">
        <f>+SUM(M50:P50)</f>
        <v>0</v>
      </c>
      <c r="R50" s="75" t="str">
        <f>IFERROR(Q50/L50,"")</f>
        <v/>
      </c>
      <c r="S50" s="51"/>
      <c r="T50" s="51"/>
      <c r="U50" s="301"/>
      <c r="V50" s="48">
        <v>1</v>
      </c>
      <c r="W50" s="50"/>
      <c r="X50" s="50"/>
      <c r="Y50" s="50"/>
      <c r="Z50" s="50"/>
      <c r="AA50" s="52">
        <f>+SUM(W50:Z50)</f>
        <v>0</v>
      </c>
      <c r="AB50" s="53">
        <f>IFERROR(AA50/V50,"")</f>
        <v>0</v>
      </c>
      <c r="AC50" s="79"/>
      <c r="AD50" s="51"/>
      <c r="AE50" s="316"/>
      <c r="AF50" s="381">
        <v>1</v>
      </c>
      <c r="AG50" s="74"/>
      <c r="AH50" s="47"/>
      <c r="AI50" s="47"/>
      <c r="AJ50" s="47"/>
      <c r="AK50" s="47">
        <f>+SUM(AG50:AJ50)</f>
        <v>0</v>
      </c>
      <c r="AL50" s="75">
        <f>IFERROR(AK50/AF50,"")</f>
        <v>0</v>
      </c>
      <c r="AM50" s="395"/>
      <c r="AN50" s="391"/>
      <c r="AO50" s="301"/>
      <c r="AP50" s="33"/>
      <c r="AQ50" s="411">
        <f>+SUM(L50,V50,AF50)</f>
        <v>2</v>
      </c>
      <c r="AR50" s="414">
        <f>+SUM(Q50,AA50,AK50)</f>
        <v>0</v>
      </c>
      <c r="AS50" s="417">
        <f>IFERROR(AR50/AQ50,"")</f>
        <v>0</v>
      </c>
      <c r="AT50" s="528"/>
      <c r="AU50" s="7"/>
      <c r="AV50"/>
      <c r="AW50"/>
      <c r="AX50"/>
    </row>
    <row r="51" spans="1:50" ht="92.25" customHeight="1" x14ac:dyDescent="0.25">
      <c r="A51" s="25">
        <f>+F51-AQ51</f>
        <v>0</v>
      </c>
      <c r="B51" s="241" t="s">
        <v>282</v>
      </c>
      <c r="C51" s="132" t="s">
        <v>158</v>
      </c>
      <c r="D51" s="277" t="s">
        <v>157</v>
      </c>
      <c r="E51" s="277" t="s">
        <v>38</v>
      </c>
      <c r="F51" s="277">
        <v>3</v>
      </c>
      <c r="G51" s="278" t="s">
        <v>39</v>
      </c>
      <c r="H51" s="279" t="s">
        <v>44</v>
      </c>
      <c r="I51" s="280">
        <v>45748</v>
      </c>
      <c r="J51" s="281">
        <v>45930</v>
      </c>
      <c r="K51" s="31"/>
      <c r="L51" s="241"/>
      <c r="M51" s="47"/>
      <c r="N51" s="47"/>
      <c r="O51" s="47"/>
      <c r="P51" s="47"/>
      <c r="Q51" s="47">
        <f>+SUM(M51:P51)</f>
        <v>0</v>
      </c>
      <c r="R51" s="75" t="str">
        <f>IFERROR(Q51/L51,"")</f>
        <v/>
      </c>
      <c r="S51" s="51"/>
      <c r="T51" s="51"/>
      <c r="U51" s="301"/>
      <c r="V51" s="152">
        <v>3</v>
      </c>
      <c r="W51" s="59"/>
      <c r="X51" s="59"/>
      <c r="Y51" s="59"/>
      <c r="Z51" s="59"/>
      <c r="AA51" s="52">
        <f>+SUM(W51:Z51)</f>
        <v>0</v>
      </c>
      <c r="AB51" s="53">
        <f>IFERROR(AA51/V51,"")</f>
        <v>0</v>
      </c>
      <c r="AC51" s="79"/>
      <c r="AD51" s="179"/>
      <c r="AE51" s="359"/>
      <c r="AF51" s="381"/>
      <c r="AG51" s="74"/>
      <c r="AH51" s="47"/>
      <c r="AI51" s="47"/>
      <c r="AJ51" s="47"/>
      <c r="AK51" s="47">
        <f>+SUM(AG51:AJ51)</f>
        <v>0</v>
      </c>
      <c r="AL51" s="75" t="str">
        <f>IFERROR(AK51/AF51,"")</f>
        <v/>
      </c>
      <c r="AM51" s="395"/>
      <c r="AN51" s="391"/>
      <c r="AO51" s="301"/>
      <c r="AP51" s="33"/>
      <c r="AQ51" s="411">
        <f>+SUM(L51,V51,AF51)</f>
        <v>3</v>
      </c>
      <c r="AR51" s="414">
        <f>+SUM(Q51,AA51,AK51)</f>
        <v>0</v>
      </c>
      <c r="AS51" s="417">
        <f>IFERROR(AR51/AQ51,"")</f>
        <v>0</v>
      </c>
      <c r="AT51" s="528"/>
      <c r="AU51" s="7"/>
      <c r="AV51"/>
      <c r="AW51"/>
      <c r="AX51"/>
    </row>
    <row r="52" spans="1:50" ht="82.5" customHeight="1" x14ac:dyDescent="0.25">
      <c r="A52" s="25">
        <f>+F52-AQ52</f>
        <v>0</v>
      </c>
      <c r="B52" s="241" t="s">
        <v>283</v>
      </c>
      <c r="C52" s="51" t="s">
        <v>215</v>
      </c>
      <c r="D52" s="47" t="s">
        <v>216</v>
      </c>
      <c r="E52" s="47" t="s">
        <v>42</v>
      </c>
      <c r="F52" s="47">
        <v>3</v>
      </c>
      <c r="G52" s="212" t="s">
        <v>217</v>
      </c>
      <c r="H52" s="212" t="s">
        <v>218</v>
      </c>
      <c r="I52" s="212">
        <v>45689</v>
      </c>
      <c r="J52" s="231">
        <v>46022</v>
      </c>
      <c r="K52" s="31"/>
      <c r="L52" s="241">
        <v>1</v>
      </c>
      <c r="M52" s="47"/>
      <c r="N52" s="47"/>
      <c r="O52" s="47"/>
      <c r="P52" s="47"/>
      <c r="Q52" s="47">
        <f>+SUM(M52:P52)</f>
        <v>0</v>
      </c>
      <c r="R52" s="75">
        <f>IFERROR(Q52/L52,"")</f>
        <v>0</v>
      </c>
      <c r="S52" s="51"/>
      <c r="T52" s="51"/>
      <c r="U52" s="301"/>
      <c r="V52" s="152">
        <v>1</v>
      </c>
      <c r="W52" s="59"/>
      <c r="X52" s="59"/>
      <c r="Y52" s="59"/>
      <c r="Z52" s="59"/>
      <c r="AA52" s="52">
        <f>+SUM(W52:Z52)</f>
        <v>0</v>
      </c>
      <c r="AB52" s="53">
        <f>IFERROR(AA52/V52,"")</f>
        <v>0</v>
      </c>
      <c r="AC52" s="51"/>
      <c r="AD52" s="49"/>
      <c r="AE52" s="345"/>
      <c r="AF52" s="381">
        <v>1</v>
      </c>
      <c r="AG52" s="74"/>
      <c r="AH52" s="47"/>
      <c r="AI52" s="47"/>
      <c r="AJ52" s="47"/>
      <c r="AK52" s="47">
        <f>+SUM(AG52:AJ52)</f>
        <v>0</v>
      </c>
      <c r="AL52" s="75">
        <f>IFERROR(AK52/AF52,"")</f>
        <v>0</v>
      </c>
      <c r="AM52" s="395"/>
      <c r="AN52" s="391"/>
      <c r="AO52" s="301"/>
      <c r="AP52" s="33"/>
      <c r="AQ52" s="411">
        <f>+SUM(L52,V52,AF52)</f>
        <v>3</v>
      </c>
      <c r="AR52" s="414">
        <f>+SUM(Q52,AA52,AK52)</f>
        <v>0</v>
      </c>
      <c r="AS52" s="417">
        <f>IFERROR(AR52/AQ52,"")</f>
        <v>0</v>
      </c>
      <c r="AT52" s="528"/>
      <c r="AU52" s="7"/>
      <c r="AV52"/>
      <c r="AW52"/>
      <c r="AX52"/>
    </row>
    <row r="53" spans="1:50" ht="42.75" customHeight="1" thickBot="1" x14ac:dyDescent="0.3">
      <c r="A53" s="25">
        <f>+F53-AQ53</f>
        <v>0</v>
      </c>
      <c r="B53" s="242"/>
      <c r="C53" s="234"/>
      <c r="D53" s="235"/>
      <c r="E53" s="236"/>
      <c r="F53" s="236"/>
      <c r="G53" s="237"/>
      <c r="H53" s="237"/>
      <c r="I53" s="237"/>
      <c r="J53" s="238"/>
      <c r="K53" s="31"/>
      <c r="L53" s="242"/>
      <c r="M53" s="236"/>
      <c r="N53" s="236"/>
      <c r="O53" s="236"/>
      <c r="P53" s="236"/>
      <c r="Q53" s="236">
        <f>+SUM(M53:P53)</f>
        <v>0</v>
      </c>
      <c r="R53" s="270" t="str">
        <f>IFERROR(Q53/L53,"")</f>
        <v/>
      </c>
      <c r="S53" s="234"/>
      <c r="T53" s="234"/>
      <c r="U53" s="302"/>
      <c r="V53" s="70"/>
      <c r="W53" s="55"/>
      <c r="X53" s="55"/>
      <c r="Y53" s="55"/>
      <c r="Z53" s="55"/>
      <c r="AA53" s="311">
        <f>+SUM(W53:Z53)</f>
        <v>0</v>
      </c>
      <c r="AB53" s="312" t="str">
        <f>IFERROR(AA53/V53,"")</f>
        <v/>
      </c>
      <c r="AC53" s="234"/>
      <c r="AD53" s="54"/>
      <c r="AE53" s="346"/>
      <c r="AF53" s="386"/>
      <c r="AG53" s="385"/>
      <c r="AH53" s="236"/>
      <c r="AI53" s="236"/>
      <c r="AJ53" s="236"/>
      <c r="AK53" s="236">
        <f>+SUM(AG53:AJ53)</f>
        <v>0</v>
      </c>
      <c r="AL53" s="270" t="str">
        <f>IFERROR(AK53/AF53,"")</f>
        <v/>
      </c>
      <c r="AM53" s="396"/>
      <c r="AN53" s="392"/>
      <c r="AO53" s="302"/>
      <c r="AP53" s="33"/>
      <c r="AQ53" s="412">
        <f>+SUM(L53,V53,AF53)</f>
        <v>0</v>
      </c>
      <c r="AR53" s="415">
        <f>+SUM(Q53,AA53,AK53)</f>
        <v>0</v>
      </c>
      <c r="AS53" s="418" t="str">
        <f>IFERROR(AR53/AQ53,"")</f>
        <v/>
      </c>
      <c r="AT53" s="529"/>
      <c r="AU53" s="7"/>
      <c r="AV53"/>
      <c r="AW53"/>
      <c r="AX53"/>
    </row>
    <row r="54" spans="1:50" s="181" customFormat="1" ht="41.25" customHeight="1" x14ac:dyDescent="0.25">
      <c r="A54" s="182"/>
      <c r="B54" s="182"/>
      <c r="C54" s="125"/>
      <c r="D54" s="210"/>
      <c r="E54" s="182"/>
      <c r="F54" s="182"/>
      <c r="G54" s="209"/>
      <c r="H54" s="209"/>
      <c r="I54" s="209"/>
      <c r="J54" s="209"/>
      <c r="K54" s="68"/>
      <c r="L54" s="182"/>
      <c r="M54" s="182"/>
      <c r="N54" s="182"/>
      <c r="O54" s="182"/>
      <c r="P54" s="182"/>
      <c r="Q54" s="182"/>
      <c r="R54" s="182"/>
      <c r="S54" s="125"/>
      <c r="T54" s="125"/>
      <c r="U54" s="125"/>
      <c r="V54" s="182"/>
      <c r="W54" s="182"/>
      <c r="X54" s="182"/>
      <c r="Y54" s="182"/>
      <c r="Z54" s="182"/>
      <c r="AA54" s="182"/>
      <c r="AB54" s="182"/>
      <c r="AC54" s="125"/>
      <c r="AD54" s="125"/>
      <c r="AE54" s="125"/>
      <c r="AF54" s="182"/>
      <c r="AG54" s="182"/>
      <c r="AH54" s="182"/>
      <c r="AI54" s="182"/>
      <c r="AJ54" s="182"/>
      <c r="AK54" s="182"/>
      <c r="AL54" s="182"/>
      <c r="AM54" s="200"/>
      <c r="AN54" s="125"/>
      <c r="AO54" s="125"/>
      <c r="AP54" s="33"/>
      <c r="AQ54" s="201"/>
      <c r="AR54" s="201"/>
      <c r="AS54" s="201"/>
      <c r="AT54" s="183"/>
      <c r="AU54" s="7"/>
    </row>
    <row r="55" spans="1:50" ht="40.5" customHeight="1" thickBot="1" x14ac:dyDescent="0.3">
      <c r="A55" s="25"/>
      <c r="B55" s="509" t="s">
        <v>281</v>
      </c>
      <c r="C55" s="510"/>
      <c r="D55" s="510"/>
      <c r="E55" s="510"/>
      <c r="F55" s="510"/>
      <c r="G55" s="510"/>
      <c r="H55" s="510"/>
      <c r="I55" s="510"/>
      <c r="J55" s="511"/>
      <c r="K55" s="30"/>
      <c r="L55" s="31"/>
      <c r="M55" s="31"/>
      <c r="N55" s="31"/>
      <c r="O55" s="31"/>
      <c r="P55" s="31"/>
      <c r="Q55" s="31"/>
      <c r="R55" s="31"/>
      <c r="S55" s="31"/>
      <c r="T55" s="31"/>
      <c r="U55" s="68"/>
      <c r="V55" s="31"/>
      <c r="W55" s="31"/>
      <c r="X55" s="31"/>
      <c r="Y55" s="31"/>
      <c r="Z55" s="31"/>
      <c r="AA55" s="31"/>
      <c r="AB55" s="31"/>
      <c r="AC55" s="32"/>
      <c r="AD55" s="68"/>
      <c r="AE55" s="31"/>
      <c r="AF55" s="31"/>
      <c r="AG55" s="31"/>
      <c r="AH55" s="31"/>
      <c r="AI55" s="31"/>
      <c r="AJ55" s="31"/>
      <c r="AK55" s="31"/>
      <c r="AL55" s="31"/>
      <c r="AM55" s="31"/>
      <c r="AN55" s="68"/>
      <c r="AO55" s="31"/>
      <c r="AP55" s="33"/>
      <c r="AQ55" s="33"/>
      <c r="AR55" s="33"/>
      <c r="AS55" s="33"/>
      <c r="AT55" s="34"/>
      <c r="AU55" s="7"/>
    </row>
    <row r="56" spans="1:50" ht="32.25" customHeight="1" thickBot="1" x14ac:dyDescent="0.3">
      <c r="A56" s="25"/>
      <c r="B56" s="501" t="s">
        <v>370</v>
      </c>
      <c r="C56" s="502"/>
      <c r="D56" s="502"/>
      <c r="E56" s="502"/>
      <c r="F56" s="502"/>
      <c r="G56" s="502"/>
      <c r="H56" s="502"/>
      <c r="I56" s="502"/>
      <c r="J56" s="527"/>
      <c r="K56" s="31"/>
      <c r="L56" s="517" t="s">
        <v>32</v>
      </c>
      <c r="M56" s="512"/>
      <c r="N56" s="512"/>
      <c r="O56" s="512"/>
      <c r="P56" s="512"/>
      <c r="Q56" s="512"/>
      <c r="R56" s="512"/>
      <c r="S56" s="513"/>
      <c r="T56" s="60" t="s">
        <v>16</v>
      </c>
      <c r="U56" s="216" t="s">
        <v>220</v>
      </c>
      <c r="V56" s="491" t="s">
        <v>33</v>
      </c>
      <c r="W56" s="489"/>
      <c r="X56" s="489"/>
      <c r="Y56" s="489"/>
      <c r="Z56" s="489"/>
      <c r="AA56" s="489"/>
      <c r="AB56" s="489"/>
      <c r="AC56" s="490"/>
      <c r="AD56" s="60" t="s">
        <v>16</v>
      </c>
      <c r="AE56" s="187" t="s">
        <v>220</v>
      </c>
      <c r="AF56" s="491" t="s">
        <v>34</v>
      </c>
      <c r="AG56" s="489"/>
      <c r="AH56" s="489"/>
      <c r="AI56" s="489"/>
      <c r="AJ56" s="489"/>
      <c r="AK56" s="489"/>
      <c r="AL56" s="489"/>
      <c r="AM56" s="490"/>
      <c r="AN56" s="61" t="s">
        <v>16</v>
      </c>
      <c r="AO56" s="187" t="s">
        <v>220</v>
      </c>
      <c r="AP56" s="33"/>
      <c r="AQ56" s="492" t="s">
        <v>35</v>
      </c>
      <c r="AR56" s="493"/>
      <c r="AS56" s="493"/>
      <c r="AT56" s="494"/>
      <c r="AU56" s="7"/>
    </row>
    <row r="57" spans="1:50" ht="49.5" customHeight="1" thickBot="1" x14ac:dyDescent="0.3">
      <c r="A57" s="25"/>
      <c r="B57" s="62" t="s">
        <v>0</v>
      </c>
      <c r="C57" s="167" t="s">
        <v>1</v>
      </c>
      <c r="D57" s="115" t="s">
        <v>2</v>
      </c>
      <c r="E57" s="115" t="s">
        <v>3</v>
      </c>
      <c r="F57" s="115" t="s">
        <v>4</v>
      </c>
      <c r="G57" s="116" t="s">
        <v>84</v>
      </c>
      <c r="H57" s="115" t="s">
        <v>6</v>
      </c>
      <c r="I57" s="117" t="s">
        <v>7</v>
      </c>
      <c r="J57" s="130" t="s">
        <v>8</v>
      </c>
      <c r="K57" s="30"/>
      <c r="L57" s="66" t="s">
        <v>17</v>
      </c>
      <c r="M57" s="38" t="s">
        <v>10</v>
      </c>
      <c r="N57" s="38" t="s">
        <v>11</v>
      </c>
      <c r="O57" s="38" t="s">
        <v>12</v>
      </c>
      <c r="P57" s="38" t="s">
        <v>13</v>
      </c>
      <c r="Q57" s="38" t="s">
        <v>14</v>
      </c>
      <c r="R57" s="39" t="s">
        <v>30</v>
      </c>
      <c r="S57" s="40" t="s">
        <v>15</v>
      </c>
      <c r="T57" s="41"/>
      <c r="U57" s="217"/>
      <c r="V57" s="326" t="s">
        <v>17</v>
      </c>
      <c r="W57" s="332" t="s">
        <v>18</v>
      </c>
      <c r="X57" s="332" t="s">
        <v>19</v>
      </c>
      <c r="Y57" s="332" t="s">
        <v>20</v>
      </c>
      <c r="Z57" s="332" t="s">
        <v>21</v>
      </c>
      <c r="AA57" s="327" t="s">
        <v>14</v>
      </c>
      <c r="AB57" s="328" t="s">
        <v>30</v>
      </c>
      <c r="AC57" s="333" t="s">
        <v>15</v>
      </c>
      <c r="AD57" s="330"/>
      <c r="AE57" s="331"/>
      <c r="AF57" s="379" t="s">
        <v>17</v>
      </c>
      <c r="AG57" s="388" t="s">
        <v>22</v>
      </c>
      <c r="AH57" s="115" t="s">
        <v>23</v>
      </c>
      <c r="AI57" s="115" t="s">
        <v>24</v>
      </c>
      <c r="AJ57" s="115" t="s">
        <v>25</v>
      </c>
      <c r="AK57" s="115" t="s">
        <v>14</v>
      </c>
      <c r="AL57" s="82" t="s">
        <v>30</v>
      </c>
      <c r="AM57" s="83" t="s">
        <v>15</v>
      </c>
      <c r="AN57" s="61"/>
      <c r="AO57" s="61"/>
      <c r="AP57" s="33"/>
      <c r="AQ57" s="37" t="s">
        <v>26</v>
      </c>
      <c r="AR57" s="135" t="s">
        <v>14</v>
      </c>
      <c r="AS57" s="40" t="s">
        <v>27</v>
      </c>
      <c r="AT57" s="134" t="s">
        <v>28</v>
      </c>
      <c r="AU57" s="19"/>
    </row>
    <row r="58" spans="1:50" s="181" customFormat="1" ht="108.75" customHeight="1" x14ac:dyDescent="0.25">
      <c r="A58" s="25"/>
      <c r="B58" s="240" t="s">
        <v>98</v>
      </c>
      <c r="C58" s="224" t="s">
        <v>112</v>
      </c>
      <c r="D58" s="226" t="s">
        <v>139</v>
      </c>
      <c r="E58" s="226" t="s">
        <v>38</v>
      </c>
      <c r="F58" s="226">
        <v>3</v>
      </c>
      <c r="G58" s="288" t="s">
        <v>39</v>
      </c>
      <c r="H58" s="434" t="s">
        <v>39</v>
      </c>
      <c r="I58" s="435">
        <v>45659</v>
      </c>
      <c r="J58" s="436">
        <v>46021</v>
      </c>
      <c r="K58" s="68"/>
      <c r="L58" s="240">
        <v>1</v>
      </c>
      <c r="M58" s="226"/>
      <c r="N58" s="226"/>
      <c r="O58" s="226"/>
      <c r="P58" s="226"/>
      <c r="Q58" s="226">
        <f t="shared" ref="Q58:Q76" si="10">+SUM(M58:P58)</f>
        <v>0</v>
      </c>
      <c r="R58" s="267">
        <f t="shared" ref="R58:R76" si="11">IFERROR(Q58/L58,"")</f>
        <v>0</v>
      </c>
      <c r="S58" s="224"/>
      <c r="T58" s="224"/>
      <c r="U58" s="315"/>
      <c r="V58" s="240">
        <v>1</v>
      </c>
      <c r="W58" s="226"/>
      <c r="X58" s="226"/>
      <c r="Y58" s="226"/>
      <c r="Z58" s="226"/>
      <c r="AA58" s="226">
        <f t="shared" ref="AA58:AA64" si="12">+SUM(W58:Z58)</f>
        <v>0</v>
      </c>
      <c r="AB58" s="267">
        <f t="shared" ref="AB58:AB64" si="13">IFERROR(AA58/V58,"")</f>
        <v>0</v>
      </c>
      <c r="AC58" s="224"/>
      <c r="AD58" s="224"/>
      <c r="AE58" s="315"/>
      <c r="AF58" s="380">
        <v>1</v>
      </c>
      <c r="AG58" s="376"/>
      <c r="AH58" s="226"/>
      <c r="AI58" s="226"/>
      <c r="AJ58" s="226"/>
      <c r="AK58" s="226">
        <f>+SUM(AG58:AJ58)</f>
        <v>0</v>
      </c>
      <c r="AL58" s="267">
        <f>IFERROR(AK58/AF58,"")</f>
        <v>0</v>
      </c>
      <c r="AM58" s="351"/>
      <c r="AN58" s="224"/>
      <c r="AO58" s="300"/>
      <c r="AP58" s="33"/>
      <c r="AQ58" s="253">
        <f t="shared" ref="AQ58:AQ76" si="14">+SUM(L58,V58,AF58)</f>
        <v>3</v>
      </c>
      <c r="AR58" s="402">
        <f t="shared" ref="AR58:AR76" si="15">+SUM(Q58,AA58,AK58)</f>
        <v>0</v>
      </c>
      <c r="AS58" s="423">
        <f t="shared" ref="AS58:AS76" si="16">IFERROR(AR58/AQ58,"")</f>
        <v>0</v>
      </c>
      <c r="AT58" s="540">
        <f>+AVERAGE(AS58:AS76)</f>
        <v>0</v>
      </c>
      <c r="AU58" s="7"/>
      <c r="AV58" s="102"/>
      <c r="AW58" s="102"/>
      <c r="AX58" s="102"/>
    </row>
    <row r="59" spans="1:50" s="162" customFormat="1" ht="123.75" customHeight="1" x14ac:dyDescent="0.25">
      <c r="A59" s="157"/>
      <c r="B59" s="241" t="s">
        <v>99</v>
      </c>
      <c r="C59" s="305" t="s">
        <v>113</v>
      </c>
      <c r="D59" s="429" t="s">
        <v>114</v>
      </c>
      <c r="E59" s="304" t="s">
        <v>38</v>
      </c>
      <c r="F59" s="304">
        <v>3</v>
      </c>
      <c r="G59" s="278" t="s">
        <v>39</v>
      </c>
      <c r="H59" s="304" t="s">
        <v>42</v>
      </c>
      <c r="I59" s="428">
        <v>45748</v>
      </c>
      <c r="J59" s="437">
        <v>46021</v>
      </c>
      <c r="K59" s="158"/>
      <c r="L59" s="306">
        <v>1</v>
      </c>
      <c r="M59" s="304"/>
      <c r="N59" s="304"/>
      <c r="O59" s="304"/>
      <c r="P59" s="304"/>
      <c r="Q59" s="47">
        <f t="shared" si="10"/>
        <v>0</v>
      </c>
      <c r="R59" s="75">
        <f t="shared" si="11"/>
        <v>0</v>
      </c>
      <c r="S59" s="305"/>
      <c r="T59" s="305"/>
      <c r="U59" s="335"/>
      <c r="V59" s="306">
        <v>1</v>
      </c>
      <c r="W59" s="304"/>
      <c r="X59" s="304"/>
      <c r="Y59" s="304"/>
      <c r="Z59" s="304"/>
      <c r="AA59" s="47">
        <f t="shared" si="12"/>
        <v>0</v>
      </c>
      <c r="AB59" s="75">
        <f t="shared" si="13"/>
        <v>0</v>
      </c>
      <c r="AC59" s="305"/>
      <c r="AD59" s="305"/>
      <c r="AE59" s="335"/>
      <c r="AF59" s="399">
        <v>1</v>
      </c>
      <c r="AG59" s="397"/>
      <c r="AH59" s="304"/>
      <c r="AI59" s="304"/>
      <c r="AJ59" s="304"/>
      <c r="AK59" s="304">
        <f>+SUM(AG59:AJ59)</f>
        <v>0</v>
      </c>
      <c r="AL59" s="360">
        <f>IFERROR(AK59/AF59,"")</f>
        <v>0</v>
      </c>
      <c r="AM59" s="361"/>
      <c r="AN59" s="305"/>
      <c r="AO59" s="307"/>
      <c r="AP59" s="159"/>
      <c r="AQ59" s="419">
        <f t="shared" si="14"/>
        <v>3</v>
      </c>
      <c r="AR59" s="421">
        <f t="shared" si="15"/>
        <v>0</v>
      </c>
      <c r="AS59" s="424">
        <f t="shared" si="16"/>
        <v>0</v>
      </c>
      <c r="AT59" s="541"/>
      <c r="AU59" s="160"/>
      <c r="AV59" s="161"/>
      <c r="AW59" s="161"/>
      <c r="AX59" s="161"/>
    </row>
    <row r="60" spans="1:50" s="181" customFormat="1" ht="111.75" customHeight="1" x14ac:dyDescent="0.25">
      <c r="A60" s="25"/>
      <c r="B60" s="241" t="s">
        <v>100</v>
      </c>
      <c r="C60" s="430" t="s">
        <v>140</v>
      </c>
      <c r="D60" s="47" t="s">
        <v>115</v>
      </c>
      <c r="E60" s="47" t="s">
        <v>43</v>
      </c>
      <c r="F60" s="47">
        <v>2</v>
      </c>
      <c r="G60" s="278" t="s">
        <v>39</v>
      </c>
      <c r="H60" s="276" t="s">
        <v>44</v>
      </c>
      <c r="I60" s="428">
        <v>45659</v>
      </c>
      <c r="J60" s="232">
        <v>46021</v>
      </c>
      <c r="K60" s="68"/>
      <c r="L60" s="241"/>
      <c r="M60" s="47"/>
      <c r="N60" s="47"/>
      <c r="O60" s="47"/>
      <c r="P60" s="47"/>
      <c r="Q60" s="47">
        <f t="shared" si="10"/>
        <v>0</v>
      </c>
      <c r="R60" s="75" t="str">
        <f t="shared" si="11"/>
        <v/>
      </c>
      <c r="S60" s="51"/>
      <c r="T60" s="51"/>
      <c r="U60" s="316"/>
      <c r="V60" s="241">
        <v>1</v>
      </c>
      <c r="W60" s="47"/>
      <c r="X60" s="47"/>
      <c r="Y60" s="47"/>
      <c r="Z60" s="47"/>
      <c r="AA60" s="47">
        <f t="shared" si="12"/>
        <v>0</v>
      </c>
      <c r="AB60" s="75">
        <f t="shared" si="13"/>
        <v>0</v>
      </c>
      <c r="AC60" s="51"/>
      <c r="AD60" s="51"/>
      <c r="AE60" s="316"/>
      <c r="AF60" s="381">
        <v>1</v>
      </c>
      <c r="AG60" s="74"/>
      <c r="AH60" s="47"/>
      <c r="AI60" s="47"/>
      <c r="AJ60" s="47"/>
      <c r="AK60" s="304">
        <f t="shared" ref="AK60:AK76" si="17">+SUM(AG60:AJ60)</f>
        <v>0</v>
      </c>
      <c r="AL60" s="360">
        <f t="shared" ref="AL60:AL76" si="18">IFERROR(AK60/AF60,"")</f>
        <v>0</v>
      </c>
      <c r="AM60" s="76"/>
      <c r="AN60" s="51"/>
      <c r="AO60" s="301"/>
      <c r="AP60" s="33"/>
      <c r="AQ60" s="254">
        <f t="shared" si="14"/>
        <v>2</v>
      </c>
      <c r="AR60" s="403">
        <f t="shared" si="15"/>
        <v>0</v>
      </c>
      <c r="AS60" s="425">
        <f t="shared" si="16"/>
        <v>0</v>
      </c>
      <c r="AT60" s="541"/>
      <c r="AU60" s="7"/>
      <c r="AV60" s="102"/>
      <c r="AW60" s="102"/>
      <c r="AX60" s="102"/>
    </row>
    <row r="61" spans="1:50" s="162" customFormat="1" ht="96.75" customHeight="1" x14ac:dyDescent="0.25">
      <c r="A61" s="157">
        <f>+F61-AQ61</f>
        <v>0</v>
      </c>
      <c r="B61" s="241" t="s">
        <v>284</v>
      </c>
      <c r="C61" s="305" t="s">
        <v>141</v>
      </c>
      <c r="D61" s="304" t="s">
        <v>45</v>
      </c>
      <c r="E61" s="304" t="s">
        <v>38</v>
      </c>
      <c r="F61" s="304">
        <v>1</v>
      </c>
      <c r="G61" s="278" t="s">
        <v>39</v>
      </c>
      <c r="H61" s="304" t="s">
        <v>39</v>
      </c>
      <c r="I61" s="280">
        <v>45717</v>
      </c>
      <c r="J61" s="281">
        <v>46021</v>
      </c>
      <c r="K61" s="158"/>
      <c r="L61" s="306"/>
      <c r="M61" s="304"/>
      <c r="N61" s="304"/>
      <c r="O61" s="304"/>
      <c r="P61" s="304"/>
      <c r="Q61" s="47">
        <f t="shared" si="10"/>
        <v>0</v>
      </c>
      <c r="R61" s="75" t="str">
        <f t="shared" si="11"/>
        <v/>
      </c>
      <c r="S61" s="305"/>
      <c r="T61" s="305"/>
      <c r="U61" s="335"/>
      <c r="V61" s="306"/>
      <c r="W61" s="304"/>
      <c r="X61" s="304"/>
      <c r="Y61" s="304"/>
      <c r="Z61" s="304"/>
      <c r="AA61" s="47">
        <f t="shared" si="12"/>
        <v>0</v>
      </c>
      <c r="AB61" s="75" t="str">
        <f t="shared" si="13"/>
        <v/>
      </c>
      <c r="AC61" s="305"/>
      <c r="AD61" s="305"/>
      <c r="AE61" s="335"/>
      <c r="AF61" s="399">
        <v>1</v>
      </c>
      <c r="AG61" s="397"/>
      <c r="AH61" s="304"/>
      <c r="AI61" s="304"/>
      <c r="AJ61" s="304"/>
      <c r="AK61" s="304">
        <f t="shared" si="17"/>
        <v>0</v>
      </c>
      <c r="AL61" s="360">
        <f t="shared" si="18"/>
        <v>0</v>
      </c>
      <c r="AM61" s="361"/>
      <c r="AN61" s="305"/>
      <c r="AO61" s="307"/>
      <c r="AP61" s="159"/>
      <c r="AQ61" s="419">
        <f t="shared" si="14"/>
        <v>1</v>
      </c>
      <c r="AR61" s="421">
        <f t="shared" si="15"/>
        <v>0</v>
      </c>
      <c r="AS61" s="425">
        <f t="shared" si="16"/>
        <v>0</v>
      </c>
      <c r="AT61" s="541"/>
      <c r="AU61" s="160"/>
      <c r="AV61" s="161" t="s">
        <v>81</v>
      </c>
      <c r="AW61" s="161"/>
      <c r="AX61" s="161"/>
    </row>
    <row r="62" spans="1:50" s="181" customFormat="1" ht="115.5" customHeight="1" x14ac:dyDescent="0.25">
      <c r="A62" s="25"/>
      <c r="B62" s="241" t="s">
        <v>285</v>
      </c>
      <c r="C62" s="305" t="s">
        <v>143</v>
      </c>
      <c r="D62" s="304" t="s">
        <v>142</v>
      </c>
      <c r="E62" s="304" t="s">
        <v>38</v>
      </c>
      <c r="F62" s="304">
        <v>3</v>
      </c>
      <c r="G62" s="278" t="s">
        <v>39</v>
      </c>
      <c r="H62" s="304" t="s">
        <v>144</v>
      </c>
      <c r="I62" s="280">
        <v>45689</v>
      </c>
      <c r="J62" s="281">
        <v>46021</v>
      </c>
      <c r="K62" s="68"/>
      <c r="L62" s="241">
        <v>1</v>
      </c>
      <c r="M62" s="47"/>
      <c r="N62" s="47"/>
      <c r="O62" s="47"/>
      <c r="P62" s="47"/>
      <c r="Q62" s="47">
        <f t="shared" si="10"/>
        <v>0</v>
      </c>
      <c r="R62" s="75">
        <f t="shared" si="11"/>
        <v>0</v>
      </c>
      <c r="S62" s="51"/>
      <c r="T62" s="51"/>
      <c r="U62" s="316"/>
      <c r="V62" s="241">
        <v>1</v>
      </c>
      <c r="W62" s="47"/>
      <c r="X62" s="47"/>
      <c r="Y62" s="47"/>
      <c r="Z62" s="47"/>
      <c r="AA62" s="47">
        <f t="shared" si="12"/>
        <v>0</v>
      </c>
      <c r="AB62" s="75">
        <f t="shared" si="13"/>
        <v>0</v>
      </c>
      <c r="AC62" s="51"/>
      <c r="AD62" s="51"/>
      <c r="AE62" s="316"/>
      <c r="AF62" s="381">
        <v>1</v>
      </c>
      <c r="AG62" s="74"/>
      <c r="AH62" s="47"/>
      <c r="AI62" s="47"/>
      <c r="AJ62" s="47"/>
      <c r="AK62" s="304">
        <f t="shared" si="17"/>
        <v>0</v>
      </c>
      <c r="AL62" s="360">
        <f t="shared" si="18"/>
        <v>0</v>
      </c>
      <c r="AM62" s="76"/>
      <c r="AN62" s="51"/>
      <c r="AO62" s="301"/>
      <c r="AP62" s="33"/>
      <c r="AQ62" s="254">
        <f t="shared" si="14"/>
        <v>3</v>
      </c>
      <c r="AR62" s="403">
        <f t="shared" si="15"/>
        <v>0</v>
      </c>
      <c r="AS62" s="425">
        <f t="shared" si="16"/>
        <v>0</v>
      </c>
      <c r="AT62" s="541"/>
      <c r="AU62" s="7"/>
      <c r="AV62" s="102"/>
      <c r="AW62" s="102"/>
      <c r="AX62" s="102"/>
    </row>
    <row r="63" spans="1:50" s="162" customFormat="1" ht="115.5" customHeight="1" x14ac:dyDescent="0.25">
      <c r="A63" s="157">
        <f>+F63-AQ63</f>
        <v>0</v>
      </c>
      <c r="B63" s="241" t="s">
        <v>286</v>
      </c>
      <c r="C63" s="305" t="s">
        <v>116</v>
      </c>
      <c r="D63" s="304" t="s">
        <v>117</v>
      </c>
      <c r="E63" s="304" t="s">
        <v>38</v>
      </c>
      <c r="F63" s="304">
        <v>1</v>
      </c>
      <c r="G63" s="278" t="s">
        <v>39</v>
      </c>
      <c r="H63" s="279" t="s">
        <v>46</v>
      </c>
      <c r="I63" s="280">
        <v>45839</v>
      </c>
      <c r="J63" s="281">
        <v>45930</v>
      </c>
      <c r="K63" s="158"/>
      <c r="L63" s="306"/>
      <c r="M63" s="304"/>
      <c r="N63" s="304"/>
      <c r="O63" s="304"/>
      <c r="P63" s="304"/>
      <c r="Q63" s="47">
        <f t="shared" si="10"/>
        <v>0</v>
      </c>
      <c r="R63" s="75" t="str">
        <f t="shared" si="11"/>
        <v/>
      </c>
      <c r="S63" s="305"/>
      <c r="T63" s="305"/>
      <c r="U63" s="335"/>
      <c r="V63" s="306">
        <v>1</v>
      </c>
      <c r="W63" s="304"/>
      <c r="X63" s="304"/>
      <c r="Y63" s="304"/>
      <c r="Z63" s="304"/>
      <c r="AA63" s="47">
        <f t="shared" si="12"/>
        <v>0</v>
      </c>
      <c r="AB63" s="75">
        <f t="shared" si="13"/>
        <v>0</v>
      </c>
      <c r="AC63" s="305"/>
      <c r="AD63" s="305"/>
      <c r="AE63" s="335"/>
      <c r="AF63" s="399"/>
      <c r="AG63" s="397"/>
      <c r="AH63" s="304"/>
      <c r="AI63" s="304"/>
      <c r="AJ63" s="304"/>
      <c r="AK63" s="304">
        <f t="shared" si="17"/>
        <v>0</v>
      </c>
      <c r="AL63" s="360" t="str">
        <f t="shared" si="18"/>
        <v/>
      </c>
      <c r="AM63" s="361"/>
      <c r="AN63" s="305"/>
      <c r="AO63" s="307"/>
      <c r="AP63" s="159"/>
      <c r="AQ63" s="419">
        <f t="shared" si="14"/>
        <v>1</v>
      </c>
      <c r="AR63" s="421">
        <f t="shared" si="15"/>
        <v>0</v>
      </c>
      <c r="AS63" s="425">
        <f t="shared" si="16"/>
        <v>0</v>
      </c>
      <c r="AT63" s="541"/>
      <c r="AU63" s="160"/>
      <c r="AV63" s="161"/>
      <c r="AW63" s="161"/>
      <c r="AX63" s="161"/>
    </row>
    <row r="64" spans="1:50" s="162" customFormat="1" ht="115.5" customHeight="1" x14ac:dyDescent="0.25">
      <c r="A64" s="157">
        <f>+F64-AQ64</f>
        <v>0</v>
      </c>
      <c r="B64" s="241" t="s">
        <v>287</v>
      </c>
      <c r="C64" s="431" t="s">
        <v>118</v>
      </c>
      <c r="D64" s="305" t="s">
        <v>119</v>
      </c>
      <c r="E64" s="305" t="s">
        <v>38</v>
      </c>
      <c r="F64" s="304">
        <v>3</v>
      </c>
      <c r="G64" s="278" t="s">
        <v>39</v>
      </c>
      <c r="H64" s="305" t="s">
        <v>120</v>
      </c>
      <c r="I64" s="280">
        <v>45717</v>
      </c>
      <c r="J64" s="281">
        <v>45991</v>
      </c>
      <c r="K64" s="158"/>
      <c r="L64" s="306">
        <v>1</v>
      </c>
      <c r="M64" s="304"/>
      <c r="N64" s="304"/>
      <c r="O64" s="304"/>
      <c r="P64" s="304"/>
      <c r="Q64" s="47">
        <f t="shared" si="10"/>
        <v>0</v>
      </c>
      <c r="R64" s="75">
        <f t="shared" si="11"/>
        <v>0</v>
      </c>
      <c r="S64" s="305"/>
      <c r="T64" s="305"/>
      <c r="U64" s="335"/>
      <c r="V64" s="306">
        <v>1</v>
      </c>
      <c r="W64" s="304"/>
      <c r="X64" s="304"/>
      <c r="Y64" s="304"/>
      <c r="Z64" s="304"/>
      <c r="AA64" s="47">
        <f t="shared" si="12"/>
        <v>0</v>
      </c>
      <c r="AB64" s="75">
        <f t="shared" si="13"/>
        <v>0</v>
      </c>
      <c r="AC64" s="305"/>
      <c r="AD64" s="305"/>
      <c r="AE64" s="335"/>
      <c r="AF64" s="399">
        <v>1</v>
      </c>
      <c r="AG64" s="397"/>
      <c r="AH64" s="304"/>
      <c r="AI64" s="304"/>
      <c r="AJ64" s="304"/>
      <c r="AK64" s="304">
        <f t="shared" si="17"/>
        <v>0</v>
      </c>
      <c r="AL64" s="360">
        <f t="shared" si="18"/>
        <v>0</v>
      </c>
      <c r="AM64" s="361"/>
      <c r="AN64" s="305"/>
      <c r="AO64" s="307"/>
      <c r="AP64" s="159"/>
      <c r="AQ64" s="419">
        <f t="shared" si="14"/>
        <v>3</v>
      </c>
      <c r="AR64" s="421">
        <f t="shared" si="15"/>
        <v>0</v>
      </c>
      <c r="AS64" s="425">
        <f t="shared" si="16"/>
        <v>0</v>
      </c>
      <c r="AT64" s="541"/>
      <c r="AU64" s="160"/>
      <c r="AV64" s="161"/>
      <c r="AW64" s="161"/>
      <c r="AX64" s="161"/>
    </row>
    <row r="65" spans="1:50" s="181" customFormat="1" ht="80.25" customHeight="1" x14ac:dyDescent="0.25">
      <c r="A65" s="25">
        <f>+F65-AQ65</f>
        <v>0</v>
      </c>
      <c r="B65" s="241" t="s">
        <v>288</v>
      </c>
      <c r="C65" s="51" t="s">
        <v>47</v>
      </c>
      <c r="D65" s="47" t="s">
        <v>124</v>
      </c>
      <c r="E65" s="304" t="s">
        <v>38</v>
      </c>
      <c r="F65" s="304">
        <v>1</v>
      </c>
      <c r="G65" s="278" t="s">
        <v>39</v>
      </c>
      <c r="H65" s="279" t="s">
        <v>39</v>
      </c>
      <c r="I65" s="69">
        <v>45931</v>
      </c>
      <c r="J65" s="427">
        <v>45991</v>
      </c>
      <c r="K65" s="68"/>
      <c r="L65" s="241"/>
      <c r="M65" s="47"/>
      <c r="N65" s="47"/>
      <c r="O65" s="47"/>
      <c r="P65" s="47"/>
      <c r="Q65" s="47">
        <f t="shared" si="10"/>
        <v>0</v>
      </c>
      <c r="R65" s="75" t="str">
        <f t="shared" si="11"/>
        <v/>
      </c>
      <c r="S65" s="51"/>
      <c r="T65" s="51"/>
      <c r="U65" s="316"/>
      <c r="V65" s="241"/>
      <c r="W65" s="47"/>
      <c r="X65" s="47"/>
      <c r="Y65" s="47"/>
      <c r="Z65" s="47"/>
      <c r="AA65" s="47">
        <f t="shared" ref="AA65:AA76" si="19">+SUM(W65:Z65)</f>
        <v>0</v>
      </c>
      <c r="AB65" s="75" t="str">
        <f t="shared" ref="AB65:AB76" si="20">IFERROR(AA65/V65,"")</f>
        <v/>
      </c>
      <c r="AC65" s="51"/>
      <c r="AD65" s="51"/>
      <c r="AE65" s="316"/>
      <c r="AF65" s="381">
        <v>1</v>
      </c>
      <c r="AG65" s="74"/>
      <c r="AH65" s="47"/>
      <c r="AI65" s="47"/>
      <c r="AJ65" s="47"/>
      <c r="AK65" s="304">
        <f t="shared" si="17"/>
        <v>0</v>
      </c>
      <c r="AL65" s="360">
        <f t="shared" si="18"/>
        <v>0</v>
      </c>
      <c r="AM65" s="76"/>
      <c r="AN65" s="51"/>
      <c r="AO65" s="301"/>
      <c r="AP65" s="33"/>
      <c r="AQ65" s="254">
        <f t="shared" si="14"/>
        <v>1</v>
      </c>
      <c r="AR65" s="403">
        <f t="shared" si="15"/>
        <v>0</v>
      </c>
      <c r="AS65" s="425">
        <f t="shared" si="16"/>
        <v>0</v>
      </c>
      <c r="AT65" s="541"/>
      <c r="AU65" s="7"/>
      <c r="AV65" s="102"/>
      <c r="AW65" s="102"/>
      <c r="AX65" s="102"/>
    </row>
    <row r="66" spans="1:50" s="181" customFormat="1" ht="80.25" customHeight="1" x14ac:dyDescent="0.25">
      <c r="A66" s="25"/>
      <c r="B66" s="241" t="s">
        <v>289</v>
      </c>
      <c r="C66" s="431" t="s">
        <v>122</v>
      </c>
      <c r="D66" s="304" t="s">
        <v>123</v>
      </c>
      <c r="E66" s="304" t="s">
        <v>38</v>
      </c>
      <c r="F66" s="304">
        <v>2</v>
      </c>
      <c r="G66" s="278" t="s">
        <v>39</v>
      </c>
      <c r="H66" s="279" t="s">
        <v>39</v>
      </c>
      <c r="I66" s="280">
        <v>45778</v>
      </c>
      <c r="J66" s="281">
        <v>46021</v>
      </c>
      <c r="K66" s="68"/>
      <c r="L66" s="241">
        <v>1</v>
      </c>
      <c r="M66" s="47"/>
      <c r="N66" s="47"/>
      <c r="O66" s="47"/>
      <c r="P66" s="47"/>
      <c r="Q66" s="47">
        <f t="shared" si="10"/>
        <v>0</v>
      </c>
      <c r="R66" s="75">
        <f t="shared" si="11"/>
        <v>0</v>
      </c>
      <c r="S66" s="51"/>
      <c r="T66" s="51"/>
      <c r="U66" s="316"/>
      <c r="V66" s="241"/>
      <c r="W66" s="47"/>
      <c r="X66" s="47"/>
      <c r="Y66" s="47"/>
      <c r="Z66" s="47"/>
      <c r="AA66" s="47">
        <f t="shared" si="19"/>
        <v>0</v>
      </c>
      <c r="AB66" s="75" t="str">
        <f t="shared" si="20"/>
        <v/>
      </c>
      <c r="AC66" s="51"/>
      <c r="AD66" s="51"/>
      <c r="AE66" s="316"/>
      <c r="AF66" s="381">
        <v>1</v>
      </c>
      <c r="AG66" s="74"/>
      <c r="AH66" s="47"/>
      <c r="AI66" s="47"/>
      <c r="AJ66" s="47"/>
      <c r="AK66" s="304">
        <f t="shared" si="17"/>
        <v>0</v>
      </c>
      <c r="AL66" s="360">
        <f t="shared" si="18"/>
        <v>0</v>
      </c>
      <c r="AM66" s="76"/>
      <c r="AN66" s="51"/>
      <c r="AO66" s="301"/>
      <c r="AP66" s="33"/>
      <c r="AQ66" s="254">
        <f t="shared" si="14"/>
        <v>2</v>
      </c>
      <c r="AR66" s="403">
        <f t="shared" si="15"/>
        <v>0</v>
      </c>
      <c r="AS66" s="425">
        <f t="shared" si="16"/>
        <v>0</v>
      </c>
      <c r="AT66" s="541"/>
      <c r="AU66" s="7"/>
      <c r="AV66" s="102"/>
      <c r="AW66" s="102"/>
      <c r="AX66" s="102"/>
    </row>
    <row r="67" spans="1:50" s="114" customFormat="1" ht="119.25" customHeight="1" x14ac:dyDescent="0.25">
      <c r="A67" s="106">
        <f>+F67-AQ67</f>
        <v>0</v>
      </c>
      <c r="B67" s="241" t="s">
        <v>290</v>
      </c>
      <c r="C67" s="176" t="s">
        <v>125</v>
      </c>
      <c r="D67" s="109" t="s">
        <v>126</v>
      </c>
      <c r="E67" s="304" t="s">
        <v>38</v>
      </c>
      <c r="F67" s="47">
        <v>5</v>
      </c>
      <c r="G67" s="278" t="s">
        <v>39</v>
      </c>
      <c r="H67" s="47" t="s">
        <v>39</v>
      </c>
      <c r="I67" s="280">
        <v>45689</v>
      </c>
      <c r="J67" s="281">
        <v>46021</v>
      </c>
      <c r="K67" s="110"/>
      <c r="L67" s="292">
        <v>1</v>
      </c>
      <c r="M67" s="107"/>
      <c r="N67" s="107"/>
      <c r="O67" s="107"/>
      <c r="P67" s="107"/>
      <c r="Q67" s="47">
        <f t="shared" si="10"/>
        <v>0</v>
      </c>
      <c r="R67" s="75">
        <f t="shared" si="11"/>
        <v>0</v>
      </c>
      <c r="S67" s="105"/>
      <c r="T67" s="105"/>
      <c r="U67" s="336"/>
      <c r="V67" s="292">
        <v>2</v>
      </c>
      <c r="W67" s="107"/>
      <c r="X67" s="107"/>
      <c r="Y67" s="107"/>
      <c r="Z67" s="107"/>
      <c r="AA67" s="47">
        <f t="shared" si="19"/>
        <v>0</v>
      </c>
      <c r="AB67" s="75">
        <f t="shared" si="20"/>
        <v>0</v>
      </c>
      <c r="AC67" s="105"/>
      <c r="AD67" s="105"/>
      <c r="AE67" s="336"/>
      <c r="AF67" s="400">
        <v>2</v>
      </c>
      <c r="AG67" s="398"/>
      <c r="AH67" s="107"/>
      <c r="AI67" s="107"/>
      <c r="AJ67" s="107"/>
      <c r="AK67" s="304">
        <f t="shared" si="17"/>
        <v>0</v>
      </c>
      <c r="AL67" s="360">
        <f t="shared" si="18"/>
        <v>0</v>
      </c>
      <c r="AM67" s="357"/>
      <c r="AN67" s="105"/>
      <c r="AO67" s="308"/>
      <c r="AP67" s="111"/>
      <c r="AQ67" s="420">
        <f t="shared" si="14"/>
        <v>5</v>
      </c>
      <c r="AR67" s="422">
        <f t="shared" si="15"/>
        <v>0</v>
      </c>
      <c r="AS67" s="425">
        <f t="shared" si="16"/>
        <v>0</v>
      </c>
      <c r="AT67" s="541"/>
      <c r="AU67" s="112"/>
      <c r="AV67" s="113"/>
      <c r="AW67" s="113"/>
      <c r="AX67" s="113"/>
    </row>
    <row r="68" spans="1:50" s="181" customFormat="1" ht="107.25" customHeight="1" x14ac:dyDescent="0.25">
      <c r="A68" s="25">
        <f>+F68-AQ68</f>
        <v>0</v>
      </c>
      <c r="B68" s="241" t="s">
        <v>291</v>
      </c>
      <c r="C68" s="51" t="s">
        <v>127</v>
      </c>
      <c r="D68" s="47" t="s">
        <v>128</v>
      </c>
      <c r="E68" s="304" t="s">
        <v>38</v>
      </c>
      <c r="F68" s="47">
        <v>2</v>
      </c>
      <c r="G68" s="278" t="s">
        <v>39</v>
      </c>
      <c r="H68" s="47" t="s">
        <v>39</v>
      </c>
      <c r="I68" s="280">
        <v>45664</v>
      </c>
      <c r="J68" s="281">
        <v>45777</v>
      </c>
      <c r="K68" s="68"/>
      <c r="L68" s="241">
        <v>2</v>
      </c>
      <c r="M68" s="47"/>
      <c r="N68" s="47"/>
      <c r="O68" s="47"/>
      <c r="P68" s="47"/>
      <c r="Q68" s="47">
        <f t="shared" si="10"/>
        <v>0</v>
      </c>
      <c r="R68" s="75">
        <f t="shared" si="11"/>
        <v>0</v>
      </c>
      <c r="S68" s="51"/>
      <c r="T68" s="51"/>
      <c r="U68" s="316"/>
      <c r="V68" s="241"/>
      <c r="W68" s="47"/>
      <c r="X68" s="47"/>
      <c r="Y68" s="47"/>
      <c r="Z68" s="47"/>
      <c r="AA68" s="47">
        <f t="shared" si="19"/>
        <v>0</v>
      </c>
      <c r="AB68" s="75" t="str">
        <f t="shared" si="20"/>
        <v/>
      </c>
      <c r="AC68" s="51"/>
      <c r="AD68" s="51"/>
      <c r="AE68" s="316"/>
      <c r="AF68" s="381"/>
      <c r="AG68" s="74"/>
      <c r="AH68" s="47"/>
      <c r="AI68" s="47"/>
      <c r="AJ68" s="47"/>
      <c r="AK68" s="304">
        <f t="shared" si="17"/>
        <v>0</v>
      </c>
      <c r="AL68" s="360" t="str">
        <f t="shared" si="18"/>
        <v/>
      </c>
      <c r="AM68" s="51"/>
      <c r="AN68" s="51"/>
      <c r="AO68" s="301"/>
      <c r="AP68" s="33"/>
      <c r="AQ68" s="254">
        <f t="shared" si="14"/>
        <v>2</v>
      </c>
      <c r="AR68" s="403">
        <f t="shared" si="15"/>
        <v>0</v>
      </c>
      <c r="AS68" s="425">
        <f t="shared" si="16"/>
        <v>0</v>
      </c>
      <c r="AT68" s="541"/>
      <c r="AU68" s="7"/>
      <c r="AV68" s="102"/>
      <c r="AW68" s="102"/>
      <c r="AX68" s="102"/>
    </row>
    <row r="69" spans="1:50" s="181" customFormat="1" ht="78.75" customHeight="1" x14ac:dyDescent="0.25">
      <c r="A69" s="25">
        <f>+F69-AQ69</f>
        <v>0</v>
      </c>
      <c r="B69" s="241" t="s">
        <v>292</v>
      </c>
      <c r="C69" s="51" t="s">
        <v>129</v>
      </c>
      <c r="D69" s="47" t="s">
        <v>130</v>
      </c>
      <c r="E69" s="304" t="s">
        <v>38</v>
      </c>
      <c r="F69" s="304">
        <v>2</v>
      </c>
      <c r="G69" s="278" t="s">
        <v>39</v>
      </c>
      <c r="H69" s="279" t="s">
        <v>39</v>
      </c>
      <c r="I69" s="280">
        <v>45689</v>
      </c>
      <c r="J69" s="281">
        <v>45777</v>
      </c>
      <c r="K69" s="68"/>
      <c r="L69" s="241">
        <v>2</v>
      </c>
      <c r="M69" s="221"/>
      <c r="N69" s="221"/>
      <c r="O69" s="221"/>
      <c r="P69" s="221"/>
      <c r="Q69" s="47">
        <f t="shared" si="10"/>
        <v>0</v>
      </c>
      <c r="R69" s="75">
        <f t="shared" si="11"/>
        <v>0</v>
      </c>
      <c r="S69" s="51"/>
      <c r="T69" s="51"/>
      <c r="U69" s="316"/>
      <c r="V69" s="241"/>
      <c r="W69" s="221"/>
      <c r="X69" s="221"/>
      <c r="Y69" s="221"/>
      <c r="Z69" s="221"/>
      <c r="AA69" s="47">
        <f t="shared" si="19"/>
        <v>0</v>
      </c>
      <c r="AB69" s="75" t="str">
        <f t="shared" si="20"/>
        <v/>
      </c>
      <c r="AC69" s="51"/>
      <c r="AD69" s="51"/>
      <c r="AE69" s="316"/>
      <c r="AF69" s="381"/>
      <c r="AG69" s="74"/>
      <c r="AH69" s="47"/>
      <c r="AI69" s="47"/>
      <c r="AJ69" s="47"/>
      <c r="AK69" s="304">
        <f t="shared" si="17"/>
        <v>0</v>
      </c>
      <c r="AL69" s="360" t="str">
        <f t="shared" si="18"/>
        <v/>
      </c>
      <c r="AM69" s="51"/>
      <c r="AN69" s="51"/>
      <c r="AO69" s="301"/>
      <c r="AP69" s="33"/>
      <c r="AQ69" s="254">
        <f t="shared" si="14"/>
        <v>2</v>
      </c>
      <c r="AR69" s="403">
        <f t="shared" si="15"/>
        <v>0</v>
      </c>
      <c r="AS69" s="425">
        <f t="shared" si="16"/>
        <v>0</v>
      </c>
      <c r="AT69" s="541"/>
      <c r="AU69" s="7"/>
      <c r="AV69" s="102"/>
      <c r="AW69" s="102"/>
      <c r="AX69" s="102"/>
    </row>
    <row r="70" spans="1:50" s="181" customFormat="1" ht="81.75" customHeight="1" x14ac:dyDescent="0.25">
      <c r="A70" s="25">
        <f>+F70-AQ70</f>
        <v>0</v>
      </c>
      <c r="B70" s="241" t="s">
        <v>293</v>
      </c>
      <c r="C70" s="432" t="s">
        <v>131</v>
      </c>
      <c r="D70" s="276" t="s">
        <v>154</v>
      </c>
      <c r="E70" s="47" t="s">
        <v>38</v>
      </c>
      <c r="F70" s="47">
        <v>2</v>
      </c>
      <c r="G70" s="278" t="s">
        <v>39</v>
      </c>
      <c r="H70" s="279" t="s">
        <v>39</v>
      </c>
      <c r="I70" s="280">
        <v>45689</v>
      </c>
      <c r="J70" s="281">
        <v>45869</v>
      </c>
      <c r="K70" s="68"/>
      <c r="L70" s="241"/>
      <c r="M70" s="221"/>
      <c r="N70" s="221"/>
      <c r="O70" s="221"/>
      <c r="P70" s="221"/>
      <c r="Q70" s="47">
        <f t="shared" si="10"/>
        <v>0</v>
      </c>
      <c r="R70" s="75" t="str">
        <f t="shared" si="11"/>
        <v/>
      </c>
      <c r="S70" s="51"/>
      <c r="T70" s="51"/>
      <c r="U70" s="316"/>
      <c r="V70" s="241">
        <v>2</v>
      </c>
      <c r="W70" s="221"/>
      <c r="X70" s="221"/>
      <c r="Y70" s="221"/>
      <c r="Z70" s="221"/>
      <c r="AA70" s="47">
        <f t="shared" si="19"/>
        <v>0</v>
      </c>
      <c r="AB70" s="75">
        <f t="shared" si="20"/>
        <v>0</v>
      </c>
      <c r="AC70" s="51"/>
      <c r="AD70" s="51"/>
      <c r="AE70" s="316"/>
      <c r="AF70" s="381"/>
      <c r="AG70" s="74"/>
      <c r="AH70" s="47"/>
      <c r="AI70" s="47"/>
      <c r="AJ70" s="47"/>
      <c r="AK70" s="304">
        <f t="shared" si="17"/>
        <v>0</v>
      </c>
      <c r="AL70" s="360" t="str">
        <f t="shared" si="18"/>
        <v/>
      </c>
      <c r="AM70" s="51"/>
      <c r="AN70" s="51"/>
      <c r="AO70" s="301"/>
      <c r="AP70" s="33"/>
      <c r="AQ70" s="254">
        <f t="shared" si="14"/>
        <v>2</v>
      </c>
      <c r="AR70" s="403">
        <f t="shared" si="15"/>
        <v>0</v>
      </c>
      <c r="AS70" s="425">
        <f t="shared" si="16"/>
        <v>0</v>
      </c>
      <c r="AT70" s="541"/>
      <c r="AU70" s="7"/>
      <c r="AV70" s="102"/>
      <c r="AW70" s="102"/>
      <c r="AX70" s="102"/>
    </row>
    <row r="71" spans="1:50" s="181" customFormat="1" ht="138" customHeight="1" x14ac:dyDescent="0.25">
      <c r="A71" s="25"/>
      <c r="B71" s="241" t="s">
        <v>294</v>
      </c>
      <c r="C71" s="305" t="s">
        <v>132</v>
      </c>
      <c r="D71" s="304" t="s">
        <v>133</v>
      </c>
      <c r="E71" s="429" t="s">
        <v>38</v>
      </c>
      <c r="F71" s="304">
        <v>2</v>
      </c>
      <c r="G71" s="278" t="s">
        <v>39</v>
      </c>
      <c r="H71" s="279" t="s">
        <v>39</v>
      </c>
      <c r="I71" s="280">
        <v>45689</v>
      </c>
      <c r="J71" s="281">
        <v>45777</v>
      </c>
      <c r="K71" s="68"/>
      <c r="L71" s="241">
        <v>2</v>
      </c>
      <c r="M71" s="47"/>
      <c r="N71" s="47"/>
      <c r="O71" s="47"/>
      <c r="P71" s="47"/>
      <c r="Q71" s="47">
        <f t="shared" si="10"/>
        <v>0</v>
      </c>
      <c r="R71" s="75">
        <f t="shared" si="11"/>
        <v>0</v>
      </c>
      <c r="S71" s="51"/>
      <c r="T71" s="51"/>
      <c r="U71" s="316"/>
      <c r="V71" s="241"/>
      <c r="W71" s="47"/>
      <c r="X71" s="47"/>
      <c r="Y71" s="47"/>
      <c r="Z71" s="47"/>
      <c r="AA71" s="47">
        <f t="shared" si="19"/>
        <v>0</v>
      </c>
      <c r="AB71" s="75" t="str">
        <f t="shared" si="20"/>
        <v/>
      </c>
      <c r="AC71" s="51"/>
      <c r="AD71" s="51"/>
      <c r="AE71" s="316"/>
      <c r="AF71" s="381"/>
      <c r="AG71" s="74"/>
      <c r="AH71" s="47"/>
      <c r="AI71" s="47"/>
      <c r="AJ71" s="47"/>
      <c r="AK71" s="304">
        <f t="shared" si="17"/>
        <v>0</v>
      </c>
      <c r="AL71" s="360" t="str">
        <f t="shared" si="18"/>
        <v/>
      </c>
      <c r="AM71" s="51"/>
      <c r="AN71" s="51"/>
      <c r="AO71" s="301"/>
      <c r="AP71" s="33"/>
      <c r="AQ71" s="254">
        <f t="shared" si="14"/>
        <v>2</v>
      </c>
      <c r="AR71" s="403">
        <f t="shared" si="15"/>
        <v>0</v>
      </c>
      <c r="AS71" s="425">
        <f t="shared" si="16"/>
        <v>0</v>
      </c>
      <c r="AT71" s="541"/>
      <c r="AU71" s="7"/>
      <c r="AV71" s="102"/>
      <c r="AW71" s="102"/>
      <c r="AX71" s="102"/>
    </row>
    <row r="72" spans="1:50" s="181" customFormat="1" ht="116.25" customHeight="1" x14ac:dyDescent="0.25">
      <c r="A72" s="25"/>
      <c r="B72" s="241" t="s">
        <v>295</v>
      </c>
      <c r="C72" s="431" t="s">
        <v>155</v>
      </c>
      <c r="D72" s="429" t="s">
        <v>149</v>
      </c>
      <c r="E72" s="304" t="s">
        <v>38</v>
      </c>
      <c r="F72" s="304">
        <v>4</v>
      </c>
      <c r="G72" s="278" t="s">
        <v>39</v>
      </c>
      <c r="H72" s="433" t="s">
        <v>150</v>
      </c>
      <c r="I72" s="280">
        <v>45689</v>
      </c>
      <c r="J72" s="281">
        <v>46021</v>
      </c>
      <c r="K72" s="68"/>
      <c r="L72" s="241">
        <v>1</v>
      </c>
      <c r="M72" s="47"/>
      <c r="N72" s="47"/>
      <c r="O72" s="47"/>
      <c r="P72" s="47"/>
      <c r="Q72" s="47">
        <f t="shared" si="10"/>
        <v>0</v>
      </c>
      <c r="R72" s="75">
        <f t="shared" si="11"/>
        <v>0</v>
      </c>
      <c r="S72" s="51"/>
      <c r="T72" s="51"/>
      <c r="U72" s="316"/>
      <c r="V72" s="241">
        <v>3</v>
      </c>
      <c r="W72" s="47"/>
      <c r="X72" s="47"/>
      <c r="Y72" s="47"/>
      <c r="Z72" s="47"/>
      <c r="AA72" s="47">
        <f t="shared" si="19"/>
        <v>0</v>
      </c>
      <c r="AB72" s="75">
        <f t="shared" si="20"/>
        <v>0</v>
      </c>
      <c r="AC72" s="51"/>
      <c r="AD72" s="51"/>
      <c r="AE72" s="316"/>
      <c r="AF72" s="381"/>
      <c r="AG72" s="74"/>
      <c r="AH72" s="47"/>
      <c r="AI72" s="47"/>
      <c r="AJ72" s="47"/>
      <c r="AK72" s="304">
        <f t="shared" si="17"/>
        <v>0</v>
      </c>
      <c r="AL72" s="360" t="str">
        <f t="shared" si="18"/>
        <v/>
      </c>
      <c r="AM72" s="51"/>
      <c r="AN72" s="51"/>
      <c r="AO72" s="301"/>
      <c r="AP72" s="33"/>
      <c r="AQ72" s="254">
        <f t="shared" si="14"/>
        <v>4</v>
      </c>
      <c r="AR72" s="403">
        <f t="shared" si="15"/>
        <v>0</v>
      </c>
      <c r="AS72" s="425">
        <f t="shared" si="16"/>
        <v>0</v>
      </c>
      <c r="AT72" s="541"/>
      <c r="AU72" s="7"/>
      <c r="AV72" s="102"/>
      <c r="AW72" s="102"/>
      <c r="AX72" s="102"/>
    </row>
    <row r="73" spans="1:50" s="181" customFormat="1" ht="111.75" customHeight="1" x14ac:dyDescent="0.25">
      <c r="A73" s="25"/>
      <c r="B73" s="241" t="s">
        <v>296</v>
      </c>
      <c r="C73" s="431" t="s">
        <v>156</v>
      </c>
      <c r="D73" s="429" t="s">
        <v>149</v>
      </c>
      <c r="E73" s="304" t="s">
        <v>38</v>
      </c>
      <c r="F73" s="304">
        <v>2</v>
      </c>
      <c r="G73" s="278" t="s">
        <v>39</v>
      </c>
      <c r="H73" s="433" t="s">
        <v>150</v>
      </c>
      <c r="I73" s="280">
        <v>45689</v>
      </c>
      <c r="J73" s="281">
        <v>46021</v>
      </c>
      <c r="K73" s="68"/>
      <c r="L73" s="241"/>
      <c r="M73" s="47"/>
      <c r="N73" s="47"/>
      <c r="O73" s="47"/>
      <c r="P73" s="47"/>
      <c r="Q73" s="47">
        <f t="shared" si="10"/>
        <v>0</v>
      </c>
      <c r="R73" s="75" t="str">
        <f t="shared" si="11"/>
        <v/>
      </c>
      <c r="S73" s="51"/>
      <c r="T73" s="51"/>
      <c r="U73" s="316"/>
      <c r="V73" s="241"/>
      <c r="W73" s="47"/>
      <c r="X73" s="47"/>
      <c r="Y73" s="47"/>
      <c r="Z73" s="47"/>
      <c r="AA73" s="47">
        <f t="shared" si="19"/>
        <v>0</v>
      </c>
      <c r="AB73" s="75" t="str">
        <f t="shared" si="20"/>
        <v/>
      </c>
      <c r="AC73" s="51"/>
      <c r="AD73" s="51"/>
      <c r="AE73" s="316"/>
      <c r="AF73" s="381">
        <v>2</v>
      </c>
      <c r="AG73" s="74"/>
      <c r="AH73" s="47"/>
      <c r="AI73" s="47"/>
      <c r="AJ73" s="47"/>
      <c r="AK73" s="304">
        <f t="shared" si="17"/>
        <v>0</v>
      </c>
      <c r="AL73" s="360">
        <f t="shared" si="18"/>
        <v>0</v>
      </c>
      <c r="AM73" s="51"/>
      <c r="AN73" s="51"/>
      <c r="AO73" s="301"/>
      <c r="AP73" s="33"/>
      <c r="AQ73" s="254">
        <f t="shared" si="14"/>
        <v>2</v>
      </c>
      <c r="AR73" s="403">
        <f t="shared" si="15"/>
        <v>0</v>
      </c>
      <c r="AS73" s="425">
        <f t="shared" si="16"/>
        <v>0</v>
      </c>
      <c r="AT73" s="541"/>
      <c r="AU73" s="7"/>
      <c r="AV73" s="102"/>
      <c r="AW73" s="102"/>
      <c r="AX73" s="102"/>
    </row>
    <row r="74" spans="1:50" ht="100.5" customHeight="1" thickBot="1" x14ac:dyDescent="0.3">
      <c r="A74" s="25">
        <f>+F74-AQ74</f>
        <v>0</v>
      </c>
      <c r="B74" s="241" t="s">
        <v>297</v>
      </c>
      <c r="C74" s="118" t="s">
        <v>136</v>
      </c>
      <c r="D74" s="276" t="s">
        <v>137</v>
      </c>
      <c r="E74" s="47" t="s">
        <v>38</v>
      </c>
      <c r="F74" s="47">
        <v>1</v>
      </c>
      <c r="G74" s="278" t="s">
        <v>39</v>
      </c>
      <c r="H74" s="429" t="s">
        <v>39</v>
      </c>
      <c r="I74" s="428">
        <v>45809</v>
      </c>
      <c r="J74" s="232">
        <v>45899</v>
      </c>
      <c r="K74" s="31"/>
      <c r="L74" s="241"/>
      <c r="M74" s="311"/>
      <c r="N74" s="311"/>
      <c r="O74" s="311"/>
      <c r="P74" s="311"/>
      <c r="Q74" s="311">
        <f>+SUM(M74:P74)</f>
        <v>0</v>
      </c>
      <c r="R74" s="312" t="str">
        <f>IFERROR(Q74/L74,"")</f>
        <v/>
      </c>
      <c r="S74" s="56"/>
      <c r="T74" s="56"/>
      <c r="U74" s="313"/>
      <c r="V74" s="241">
        <v>1</v>
      </c>
      <c r="W74" s="311"/>
      <c r="X74" s="311"/>
      <c r="Y74" s="311"/>
      <c r="Z74" s="311"/>
      <c r="AA74" s="311">
        <f>+SUM(W74:Z74)</f>
        <v>0</v>
      </c>
      <c r="AB74" s="312">
        <f>IFERROR(AA74/V74,"")</f>
        <v>0</v>
      </c>
      <c r="AC74" s="56"/>
      <c r="AD74" s="56"/>
      <c r="AE74" s="369"/>
      <c r="AF74" s="381"/>
      <c r="AG74" s="378"/>
      <c r="AH74" s="371"/>
      <c r="AI74" s="371"/>
      <c r="AJ74" s="371"/>
      <c r="AK74" s="371">
        <f>+SUM(AG74:AJ74)</f>
        <v>0</v>
      </c>
      <c r="AL74" s="372" t="str">
        <f>IFERROR(AK74/AF74,"")</f>
        <v/>
      </c>
      <c r="AM74" s="373"/>
      <c r="AN74" s="374"/>
      <c r="AO74" s="375"/>
      <c r="AP74" s="33"/>
      <c r="AQ74" s="45">
        <f t="shared" si="14"/>
        <v>1</v>
      </c>
      <c r="AR74" s="46">
        <f t="shared" si="15"/>
        <v>0</v>
      </c>
      <c r="AS74" s="133">
        <f>IFERROR(AR74/AQ74,"")</f>
        <v>0</v>
      </c>
      <c r="AT74" s="541"/>
      <c r="AU74" s="7"/>
      <c r="AV74" s="103" t="s">
        <v>83</v>
      </c>
    </row>
    <row r="75" spans="1:50" s="162" customFormat="1" ht="105.75" customHeight="1" x14ac:dyDescent="0.25">
      <c r="A75" s="157"/>
      <c r="B75" s="241" t="s">
        <v>298</v>
      </c>
      <c r="C75" s="305" t="s">
        <v>134</v>
      </c>
      <c r="D75" s="429" t="s">
        <v>135</v>
      </c>
      <c r="E75" s="304" t="s">
        <v>38</v>
      </c>
      <c r="F75" s="304">
        <v>11</v>
      </c>
      <c r="G75" s="278" t="s">
        <v>39</v>
      </c>
      <c r="H75" s="429" t="s">
        <v>39</v>
      </c>
      <c r="I75" s="280">
        <v>45689</v>
      </c>
      <c r="J75" s="281">
        <v>46006</v>
      </c>
      <c r="K75" s="158"/>
      <c r="L75" s="241">
        <v>3</v>
      </c>
      <c r="M75" s="304"/>
      <c r="N75" s="304"/>
      <c r="O75" s="304"/>
      <c r="P75" s="304"/>
      <c r="Q75" s="47">
        <f t="shared" si="10"/>
        <v>0</v>
      </c>
      <c r="R75" s="75">
        <f t="shared" si="11"/>
        <v>0</v>
      </c>
      <c r="S75" s="305"/>
      <c r="T75" s="305"/>
      <c r="U75" s="335"/>
      <c r="V75" s="241">
        <v>4</v>
      </c>
      <c r="W75" s="304"/>
      <c r="X75" s="304"/>
      <c r="Y75" s="304"/>
      <c r="Z75" s="304"/>
      <c r="AA75" s="47">
        <f t="shared" si="19"/>
        <v>0</v>
      </c>
      <c r="AB75" s="75">
        <f t="shared" si="20"/>
        <v>0</v>
      </c>
      <c r="AC75" s="305"/>
      <c r="AD75" s="305"/>
      <c r="AE75" s="335"/>
      <c r="AF75" s="381">
        <v>4</v>
      </c>
      <c r="AG75" s="397"/>
      <c r="AH75" s="304"/>
      <c r="AI75" s="304"/>
      <c r="AJ75" s="304"/>
      <c r="AK75" s="304">
        <f t="shared" si="17"/>
        <v>0</v>
      </c>
      <c r="AL75" s="360">
        <f t="shared" si="18"/>
        <v>0</v>
      </c>
      <c r="AM75" s="305"/>
      <c r="AN75" s="305"/>
      <c r="AO75" s="307"/>
      <c r="AP75" s="159"/>
      <c r="AQ75" s="419">
        <f t="shared" si="14"/>
        <v>11</v>
      </c>
      <c r="AR75" s="421">
        <f t="shared" si="15"/>
        <v>0</v>
      </c>
      <c r="AS75" s="425">
        <f t="shared" si="16"/>
        <v>0</v>
      </c>
      <c r="AT75" s="541"/>
      <c r="AU75" s="160"/>
      <c r="AV75" s="161"/>
      <c r="AW75" s="161"/>
      <c r="AX75" s="161"/>
    </row>
    <row r="76" spans="1:50" s="181" customFormat="1" ht="182.25" customHeight="1" thickBot="1" x14ac:dyDescent="0.3">
      <c r="A76" s="25"/>
      <c r="B76" s="242" t="s">
        <v>318</v>
      </c>
      <c r="C76" s="234" t="s">
        <v>246</v>
      </c>
      <c r="D76" s="234" t="s">
        <v>247</v>
      </c>
      <c r="E76" s="236" t="s">
        <v>242</v>
      </c>
      <c r="F76" s="236">
        <v>3</v>
      </c>
      <c r="G76" s="237" t="s">
        <v>248</v>
      </c>
      <c r="H76" s="236" t="s">
        <v>39</v>
      </c>
      <c r="I76" s="237">
        <v>45689</v>
      </c>
      <c r="J76" s="238">
        <v>46021</v>
      </c>
      <c r="K76" s="68"/>
      <c r="L76" s="242">
        <v>1</v>
      </c>
      <c r="M76" s="236"/>
      <c r="N76" s="236"/>
      <c r="O76" s="236"/>
      <c r="P76" s="236"/>
      <c r="Q76" s="236">
        <f t="shared" si="10"/>
        <v>0</v>
      </c>
      <c r="R76" s="270">
        <f t="shared" si="11"/>
        <v>0</v>
      </c>
      <c r="S76" s="234"/>
      <c r="T76" s="234"/>
      <c r="U76" s="317"/>
      <c r="V76" s="242">
        <v>1</v>
      </c>
      <c r="W76" s="236"/>
      <c r="X76" s="236"/>
      <c r="Y76" s="236"/>
      <c r="Z76" s="236"/>
      <c r="AA76" s="236">
        <f t="shared" si="19"/>
        <v>0</v>
      </c>
      <c r="AB76" s="270">
        <f t="shared" si="20"/>
        <v>0</v>
      </c>
      <c r="AC76" s="234"/>
      <c r="AD76" s="234"/>
      <c r="AE76" s="317"/>
      <c r="AF76" s="386">
        <v>1</v>
      </c>
      <c r="AG76" s="385"/>
      <c r="AH76" s="236"/>
      <c r="AI76" s="236"/>
      <c r="AJ76" s="236"/>
      <c r="AK76" s="362">
        <f t="shared" si="17"/>
        <v>0</v>
      </c>
      <c r="AL76" s="363">
        <f t="shared" si="18"/>
        <v>0</v>
      </c>
      <c r="AM76" s="234"/>
      <c r="AN76" s="234"/>
      <c r="AO76" s="302"/>
      <c r="AP76" s="33"/>
      <c r="AQ76" s="255">
        <f t="shared" si="14"/>
        <v>3</v>
      </c>
      <c r="AR76" s="404">
        <f t="shared" si="15"/>
        <v>0</v>
      </c>
      <c r="AS76" s="426">
        <f t="shared" si="16"/>
        <v>0</v>
      </c>
      <c r="AT76" s="542"/>
      <c r="AU76" s="7"/>
      <c r="AV76" s="102"/>
      <c r="AW76" s="102"/>
      <c r="AX76" s="102"/>
    </row>
    <row r="77" spans="1:50" s="181" customFormat="1" ht="40.5" customHeight="1" x14ac:dyDescent="0.25">
      <c r="A77" s="202"/>
      <c r="B77" s="202"/>
      <c r="C77" s="203"/>
      <c r="D77" s="202"/>
      <c r="E77" s="202"/>
      <c r="F77" s="182"/>
      <c r="G77" s="204"/>
      <c r="H77" s="204"/>
      <c r="I77" s="126"/>
      <c r="J77" s="126"/>
      <c r="K77" s="68"/>
      <c r="L77" s="182"/>
      <c r="M77" s="182"/>
      <c r="N77" s="182"/>
      <c r="O77" s="182"/>
      <c r="P77" s="182"/>
      <c r="Q77" s="182"/>
      <c r="R77" s="182"/>
      <c r="S77" s="125"/>
      <c r="T77" s="125"/>
      <c r="U77" s="125"/>
      <c r="V77" s="182"/>
      <c r="W77" s="182"/>
      <c r="X77" s="182"/>
      <c r="Y77" s="182"/>
      <c r="Z77" s="182"/>
      <c r="AA77" s="182"/>
      <c r="AB77" s="182"/>
      <c r="AC77" s="125"/>
      <c r="AD77" s="125"/>
      <c r="AE77" s="125"/>
      <c r="AF77" s="182"/>
      <c r="AG77" s="182"/>
      <c r="AH77" s="182"/>
      <c r="AI77" s="182"/>
      <c r="AJ77" s="182"/>
      <c r="AK77" s="182"/>
      <c r="AL77" s="182"/>
      <c r="AM77" s="182"/>
      <c r="AN77" s="125"/>
      <c r="AO77" s="125"/>
      <c r="AP77" s="33"/>
      <c r="AQ77" s="201"/>
      <c r="AR77" s="201"/>
      <c r="AS77" s="201"/>
      <c r="AT77" s="201"/>
      <c r="AU77" s="201"/>
      <c r="AV77" s="201"/>
      <c r="AW77" s="201"/>
      <c r="AX77" s="201"/>
    </row>
    <row r="78" spans="1:50" s="186" customFormat="1" ht="15.75" thickBot="1" x14ac:dyDescent="0.3">
      <c r="A78" s="182"/>
      <c r="B78" s="182"/>
      <c r="C78" s="125"/>
      <c r="D78" s="182"/>
      <c r="E78" s="198"/>
      <c r="F78" s="182"/>
      <c r="G78" s="182"/>
      <c r="H78" s="182"/>
      <c r="I78" s="199"/>
      <c r="J78" s="199"/>
      <c r="K78" s="68"/>
      <c r="L78" s="182"/>
      <c r="M78" s="182"/>
      <c r="N78" s="182"/>
      <c r="O78" s="182"/>
      <c r="P78" s="182"/>
      <c r="Q78" s="182"/>
      <c r="R78" s="182"/>
      <c r="S78" s="125"/>
      <c r="T78" s="125"/>
      <c r="U78" s="125"/>
      <c r="V78" s="182"/>
      <c r="W78" s="182"/>
      <c r="X78" s="182"/>
      <c r="Y78" s="182"/>
      <c r="Z78" s="182"/>
      <c r="AA78" s="182"/>
      <c r="AB78" s="182"/>
      <c r="AC78" s="125"/>
      <c r="AD78" s="125"/>
      <c r="AE78" s="125"/>
      <c r="AF78" s="182"/>
      <c r="AG78" s="182"/>
      <c r="AH78" s="182"/>
      <c r="AI78" s="182"/>
      <c r="AJ78" s="182"/>
      <c r="AK78" s="182"/>
      <c r="AL78" s="182"/>
      <c r="AM78" s="182"/>
      <c r="AN78" s="125"/>
      <c r="AO78" s="125"/>
      <c r="AP78" s="33"/>
      <c r="AQ78" s="201"/>
      <c r="AR78" s="201"/>
      <c r="AS78" s="201"/>
      <c r="AT78" s="201"/>
      <c r="AU78" s="201"/>
      <c r="AV78" s="201"/>
      <c r="AW78" s="201"/>
      <c r="AX78" s="201"/>
    </row>
    <row r="79" spans="1:50" s="186" customFormat="1" ht="43.5" customHeight="1" thickBot="1" x14ac:dyDescent="0.3">
      <c r="A79" s="25"/>
      <c r="B79" s="504" t="s">
        <v>219</v>
      </c>
      <c r="C79" s="504"/>
      <c r="D79" s="504"/>
      <c r="E79" s="504"/>
      <c r="F79" s="504"/>
      <c r="G79" s="504"/>
      <c r="H79" s="504"/>
      <c r="I79" s="504"/>
      <c r="J79" s="504"/>
      <c r="K79" s="68"/>
      <c r="L79" s="182"/>
      <c r="M79" s="182"/>
      <c r="N79" s="182"/>
      <c r="O79" s="182"/>
      <c r="P79" s="182"/>
      <c r="Q79" s="182"/>
      <c r="R79" s="182"/>
      <c r="S79" s="125"/>
      <c r="T79" s="125"/>
      <c r="U79" s="125"/>
      <c r="V79" s="182"/>
      <c r="W79" s="182"/>
      <c r="X79" s="182"/>
      <c r="Y79" s="182"/>
      <c r="Z79" s="182"/>
      <c r="AA79" s="182"/>
      <c r="AB79" s="182"/>
      <c r="AC79" s="125"/>
      <c r="AD79" s="125"/>
      <c r="AE79" s="125"/>
      <c r="AF79" s="182"/>
      <c r="AG79" s="182"/>
      <c r="AH79" s="182"/>
      <c r="AI79" s="182"/>
      <c r="AJ79" s="182"/>
      <c r="AK79" s="182"/>
      <c r="AL79" s="182"/>
      <c r="AM79" s="182"/>
      <c r="AN79" s="125"/>
      <c r="AO79" s="125"/>
      <c r="AP79" s="33"/>
      <c r="AQ79" s="201"/>
      <c r="AR79" s="201"/>
      <c r="AS79" s="201"/>
      <c r="AT79" s="438">
        <f>+(AT83+AT101+AT121)/3</f>
        <v>0</v>
      </c>
      <c r="AU79" s="201"/>
      <c r="AV79" s="201"/>
      <c r="AW79" s="201"/>
      <c r="AX79" s="201"/>
    </row>
    <row r="80" spans="1:50" s="181" customFormat="1" ht="40.5" customHeight="1" thickBot="1" x14ac:dyDescent="0.3">
      <c r="A80" s="25"/>
      <c r="B80" s="474" t="s">
        <v>352</v>
      </c>
      <c r="C80" s="474"/>
      <c r="D80" s="474"/>
      <c r="E80" s="474"/>
      <c r="F80" s="474"/>
      <c r="G80" s="474"/>
      <c r="H80" s="474"/>
      <c r="I80" s="474"/>
      <c r="J80" s="474"/>
      <c r="K80" s="30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32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33"/>
      <c r="AQ80" s="33"/>
      <c r="AR80" s="33"/>
      <c r="AS80" s="33"/>
      <c r="AT80" s="34"/>
      <c r="AU80" s="7"/>
      <c r="AV80" s="102"/>
      <c r="AW80" s="102"/>
      <c r="AX80" s="102"/>
    </row>
    <row r="81" spans="1:50" ht="35.25" customHeight="1" thickBot="1" x14ac:dyDescent="0.3">
      <c r="A81" s="25"/>
      <c r="B81" s="518" t="s">
        <v>368</v>
      </c>
      <c r="C81" s="519"/>
      <c r="D81" s="519"/>
      <c r="E81" s="519"/>
      <c r="F81" s="519"/>
      <c r="G81" s="519"/>
      <c r="H81" s="519"/>
      <c r="I81" s="519"/>
      <c r="J81" s="520"/>
      <c r="K81" s="31"/>
      <c r="L81" s="492" t="s">
        <v>32</v>
      </c>
      <c r="M81" s="493"/>
      <c r="N81" s="493"/>
      <c r="O81" s="493"/>
      <c r="P81" s="493"/>
      <c r="Q81" s="493"/>
      <c r="R81" s="493"/>
      <c r="S81" s="494"/>
      <c r="T81" s="35" t="s">
        <v>16</v>
      </c>
      <c r="U81" s="216" t="s">
        <v>220</v>
      </c>
      <c r="V81" s="536" t="s">
        <v>33</v>
      </c>
      <c r="W81" s="524"/>
      <c r="X81" s="524"/>
      <c r="Y81" s="524"/>
      <c r="Z81" s="524"/>
      <c r="AA81" s="524"/>
      <c r="AB81" s="524"/>
      <c r="AC81" s="525"/>
      <c r="AD81" s="338" t="s">
        <v>16</v>
      </c>
      <c r="AE81" s="187" t="s">
        <v>220</v>
      </c>
      <c r="AF81" s="536" t="s">
        <v>34</v>
      </c>
      <c r="AG81" s="524"/>
      <c r="AH81" s="524"/>
      <c r="AI81" s="524"/>
      <c r="AJ81" s="524"/>
      <c r="AK81" s="524"/>
      <c r="AL81" s="524"/>
      <c r="AM81" s="525"/>
      <c r="AN81" s="338" t="s">
        <v>16</v>
      </c>
      <c r="AO81" s="187" t="s">
        <v>220</v>
      </c>
      <c r="AP81" s="33"/>
      <c r="AQ81" s="492" t="s">
        <v>35</v>
      </c>
      <c r="AR81" s="493"/>
      <c r="AS81" s="493"/>
      <c r="AT81" s="494"/>
      <c r="AU81" s="7"/>
    </row>
    <row r="82" spans="1:50" ht="45.75" customHeight="1" thickBot="1" x14ac:dyDescent="0.3">
      <c r="A82" s="25"/>
      <c r="B82" s="123" t="s">
        <v>0</v>
      </c>
      <c r="C82" s="165" t="s">
        <v>1</v>
      </c>
      <c r="D82" s="120" t="s">
        <v>2</v>
      </c>
      <c r="E82" s="120" t="s">
        <v>3</v>
      </c>
      <c r="F82" s="120" t="s">
        <v>4</v>
      </c>
      <c r="G82" s="116" t="s">
        <v>84</v>
      </c>
      <c r="H82" s="120" t="s">
        <v>6</v>
      </c>
      <c r="I82" s="121" t="s">
        <v>7</v>
      </c>
      <c r="J82" s="122" t="s">
        <v>8</v>
      </c>
      <c r="K82" s="36"/>
      <c r="L82" s="37" t="s">
        <v>17</v>
      </c>
      <c r="M82" s="38" t="s">
        <v>10</v>
      </c>
      <c r="N82" s="38" t="s">
        <v>11</v>
      </c>
      <c r="O82" s="38" t="s">
        <v>12</v>
      </c>
      <c r="P82" s="38" t="s">
        <v>13</v>
      </c>
      <c r="Q82" s="38" t="s">
        <v>14</v>
      </c>
      <c r="R82" s="39"/>
      <c r="S82" s="40" t="s">
        <v>15</v>
      </c>
      <c r="T82" s="41"/>
      <c r="U82" s="217"/>
      <c r="V82" s="326" t="s">
        <v>17</v>
      </c>
      <c r="W82" s="332" t="s">
        <v>18</v>
      </c>
      <c r="X82" s="332" t="s">
        <v>19</v>
      </c>
      <c r="Y82" s="332" t="s">
        <v>20</v>
      </c>
      <c r="Z82" s="332" t="s">
        <v>21</v>
      </c>
      <c r="AA82" s="327" t="s">
        <v>14</v>
      </c>
      <c r="AB82" s="328"/>
      <c r="AC82" s="333" t="s">
        <v>15</v>
      </c>
      <c r="AD82" s="330"/>
      <c r="AE82" s="331"/>
      <c r="AF82" s="379" t="s">
        <v>17</v>
      </c>
      <c r="AG82" s="388" t="s">
        <v>22</v>
      </c>
      <c r="AH82" s="115" t="s">
        <v>23</v>
      </c>
      <c r="AI82" s="115" t="s">
        <v>24</v>
      </c>
      <c r="AJ82" s="115" t="s">
        <v>25</v>
      </c>
      <c r="AK82" s="115" t="s">
        <v>14</v>
      </c>
      <c r="AL82" s="82"/>
      <c r="AM82" s="83" t="s">
        <v>15</v>
      </c>
      <c r="AN82" s="60"/>
      <c r="AO82" s="61"/>
      <c r="AP82" s="33"/>
      <c r="AQ82" s="37" t="s">
        <v>26</v>
      </c>
      <c r="AR82" s="135" t="s">
        <v>14</v>
      </c>
      <c r="AS82" s="40" t="s">
        <v>27</v>
      </c>
      <c r="AT82" s="134" t="s">
        <v>28</v>
      </c>
      <c r="AU82" s="19"/>
      <c r="AV82" s="101" t="s">
        <v>74</v>
      </c>
    </row>
    <row r="83" spans="1:50" ht="114.75" customHeight="1" x14ac:dyDescent="0.25">
      <c r="A83" s="25">
        <f>+F83-AQ83</f>
        <v>0</v>
      </c>
      <c r="B83" s="284" t="s">
        <v>101</v>
      </c>
      <c r="C83" s="285" t="s">
        <v>138</v>
      </c>
      <c r="D83" s="286" t="s">
        <v>153</v>
      </c>
      <c r="E83" s="287" t="s">
        <v>36</v>
      </c>
      <c r="F83" s="226">
        <v>4</v>
      </c>
      <c r="G83" s="288" t="s">
        <v>39</v>
      </c>
      <c r="H83" s="289" t="s">
        <v>37</v>
      </c>
      <c r="I83" s="290">
        <v>45659</v>
      </c>
      <c r="J83" s="291">
        <v>46021</v>
      </c>
      <c r="K83" s="31"/>
      <c r="L83" s="240">
        <v>1</v>
      </c>
      <c r="M83" s="272"/>
      <c r="N83" s="272"/>
      <c r="O83" s="272"/>
      <c r="P83" s="309"/>
      <c r="Q83" s="226">
        <f t="shared" ref="Q83:Q96" si="21">+SUM(M83:P83)</f>
        <v>0</v>
      </c>
      <c r="R83" s="267">
        <f>IFERROR(Q83/L83,"")</f>
        <v>0</v>
      </c>
      <c r="S83" s="224"/>
      <c r="T83" s="224"/>
      <c r="U83" s="315"/>
      <c r="V83" s="240">
        <v>1</v>
      </c>
      <c r="W83" s="272"/>
      <c r="X83" s="272"/>
      <c r="Y83" s="272"/>
      <c r="Z83" s="272"/>
      <c r="AA83" s="226">
        <f t="shared" ref="AA83:AA96" si="22">+SUM(W83:Z83)</f>
        <v>0</v>
      </c>
      <c r="AB83" s="267">
        <f t="shared" ref="AB83:AB96" si="23">IFERROR(AA83/V83,"")</f>
        <v>0</v>
      </c>
      <c r="AC83" s="224"/>
      <c r="AD83" s="224"/>
      <c r="AE83" s="315"/>
      <c r="AF83" s="380">
        <v>2</v>
      </c>
      <c r="AG83" s="401"/>
      <c r="AH83" s="272"/>
      <c r="AI83" s="272"/>
      <c r="AJ83" s="272"/>
      <c r="AK83" s="226">
        <f>+SUM(AG83:AJ83)</f>
        <v>0</v>
      </c>
      <c r="AL83" s="267">
        <f>IFERROR(AK83/AF83,"")</f>
        <v>0</v>
      </c>
      <c r="AM83" s="364"/>
      <c r="AN83" s="365"/>
      <c r="AO83" s="366"/>
      <c r="AP83" s="33"/>
      <c r="AQ83" s="253">
        <f>+SUM(L83,V83,AF83)</f>
        <v>4</v>
      </c>
      <c r="AR83" s="402">
        <f>+SUM(Q83,AA83,AK83)</f>
        <v>0</v>
      </c>
      <c r="AS83" s="405">
        <f>IFERROR(AR83/AQ83,"")</f>
        <v>0</v>
      </c>
      <c r="AT83" s="505">
        <f>+AVERAGE(AS83:AS96)</f>
        <v>0</v>
      </c>
      <c r="AU83" s="7"/>
      <c r="AV83" s="103" t="s">
        <v>75</v>
      </c>
      <c r="AW83" s="103" t="s">
        <v>76</v>
      </c>
      <c r="AX83" s="103"/>
    </row>
    <row r="84" spans="1:50" ht="129" customHeight="1" x14ac:dyDescent="0.25">
      <c r="A84" s="25"/>
      <c r="B84" s="292" t="s">
        <v>102</v>
      </c>
      <c r="C84" s="51" t="s">
        <v>324</v>
      </c>
      <c r="D84" s="211" t="s">
        <v>325</v>
      </c>
      <c r="E84" s="213" t="s">
        <v>326</v>
      </c>
      <c r="F84" s="215">
        <v>1</v>
      </c>
      <c r="G84" s="213" t="s">
        <v>327</v>
      </c>
      <c r="H84" s="47" t="s">
        <v>328</v>
      </c>
      <c r="I84" s="212">
        <v>45689</v>
      </c>
      <c r="J84" s="214">
        <v>46021</v>
      </c>
      <c r="K84" s="31"/>
      <c r="L84" s="241">
        <v>1</v>
      </c>
      <c r="M84" s="47"/>
      <c r="N84" s="47"/>
      <c r="O84" s="47"/>
      <c r="P84" s="47"/>
      <c r="Q84" s="47">
        <f t="shared" si="21"/>
        <v>0</v>
      </c>
      <c r="R84" s="75">
        <f t="shared" ref="R84:R96" si="24">IFERROR(Q84/L84,"")</f>
        <v>0</v>
      </c>
      <c r="S84" s="51"/>
      <c r="T84" s="51"/>
      <c r="U84" s="316"/>
      <c r="V84" s="337"/>
      <c r="W84" s="47"/>
      <c r="X84" s="47"/>
      <c r="Y84" s="47"/>
      <c r="Z84" s="47"/>
      <c r="AA84" s="47">
        <f t="shared" si="22"/>
        <v>0</v>
      </c>
      <c r="AB84" s="75" t="str">
        <f t="shared" si="23"/>
        <v/>
      </c>
      <c r="AC84" s="51"/>
      <c r="AD84" s="51"/>
      <c r="AE84" s="316"/>
      <c r="AF84" s="381"/>
      <c r="AG84" s="74"/>
      <c r="AH84" s="47"/>
      <c r="AI84" s="47"/>
      <c r="AJ84" s="47"/>
      <c r="AK84" s="47">
        <f>+SUM(AG84:AJ84)</f>
        <v>0</v>
      </c>
      <c r="AL84" s="75" t="str">
        <f>IFERROR(AK84/AF84,"")</f>
        <v/>
      </c>
      <c r="AM84" s="76"/>
      <c r="AN84" s="51"/>
      <c r="AO84" s="301"/>
      <c r="AP84" s="33"/>
      <c r="AQ84" s="254">
        <f>+SUM(L84,V84,AF84)</f>
        <v>1</v>
      </c>
      <c r="AR84" s="403">
        <f>+SUM(Q84,AA84,AK84)</f>
        <v>0</v>
      </c>
      <c r="AS84" s="406">
        <f>IFERROR(AR84/AQ84,"")</f>
        <v>0</v>
      </c>
      <c r="AT84" s="506"/>
      <c r="AU84" s="7"/>
      <c r="AV84" s="103" t="s">
        <v>79</v>
      </c>
      <c r="AW84" s="103" t="s">
        <v>77</v>
      </c>
      <c r="AX84" s="103"/>
    </row>
    <row r="85" spans="1:50" ht="92.25" customHeight="1" x14ac:dyDescent="0.25">
      <c r="A85" s="25"/>
      <c r="B85" s="292" t="s">
        <v>103</v>
      </c>
      <c r="C85" s="51" t="s">
        <v>241</v>
      </c>
      <c r="D85" s="47" t="s">
        <v>245</v>
      </c>
      <c r="E85" s="47" t="s">
        <v>242</v>
      </c>
      <c r="F85" s="47">
        <v>6</v>
      </c>
      <c r="G85" s="212" t="s">
        <v>243</v>
      </c>
      <c r="H85" s="47" t="s">
        <v>244</v>
      </c>
      <c r="I85" s="212">
        <v>45689</v>
      </c>
      <c r="J85" s="231">
        <v>46021</v>
      </c>
      <c r="K85" s="31"/>
      <c r="L85" s="241">
        <v>2</v>
      </c>
      <c r="M85" s="47"/>
      <c r="N85" s="47"/>
      <c r="O85" s="47"/>
      <c r="P85" s="47"/>
      <c r="Q85" s="47">
        <f t="shared" si="21"/>
        <v>0</v>
      </c>
      <c r="R85" s="75">
        <f t="shared" si="24"/>
        <v>0</v>
      </c>
      <c r="S85" s="51"/>
      <c r="T85" s="51"/>
      <c r="U85" s="316"/>
      <c r="V85" s="241">
        <v>2</v>
      </c>
      <c r="W85" s="47"/>
      <c r="X85" s="47"/>
      <c r="Y85" s="47"/>
      <c r="Z85" s="47"/>
      <c r="AA85" s="47">
        <f t="shared" si="22"/>
        <v>0</v>
      </c>
      <c r="AB85" s="75">
        <f t="shared" si="23"/>
        <v>0</v>
      </c>
      <c r="AC85" s="51"/>
      <c r="AD85" s="51"/>
      <c r="AE85" s="316"/>
      <c r="AF85" s="381">
        <v>2</v>
      </c>
      <c r="AG85" s="74"/>
      <c r="AH85" s="47"/>
      <c r="AI85" s="47"/>
      <c r="AJ85" s="47"/>
      <c r="AK85" s="47">
        <f t="shared" ref="AK85:AK96" si="25">+SUM(AG85:AJ85)</f>
        <v>0</v>
      </c>
      <c r="AL85" s="75">
        <f t="shared" ref="AL85:AL96" si="26">IFERROR(AK85/AF85,"")</f>
        <v>0</v>
      </c>
      <c r="AM85" s="76"/>
      <c r="AN85" s="51"/>
      <c r="AO85" s="301"/>
      <c r="AP85" s="33"/>
      <c r="AQ85" s="254">
        <f t="shared" ref="AQ85:AQ96" si="27">+SUM(L85,V85,AF85)</f>
        <v>6</v>
      </c>
      <c r="AR85" s="403">
        <f t="shared" ref="AR85:AR96" si="28">+SUM(Q85,AA85,AK85)</f>
        <v>0</v>
      </c>
      <c r="AS85" s="406">
        <f t="shared" ref="AS85:AS96" si="29">IFERROR(AR85/AQ85,"")</f>
        <v>0</v>
      </c>
      <c r="AT85" s="506"/>
      <c r="AU85" s="7"/>
      <c r="AV85" s="103" t="s">
        <v>75</v>
      </c>
    </row>
    <row r="86" spans="1:50" ht="94.5" customHeight="1" x14ac:dyDescent="0.25">
      <c r="A86" s="25"/>
      <c r="B86" s="292" t="s">
        <v>299</v>
      </c>
      <c r="C86" s="51" t="s">
        <v>329</v>
      </c>
      <c r="D86" s="47" t="s">
        <v>330</v>
      </c>
      <c r="E86" s="47" t="s">
        <v>38</v>
      </c>
      <c r="F86" s="47">
        <v>1</v>
      </c>
      <c r="G86" s="212" t="s">
        <v>331</v>
      </c>
      <c r="H86" s="212" t="s">
        <v>331</v>
      </c>
      <c r="I86" s="108">
        <v>45839</v>
      </c>
      <c r="J86" s="293">
        <v>46022</v>
      </c>
      <c r="K86" s="31"/>
      <c r="L86" s="241"/>
      <c r="M86" s="47"/>
      <c r="N86" s="47"/>
      <c r="O86" s="47"/>
      <c r="P86" s="47"/>
      <c r="Q86" s="47">
        <f t="shared" si="21"/>
        <v>0</v>
      </c>
      <c r="R86" s="75" t="str">
        <f t="shared" si="24"/>
        <v/>
      </c>
      <c r="S86" s="51"/>
      <c r="T86" s="51"/>
      <c r="U86" s="316"/>
      <c r="V86" s="241"/>
      <c r="W86" s="47"/>
      <c r="X86" s="47"/>
      <c r="Y86" s="47"/>
      <c r="Z86" s="47"/>
      <c r="AA86" s="47">
        <f t="shared" si="22"/>
        <v>0</v>
      </c>
      <c r="AB86" s="75" t="str">
        <f t="shared" si="23"/>
        <v/>
      </c>
      <c r="AC86" s="51"/>
      <c r="AD86" s="51"/>
      <c r="AE86" s="316"/>
      <c r="AF86" s="381">
        <v>1</v>
      </c>
      <c r="AG86" s="74"/>
      <c r="AH86" s="47"/>
      <c r="AI86" s="47"/>
      <c r="AJ86" s="47"/>
      <c r="AK86" s="47">
        <f t="shared" si="25"/>
        <v>0</v>
      </c>
      <c r="AL86" s="75">
        <f t="shared" si="26"/>
        <v>0</v>
      </c>
      <c r="AM86" s="76"/>
      <c r="AN86" s="51"/>
      <c r="AO86" s="301"/>
      <c r="AP86" s="33"/>
      <c r="AQ86" s="254">
        <f t="shared" si="27"/>
        <v>1</v>
      </c>
      <c r="AR86" s="403">
        <f t="shared" si="28"/>
        <v>0</v>
      </c>
      <c r="AS86" s="406">
        <f t="shared" si="29"/>
        <v>0</v>
      </c>
      <c r="AT86" s="506"/>
      <c r="AU86" s="7"/>
      <c r="AV86" s="103" t="s">
        <v>80</v>
      </c>
    </row>
    <row r="87" spans="1:50" ht="87.75" customHeight="1" x14ac:dyDescent="0.25">
      <c r="A87" s="25">
        <f>+F87-AQ87</f>
        <v>0</v>
      </c>
      <c r="B87" s="292" t="s">
        <v>300</v>
      </c>
      <c r="C87" s="105" t="s">
        <v>231</v>
      </c>
      <c r="D87" s="107" t="s">
        <v>232</v>
      </c>
      <c r="E87" s="107" t="s">
        <v>233</v>
      </c>
      <c r="F87" s="107">
        <v>11</v>
      </c>
      <c r="G87" s="108" t="s">
        <v>234</v>
      </c>
      <c r="H87" s="119" t="s">
        <v>235</v>
      </c>
      <c r="I87" s="108">
        <v>45689</v>
      </c>
      <c r="J87" s="230">
        <v>46021</v>
      </c>
      <c r="K87" s="31"/>
      <c r="L87" s="241">
        <v>3</v>
      </c>
      <c r="M87" s="47"/>
      <c r="N87" s="47"/>
      <c r="O87" s="47"/>
      <c r="P87" s="47"/>
      <c r="Q87" s="47">
        <f t="shared" si="21"/>
        <v>0</v>
      </c>
      <c r="R87" s="75">
        <f t="shared" si="24"/>
        <v>0</v>
      </c>
      <c r="S87" s="51"/>
      <c r="T87" s="51"/>
      <c r="U87" s="316"/>
      <c r="V87" s="241">
        <v>4</v>
      </c>
      <c r="W87" s="47"/>
      <c r="X87" s="47"/>
      <c r="Y87" s="47"/>
      <c r="Z87" s="47"/>
      <c r="AA87" s="47">
        <f t="shared" si="22"/>
        <v>0</v>
      </c>
      <c r="AB87" s="75">
        <f t="shared" si="23"/>
        <v>0</v>
      </c>
      <c r="AC87" s="51"/>
      <c r="AD87" s="51"/>
      <c r="AE87" s="316"/>
      <c r="AF87" s="381">
        <v>4</v>
      </c>
      <c r="AG87" s="74"/>
      <c r="AH87" s="47"/>
      <c r="AI87" s="47"/>
      <c r="AJ87" s="47"/>
      <c r="AK87" s="47">
        <f t="shared" si="25"/>
        <v>0</v>
      </c>
      <c r="AL87" s="75">
        <f t="shared" si="26"/>
        <v>0</v>
      </c>
      <c r="AM87" s="76"/>
      <c r="AN87" s="51"/>
      <c r="AO87" s="301"/>
      <c r="AP87" s="33"/>
      <c r="AQ87" s="254">
        <f t="shared" si="27"/>
        <v>11</v>
      </c>
      <c r="AR87" s="403">
        <f t="shared" si="28"/>
        <v>0</v>
      </c>
      <c r="AS87" s="406">
        <f t="shared" si="29"/>
        <v>0</v>
      </c>
      <c r="AT87" s="506"/>
      <c r="AU87" s="7"/>
    </row>
    <row r="88" spans="1:50" ht="92.25" customHeight="1" x14ac:dyDescent="0.25">
      <c r="A88" s="25">
        <f>+F88-AQ88</f>
        <v>0</v>
      </c>
      <c r="B88" s="292" t="s">
        <v>301</v>
      </c>
      <c r="C88" s="105" t="s">
        <v>145</v>
      </c>
      <c r="D88" s="107" t="s">
        <v>146</v>
      </c>
      <c r="E88" s="107" t="s">
        <v>38</v>
      </c>
      <c r="F88" s="107">
        <v>3</v>
      </c>
      <c r="G88" s="108" t="s">
        <v>39</v>
      </c>
      <c r="H88" s="119" t="s">
        <v>147</v>
      </c>
      <c r="I88" s="108">
        <v>45659</v>
      </c>
      <c r="J88" s="294">
        <v>46021</v>
      </c>
      <c r="K88" s="31"/>
      <c r="L88" s="241">
        <v>1</v>
      </c>
      <c r="M88" s="47"/>
      <c r="N88" s="47"/>
      <c r="O88" s="47"/>
      <c r="P88" s="47"/>
      <c r="Q88" s="47">
        <f t="shared" si="21"/>
        <v>0</v>
      </c>
      <c r="R88" s="75">
        <f t="shared" si="24"/>
        <v>0</v>
      </c>
      <c r="S88" s="51"/>
      <c r="T88" s="51"/>
      <c r="U88" s="316"/>
      <c r="V88" s="241">
        <v>1</v>
      </c>
      <c r="W88" s="47"/>
      <c r="X88" s="47"/>
      <c r="Y88" s="47"/>
      <c r="Z88" s="47"/>
      <c r="AA88" s="47">
        <f t="shared" si="22"/>
        <v>0</v>
      </c>
      <c r="AB88" s="75">
        <f t="shared" si="23"/>
        <v>0</v>
      </c>
      <c r="AC88" s="51"/>
      <c r="AD88" s="51"/>
      <c r="AE88" s="316"/>
      <c r="AF88" s="381">
        <v>1</v>
      </c>
      <c r="AG88" s="74"/>
      <c r="AH88" s="47"/>
      <c r="AI88" s="47"/>
      <c r="AJ88" s="47"/>
      <c r="AK88" s="47">
        <f t="shared" si="25"/>
        <v>0</v>
      </c>
      <c r="AL88" s="75">
        <f t="shared" si="26"/>
        <v>0</v>
      </c>
      <c r="AM88" s="76"/>
      <c r="AN88" s="51"/>
      <c r="AO88" s="301"/>
      <c r="AP88" s="33"/>
      <c r="AQ88" s="254">
        <f t="shared" si="27"/>
        <v>3</v>
      </c>
      <c r="AR88" s="403">
        <f t="shared" si="28"/>
        <v>0</v>
      </c>
      <c r="AS88" s="406">
        <f t="shared" si="29"/>
        <v>0</v>
      </c>
      <c r="AT88" s="506"/>
      <c r="AU88" s="7"/>
    </row>
    <row r="89" spans="1:50" ht="124.5" customHeight="1" x14ac:dyDescent="0.25">
      <c r="A89" s="25">
        <f>+F89-AQ89</f>
        <v>0</v>
      </c>
      <c r="B89" s="292" t="s">
        <v>302</v>
      </c>
      <c r="C89" s="440" t="s">
        <v>337</v>
      </c>
      <c r="D89" s="177" t="s">
        <v>236</v>
      </c>
      <c r="E89" s="177" t="s">
        <v>237</v>
      </c>
      <c r="F89" s="177">
        <v>1</v>
      </c>
      <c r="G89" s="283" t="s">
        <v>238</v>
      </c>
      <c r="H89" s="177" t="s">
        <v>239</v>
      </c>
      <c r="I89" s="282">
        <v>45689</v>
      </c>
      <c r="J89" s="294">
        <v>46021</v>
      </c>
      <c r="K89" s="31"/>
      <c r="L89" s="241"/>
      <c r="M89" s="47"/>
      <c r="N89" s="47"/>
      <c r="O89" s="47"/>
      <c r="P89" s="47"/>
      <c r="Q89" s="47">
        <f t="shared" ref="Q89:Q90" si="30">+SUM(M89:P89)</f>
        <v>0</v>
      </c>
      <c r="R89" s="75" t="str">
        <f t="shared" ref="R89:R90" si="31">IFERROR(Q89/L89,"")</f>
        <v/>
      </c>
      <c r="S89" s="51"/>
      <c r="T89" s="51"/>
      <c r="U89" s="316"/>
      <c r="V89" s="241">
        <v>1</v>
      </c>
      <c r="W89" s="47"/>
      <c r="X89" s="47"/>
      <c r="Y89" s="47"/>
      <c r="Z89" s="47"/>
      <c r="AA89" s="47"/>
      <c r="AB89" s="75"/>
      <c r="AC89" s="51"/>
      <c r="AD89" s="51"/>
      <c r="AE89" s="316"/>
      <c r="AF89" s="381"/>
      <c r="AG89" s="74"/>
      <c r="AH89" s="47"/>
      <c r="AI89" s="47"/>
      <c r="AJ89" s="47"/>
      <c r="AK89" s="47">
        <f t="shared" si="25"/>
        <v>0</v>
      </c>
      <c r="AL89" s="75" t="str">
        <f t="shared" si="26"/>
        <v/>
      </c>
      <c r="AM89" s="76"/>
      <c r="AN89" s="51"/>
      <c r="AO89" s="301"/>
      <c r="AP89" s="33"/>
      <c r="AQ89" s="254">
        <f t="shared" si="27"/>
        <v>1</v>
      </c>
      <c r="AR89" s="403">
        <f t="shared" si="28"/>
        <v>0</v>
      </c>
      <c r="AS89" s="406">
        <f t="shared" si="29"/>
        <v>0</v>
      </c>
      <c r="AT89" s="506"/>
      <c r="AU89" s="7"/>
    </row>
    <row r="90" spans="1:50" ht="114.75" customHeight="1" x14ac:dyDescent="0.25">
      <c r="A90" s="25"/>
      <c r="B90" s="292" t="s">
        <v>303</v>
      </c>
      <c r="C90" s="105" t="s">
        <v>332</v>
      </c>
      <c r="D90" s="107" t="s">
        <v>335</v>
      </c>
      <c r="E90" s="107" t="s">
        <v>336</v>
      </c>
      <c r="F90" s="107">
        <v>3</v>
      </c>
      <c r="G90" s="107" t="s">
        <v>333</v>
      </c>
      <c r="H90" s="107" t="s">
        <v>334</v>
      </c>
      <c r="I90" s="282">
        <v>45689</v>
      </c>
      <c r="J90" s="294">
        <v>46021</v>
      </c>
      <c r="K90" s="31"/>
      <c r="L90" s="241">
        <v>1</v>
      </c>
      <c r="M90" s="47"/>
      <c r="N90" s="47"/>
      <c r="O90" s="47"/>
      <c r="P90" s="47"/>
      <c r="Q90" s="47">
        <f t="shared" si="30"/>
        <v>0</v>
      </c>
      <c r="R90" s="75">
        <f t="shared" si="31"/>
        <v>0</v>
      </c>
      <c r="S90" s="51"/>
      <c r="T90" s="51"/>
      <c r="U90" s="316"/>
      <c r="V90" s="241">
        <v>1</v>
      </c>
      <c r="W90" s="47"/>
      <c r="X90" s="47"/>
      <c r="Y90" s="47"/>
      <c r="Z90" s="47"/>
      <c r="AA90" s="47"/>
      <c r="AB90" s="75"/>
      <c r="AC90" s="51"/>
      <c r="AD90" s="51"/>
      <c r="AE90" s="316"/>
      <c r="AF90" s="381">
        <v>1</v>
      </c>
      <c r="AG90" s="74"/>
      <c r="AH90" s="47"/>
      <c r="AI90" s="47"/>
      <c r="AJ90" s="47"/>
      <c r="AK90" s="47">
        <f t="shared" si="25"/>
        <v>0</v>
      </c>
      <c r="AL90" s="75">
        <f t="shared" si="26"/>
        <v>0</v>
      </c>
      <c r="AM90" s="76"/>
      <c r="AN90" s="51"/>
      <c r="AO90" s="301"/>
      <c r="AP90" s="33"/>
      <c r="AQ90" s="254">
        <f t="shared" si="27"/>
        <v>3</v>
      </c>
      <c r="AR90" s="403">
        <f t="shared" si="28"/>
        <v>0</v>
      </c>
      <c r="AS90" s="406">
        <f t="shared" si="29"/>
        <v>0</v>
      </c>
      <c r="AT90" s="506"/>
      <c r="AU90" s="7"/>
    </row>
    <row r="91" spans="1:50" s="181" customFormat="1" ht="108" customHeight="1" x14ac:dyDescent="0.25">
      <c r="A91" s="25"/>
      <c r="B91" s="292" t="s">
        <v>304</v>
      </c>
      <c r="C91" s="440" t="s">
        <v>338</v>
      </c>
      <c r="D91" s="177" t="s">
        <v>339</v>
      </c>
      <c r="E91" s="177" t="s">
        <v>38</v>
      </c>
      <c r="F91" s="177">
        <v>3</v>
      </c>
      <c r="G91" s="108" t="s">
        <v>39</v>
      </c>
      <c r="H91" s="213" t="s">
        <v>78</v>
      </c>
      <c r="I91" s="282">
        <v>45689</v>
      </c>
      <c r="J91" s="294">
        <v>46021</v>
      </c>
      <c r="K91" s="68"/>
      <c r="L91" s="241">
        <v>1</v>
      </c>
      <c r="M91" s="47"/>
      <c r="N91" s="47"/>
      <c r="O91" s="47"/>
      <c r="P91" s="47"/>
      <c r="Q91" s="47">
        <f t="shared" si="21"/>
        <v>0</v>
      </c>
      <c r="R91" s="75">
        <f t="shared" si="24"/>
        <v>0</v>
      </c>
      <c r="S91" s="51"/>
      <c r="T91" s="51"/>
      <c r="U91" s="316"/>
      <c r="V91" s="241">
        <v>1</v>
      </c>
      <c r="W91" s="47"/>
      <c r="X91" s="47"/>
      <c r="Y91" s="47"/>
      <c r="Z91" s="47"/>
      <c r="AA91" s="47">
        <f t="shared" si="22"/>
        <v>0</v>
      </c>
      <c r="AB91" s="75">
        <f t="shared" si="23"/>
        <v>0</v>
      </c>
      <c r="AC91" s="51"/>
      <c r="AD91" s="51"/>
      <c r="AE91" s="316"/>
      <c r="AF91" s="381">
        <v>1</v>
      </c>
      <c r="AG91" s="74"/>
      <c r="AH91" s="47"/>
      <c r="AI91" s="47"/>
      <c r="AJ91" s="47"/>
      <c r="AK91" s="47">
        <f t="shared" si="25"/>
        <v>0</v>
      </c>
      <c r="AL91" s="75">
        <f t="shared" si="26"/>
        <v>0</v>
      </c>
      <c r="AM91" s="76"/>
      <c r="AN91" s="51"/>
      <c r="AO91" s="301"/>
      <c r="AP91" s="33"/>
      <c r="AQ91" s="254">
        <f t="shared" si="27"/>
        <v>3</v>
      </c>
      <c r="AR91" s="403">
        <f t="shared" si="28"/>
        <v>0</v>
      </c>
      <c r="AS91" s="406">
        <f t="shared" si="29"/>
        <v>0</v>
      </c>
      <c r="AT91" s="506"/>
      <c r="AU91" s="7"/>
      <c r="AV91" s="102"/>
      <c r="AW91" s="102"/>
      <c r="AX91" s="102"/>
    </row>
    <row r="92" spans="1:50" s="104" customFormat="1" ht="138" customHeight="1" x14ac:dyDescent="0.25">
      <c r="A92" s="25"/>
      <c r="B92" s="292" t="s">
        <v>305</v>
      </c>
      <c r="C92" s="105" t="s">
        <v>341</v>
      </c>
      <c r="D92" s="107" t="s">
        <v>342</v>
      </c>
      <c r="E92" s="107" t="s">
        <v>38</v>
      </c>
      <c r="F92" s="107">
        <v>1</v>
      </c>
      <c r="G92" s="107" t="s">
        <v>343</v>
      </c>
      <c r="H92" s="107" t="s">
        <v>344</v>
      </c>
      <c r="I92" s="282">
        <v>45689</v>
      </c>
      <c r="J92" s="294">
        <v>46021</v>
      </c>
      <c r="K92" s="68"/>
      <c r="L92" s="292"/>
      <c r="M92" s="107"/>
      <c r="N92" s="107"/>
      <c r="O92" s="107"/>
      <c r="P92" s="107"/>
      <c r="Q92" s="47">
        <f t="shared" si="21"/>
        <v>0</v>
      </c>
      <c r="R92" s="75" t="str">
        <f t="shared" si="24"/>
        <v/>
      </c>
      <c r="S92" s="105"/>
      <c r="T92" s="105"/>
      <c r="U92" s="336"/>
      <c r="V92" s="292"/>
      <c r="W92" s="107"/>
      <c r="X92" s="107"/>
      <c r="Y92" s="107"/>
      <c r="Z92" s="107"/>
      <c r="AA92" s="47">
        <f t="shared" si="22"/>
        <v>0</v>
      </c>
      <c r="AB92" s="75" t="str">
        <f t="shared" si="23"/>
        <v/>
      </c>
      <c r="AC92" s="105"/>
      <c r="AD92" s="105"/>
      <c r="AE92" s="336"/>
      <c r="AF92" s="400">
        <v>1</v>
      </c>
      <c r="AG92" s="74"/>
      <c r="AH92" s="47"/>
      <c r="AI92" s="47"/>
      <c r="AJ92" s="47"/>
      <c r="AK92" s="47">
        <f t="shared" si="25"/>
        <v>0</v>
      </c>
      <c r="AL92" s="75">
        <f t="shared" si="26"/>
        <v>0</v>
      </c>
      <c r="AM92" s="76"/>
      <c r="AN92" s="51"/>
      <c r="AO92" s="301"/>
      <c r="AP92" s="33"/>
      <c r="AQ92" s="254">
        <f t="shared" si="27"/>
        <v>1</v>
      </c>
      <c r="AR92" s="403">
        <f t="shared" si="28"/>
        <v>0</v>
      </c>
      <c r="AS92" s="406">
        <f t="shared" si="29"/>
        <v>0</v>
      </c>
      <c r="AT92" s="506"/>
      <c r="AU92" s="7"/>
      <c r="AV92" s="102"/>
      <c r="AW92" s="102"/>
      <c r="AX92" s="102"/>
    </row>
    <row r="93" spans="1:50" ht="117.75" customHeight="1" x14ac:dyDescent="0.25">
      <c r="A93" s="25">
        <f>+F93-AQ93</f>
        <v>0</v>
      </c>
      <c r="B93" s="292" t="s">
        <v>306</v>
      </c>
      <c r="C93" s="105" t="s">
        <v>345</v>
      </c>
      <c r="D93" s="107" t="s">
        <v>346</v>
      </c>
      <c r="E93" s="107" t="s">
        <v>38</v>
      </c>
      <c r="F93" s="107">
        <v>1</v>
      </c>
      <c r="G93" s="107" t="s">
        <v>343</v>
      </c>
      <c r="H93" s="107" t="s">
        <v>344</v>
      </c>
      <c r="I93" s="282">
        <v>45689</v>
      </c>
      <c r="J93" s="294">
        <v>46021</v>
      </c>
      <c r="K93" s="31"/>
      <c r="L93" s="292"/>
      <c r="M93" s="107"/>
      <c r="N93" s="107"/>
      <c r="O93" s="107"/>
      <c r="P93" s="107"/>
      <c r="Q93" s="47">
        <f t="shared" si="21"/>
        <v>0</v>
      </c>
      <c r="R93" s="75" t="str">
        <f t="shared" si="24"/>
        <v/>
      </c>
      <c r="S93" s="105"/>
      <c r="T93" s="105"/>
      <c r="U93" s="336"/>
      <c r="V93" s="292"/>
      <c r="W93" s="107"/>
      <c r="X93" s="107"/>
      <c r="Y93" s="107"/>
      <c r="Z93" s="107"/>
      <c r="AA93" s="47">
        <f t="shared" si="22"/>
        <v>0</v>
      </c>
      <c r="AB93" s="75" t="str">
        <f t="shared" si="23"/>
        <v/>
      </c>
      <c r="AC93" s="105"/>
      <c r="AD93" s="105"/>
      <c r="AE93" s="336"/>
      <c r="AF93" s="400">
        <v>1</v>
      </c>
      <c r="AG93" s="74"/>
      <c r="AH93" s="47"/>
      <c r="AI93" s="47"/>
      <c r="AJ93" s="47"/>
      <c r="AK93" s="47">
        <f t="shared" si="25"/>
        <v>0</v>
      </c>
      <c r="AL93" s="75">
        <f t="shared" si="26"/>
        <v>0</v>
      </c>
      <c r="AM93" s="76"/>
      <c r="AN93" s="51"/>
      <c r="AO93" s="301"/>
      <c r="AP93" s="33"/>
      <c r="AQ93" s="254">
        <f t="shared" si="27"/>
        <v>1</v>
      </c>
      <c r="AR93" s="403">
        <f t="shared" si="28"/>
        <v>0</v>
      </c>
      <c r="AS93" s="406">
        <f t="shared" si="29"/>
        <v>0</v>
      </c>
      <c r="AT93" s="506"/>
      <c r="AU93" s="7"/>
    </row>
    <row r="94" spans="1:50" ht="80.25" customHeight="1" x14ac:dyDescent="0.25">
      <c r="A94" s="25">
        <f>+F94-AQ94</f>
        <v>0</v>
      </c>
      <c r="B94" s="292" t="s">
        <v>307</v>
      </c>
      <c r="C94" s="105" t="s">
        <v>347</v>
      </c>
      <c r="D94" s="107" t="s">
        <v>348</v>
      </c>
      <c r="E94" s="107" t="s">
        <v>38</v>
      </c>
      <c r="F94" s="107">
        <v>1</v>
      </c>
      <c r="G94" s="107" t="s">
        <v>340</v>
      </c>
      <c r="H94" s="107" t="s">
        <v>349</v>
      </c>
      <c r="I94" s="282">
        <v>45689</v>
      </c>
      <c r="J94" s="294">
        <v>46021</v>
      </c>
      <c r="K94" s="31"/>
      <c r="L94" s="241"/>
      <c r="M94" s="47"/>
      <c r="N94" s="47"/>
      <c r="O94" s="47"/>
      <c r="P94" s="47"/>
      <c r="Q94" s="47">
        <f t="shared" si="21"/>
        <v>0</v>
      </c>
      <c r="R94" s="75" t="str">
        <f t="shared" si="24"/>
        <v/>
      </c>
      <c r="S94" s="51"/>
      <c r="T94" s="51"/>
      <c r="U94" s="316"/>
      <c r="V94" s="241"/>
      <c r="W94" s="47"/>
      <c r="X94" s="47"/>
      <c r="Y94" s="47"/>
      <c r="Z94" s="47"/>
      <c r="AA94" s="47">
        <f t="shared" si="22"/>
        <v>0</v>
      </c>
      <c r="AB94" s="75" t="str">
        <f t="shared" si="23"/>
        <v/>
      </c>
      <c r="AC94" s="51"/>
      <c r="AD94" s="51"/>
      <c r="AE94" s="316"/>
      <c r="AF94" s="381">
        <v>1</v>
      </c>
      <c r="AG94" s="74"/>
      <c r="AH94" s="47"/>
      <c r="AI94" s="47"/>
      <c r="AJ94" s="47"/>
      <c r="AK94" s="47">
        <f t="shared" si="25"/>
        <v>0</v>
      </c>
      <c r="AL94" s="75">
        <f t="shared" si="26"/>
        <v>0</v>
      </c>
      <c r="AM94" s="76"/>
      <c r="AN94" s="51"/>
      <c r="AO94" s="301"/>
      <c r="AP94" s="33"/>
      <c r="AQ94" s="254">
        <f t="shared" si="27"/>
        <v>1</v>
      </c>
      <c r="AR94" s="403">
        <f t="shared" si="28"/>
        <v>0</v>
      </c>
      <c r="AS94" s="406">
        <f t="shared" si="29"/>
        <v>0</v>
      </c>
      <c r="AT94" s="506"/>
      <c r="AU94" s="7"/>
    </row>
    <row r="95" spans="1:50" ht="80.25" customHeight="1" x14ac:dyDescent="0.25">
      <c r="A95" s="25"/>
      <c r="B95" s="292" t="s">
        <v>308</v>
      </c>
      <c r="C95" s="105" t="s">
        <v>351</v>
      </c>
      <c r="D95" s="107" t="s">
        <v>350</v>
      </c>
      <c r="E95" s="107" t="s">
        <v>150</v>
      </c>
      <c r="F95" s="107">
        <v>2</v>
      </c>
      <c r="G95" s="107" t="s">
        <v>150</v>
      </c>
      <c r="H95" s="107" t="s">
        <v>37</v>
      </c>
      <c r="I95" s="282">
        <v>45689</v>
      </c>
      <c r="J95" s="294">
        <v>46021</v>
      </c>
      <c r="K95" s="31"/>
      <c r="L95" s="241"/>
      <c r="M95" s="47"/>
      <c r="N95" s="47"/>
      <c r="O95" s="47"/>
      <c r="P95" s="47"/>
      <c r="Q95" s="47">
        <f t="shared" si="21"/>
        <v>0</v>
      </c>
      <c r="R95" s="75" t="str">
        <f t="shared" si="24"/>
        <v/>
      </c>
      <c r="S95" s="51"/>
      <c r="T95" s="51"/>
      <c r="U95" s="316"/>
      <c r="V95" s="241">
        <v>1</v>
      </c>
      <c r="W95" s="47"/>
      <c r="X95" s="47"/>
      <c r="Y95" s="47"/>
      <c r="Z95" s="47"/>
      <c r="AA95" s="47">
        <f t="shared" si="22"/>
        <v>0</v>
      </c>
      <c r="AB95" s="75">
        <f t="shared" si="23"/>
        <v>0</v>
      </c>
      <c r="AC95" s="51"/>
      <c r="AD95" s="51"/>
      <c r="AE95" s="316"/>
      <c r="AF95" s="381">
        <v>1</v>
      </c>
      <c r="AG95" s="74"/>
      <c r="AH95" s="47"/>
      <c r="AI95" s="47"/>
      <c r="AJ95" s="47"/>
      <c r="AK95" s="47">
        <f t="shared" si="25"/>
        <v>0</v>
      </c>
      <c r="AL95" s="75">
        <f t="shared" si="26"/>
        <v>0</v>
      </c>
      <c r="AM95" s="76"/>
      <c r="AN95" s="51"/>
      <c r="AO95" s="301"/>
      <c r="AP95" s="33"/>
      <c r="AQ95" s="254">
        <f t="shared" si="27"/>
        <v>2</v>
      </c>
      <c r="AR95" s="403">
        <f t="shared" si="28"/>
        <v>0</v>
      </c>
      <c r="AS95" s="406">
        <f t="shared" si="29"/>
        <v>0</v>
      </c>
      <c r="AT95" s="506"/>
      <c r="AU95" s="7"/>
    </row>
    <row r="96" spans="1:50" ht="131.25" customHeight="1" thickBot="1" x14ac:dyDescent="0.3">
      <c r="A96" s="25">
        <f>+F96-AQ96</f>
        <v>0</v>
      </c>
      <c r="B96" s="295" t="s">
        <v>309</v>
      </c>
      <c r="C96" s="243" t="s">
        <v>111</v>
      </c>
      <c r="D96" s="244" t="s">
        <v>40</v>
      </c>
      <c r="E96" s="244" t="s">
        <v>38</v>
      </c>
      <c r="F96" s="244">
        <v>11</v>
      </c>
      <c r="G96" s="296" t="s">
        <v>39</v>
      </c>
      <c r="H96" s="297" t="s">
        <v>41</v>
      </c>
      <c r="I96" s="298">
        <v>45689</v>
      </c>
      <c r="J96" s="299">
        <v>46021</v>
      </c>
      <c r="K96" s="31"/>
      <c r="L96" s="242">
        <v>3</v>
      </c>
      <c r="M96" s="236"/>
      <c r="N96" s="236"/>
      <c r="O96" s="236"/>
      <c r="P96" s="236"/>
      <c r="Q96" s="236">
        <f t="shared" si="21"/>
        <v>0</v>
      </c>
      <c r="R96" s="270">
        <f t="shared" si="24"/>
        <v>0</v>
      </c>
      <c r="S96" s="234"/>
      <c r="T96" s="234"/>
      <c r="U96" s="317"/>
      <c r="V96" s="242">
        <v>4</v>
      </c>
      <c r="W96" s="236"/>
      <c r="X96" s="236"/>
      <c r="Y96" s="236"/>
      <c r="Z96" s="236"/>
      <c r="AA96" s="236">
        <f t="shared" si="22"/>
        <v>0</v>
      </c>
      <c r="AB96" s="270">
        <f t="shared" si="23"/>
        <v>0</v>
      </c>
      <c r="AC96" s="234"/>
      <c r="AD96" s="234"/>
      <c r="AE96" s="317"/>
      <c r="AF96" s="386">
        <v>4</v>
      </c>
      <c r="AG96" s="385"/>
      <c r="AH96" s="236"/>
      <c r="AI96" s="236"/>
      <c r="AJ96" s="236"/>
      <c r="AK96" s="236">
        <f t="shared" si="25"/>
        <v>0</v>
      </c>
      <c r="AL96" s="270">
        <f t="shared" si="26"/>
        <v>0</v>
      </c>
      <c r="AM96" s="349"/>
      <c r="AN96" s="234"/>
      <c r="AO96" s="302"/>
      <c r="AP96" s="33"/>
      <c r="AQ96" s="255">
        <f t="shared" si="27"/>
        <v>11</v>
      </c>
      <c r="AR96" s="404">
        <f t="shared" si="28"/>
        <v>0</v>
      </c>
      <c r="AS96" s="407">
        <f t="shared" si="29"/>
        <v>0</v>
      </c>
      <c r="AT96" s="507"/>
      <c r="AU96" s="7"/>
    </row>
    <row r="97" spans="1:48" ht="44.25" customHeight="1" x14ac:dyDescent="0.25">
      <c r="A97" s="25"/>
      <c r="B97" s="124"/>
      <c r="C97" s="125"/>
      <c r="D97" s="124"/>
      <c r="E97" s="124"/>
      <c r="F97" s="124"/>
      <c r="G97" s="126"/>
      <c r="H97" s="126"/>
      <c r="I97" s="126"/>
      <c r="J97" s="127"/>
      <c r="K97" s="31"/>
      <c r="L97" s="31"/>
      <c r="M97" s="31"/>
      <c r="N97" s="31"/>
      <c r="O97" s="31"/>
      <c r="P97" s="31"/>
      <c r="Q97" s="31"/>
      <c r="R97" s="68"/>
      <c r="S97" s="32"/>
      <c r="T97" s="32"/>
      <c r="U97" s="3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  <c r="AU97" s="102"/>
    </row>
    <row r="98" spans="1:48" ht="39.75" customHeight="1" thickBot="1" x14ac:dyDescent="0.3">
      <c r="A98" s="25"/>
      <c r="B98" s="509" t="s">
        <v>353</v>
      </c>
      <c r="C98" s="510"/>
      <c r="D98" s="510"/>
      <c r="E98" s="510"/>
      <c r="F98" s="510"/>
      <c r="G98" s="510"/>
      <c r="H98" s="510"/>
      <c r="I98" s="510"/>
      <c r="J98" s="511"/>
      <c r="K98" s="30"/>
      <c r="L98" s="31"/>
      <c r="M98" s="31"/>
      <c r="N98" s="31"/>
      <c r="O98" s="31"/>
      <c r="P98" s="31"/>
      <c r="Q98" s="31"/>
      <c r="R98" s="31"/>
      <c r="S98" s="31"/>
      <c r="T98" s="31"/>
      <c r="U98" s="68"/>
      <c r="V98" s="31"/>
      <c r="W98" s="31"/>
      <c r="X98" s="31"/>
      <c r="Y98" s="31"/>
      <c r="Z98" s="31"/>
      <c r="AA98" s="31"/>
      <c r="AB98" s="31"/>
      <c r="AC98" s="32"/>
      <c r="AD98" s="68"/>
      <c r="AE98" s="31"/>
      <c r="AF98" s="31"/>
      <c r="AG98" s="31"/>
      <c r="AH98" s="31"/>
      <c r="AI98" s="31"/>
      <c r="AJ98" s="31"/>
      <c r="AK98" s="31"/>
      <c r="AL98" s="31"/>
      <c r="AM98" s="31"/>
      <c r="AN98" s="68"/>
      <c r="AO98" s="31"/>
      <c r="AP98" s="33"/>
      <c r="AQ98" s="33"/>
      <c r="AR98" s="33"/>
      <c r="AS98" s="33"/>
      <c r="AT98" s="34"/>
      <c r="AU98" s="7"/>
    </row>
    <row r="99" spans="1:48" ht="35.25" customHeight="1" thickBot="1" x14ac:dyDescent="0.3">
      <c r="A99" s="25"/>
      <c r="B99" s="496" t="s">
        <v>369</v>
      </c>
      <c r="C99" s="497"/>
      <c r="D99" s="497"/>
      <c r="E99" s="497"/>
      <c r="F99" s="497"/>
      <c r="G99" s="497"/>
      <c r="H99" s="497"/>
      <c r="I99" s="497"/>
      <c r="J99" s="498"/>
      <c r="K99" s="125"/>
      <c r="L99" s="499" t="s">
        <v>32</v>
      </c>
      <c r="M99" s="481"/>
      <c r="N99" s="481"/>
      <c r="O99" s="481"/>
      <c r="P99" s="481"/>
      <c r="Q99" s="481"/>
      <c r="R99" s="481"/>
      <c r="S99" s="500"/>
      <c r="T99" s="140" t="s">
        <v>16</v>
      </c>
      <c r="U99" s="216" t="s">
        <v>220</v>
      </c>
      <c r="V99" s="478" t="s">
        <v>33</v>
      </c>
      <c r="W99" s="479"/>
      <c r="X99" s="479"/>
      <c r="Y99" s="479"/>
      <c r="Z99" s="479"/>
      <c r="AA99" s="479"/>
      <c r="AB99" s="479"/>
      <c r="AC99" s="480"/>
      <c r="AD99" s="140" t="s">
        <v>16</v>
      </c>
      <c r="AE99" s="187" t="s">
        <v>220</v>
      </c>
      <c r="AF99" s="478" t="s">
        <v>34</v>
      </c>
      <c r="AG99" s="481"/>
      <c r="AH99" s="481"/>
      <c r="AI99" s="481"/>
      <c r="AJ99" s="481"/>
      <c r="AK99" s="481"/>
      <c r="AL99" s="481"/>
      <c r="AM99" s="482"/>
      <c r="AN99" s="139" t="s">
        <v>16</v>
      </c>
      <c r="AO99" s="187" t="s">
        <v>220</v>
      </c>
      <c r="AP99" s="33"/>
      <c r="AQ99" s="483" t="s">
        <v>35</v>
      </c>
      <c r="AR99" s="479"/>
      <c r="AS99" s="479"/>
      <c r="AT99" s="484"/>
      <c r="AU99" s="7"/>
    </row>
    <row r="100" spans="1:48" ht="35.25" customHeight="1" thickBot="1" x14ac:dyDescent="0.3">
      <c r="A100" s="25"/>
      <c r="B100" s="142" t="s">
        <v>0</v>
      </c>
      <c r="C100" s="165" t="s">
        <v>1</v>
      </c>
      <c r="D100" s="120" t="s">
        <v>2</v>
      </c>
      <c r="E100" s="120" t="s">
        <v>3</v>
      </c>
      <c r="F100" s="120" t="s">
        <v>4</v>
      </c>
      <c r="G100" s="116" t="s">
        <v>84</v>
      </c>
      <c r="H100" s="120" t="s">
        <v>6</v>
      </c>
      <c r="I100" s="121" t="s">
        <v>7</v>
      </c>
      <c r="J100" s="122" t="s">
        <v>8</v>
      </c>
      <c r="K100" s="138"/>
      <c r="L100" s="141" t="s">
        <v>17</v>
      </c>
      <c r="M100" s="135" t="s">
        <v>10</v>
      </c>
      <c r="N100" s="135" t="s">
        <v>11</v>
      </c>
      <c r="O100" s="135" t="s">
        <v>12</v>
      </c>
      <c r="P100" s="135" t="s">
        <v>13</v>
      </c>
      <c r="Q100" s="135" t="s">
        <v>14</v>
      </c>
      <c r="R100" s="39" t="s">
        <v>30</v>
      </c>
      <c r="S100" s="40" t="s">
        <v>15</v>
      </c>
      <c r="T100" s="136"/>
      <c r="U100" s="217"/>
      <c r="V100" s="73" t="s">
        <v>17</v>
      </c>
      <c r="W100" s="339" t="s">
        <v>18</v>
      </c>
      <c r="X100" s="339" t="s">
        <v>19</v>
      </c>
      <c r="Y100" s="339" t="s">
        <v>20</v>
      </c>
      <c r="Z100" s="339" t="s">
        <v>21</v>
      </c>
      <c r="AA100" s="115" t="s">
        <v>14</v>
      </c>
      <c r="AB100" s="82" t="s">
        <v>30</v>
      </c>
      <c r="AC100" s="85" t="s">
        <v>15</v>
      </c>
      <c r="AD100" s="60"/>
      <c r="AE100" s="61"/>
      <c r="AF100" s="379" t="s">
        <v>17</v>
      </c>
      <c r="AG100" s="145" t="s">
        <v>22</v>
      </c>
      <c r="AH100" s="135" t="s">
        <v>23</v>
      </c>
      <c r="AI100" s="135" t="s">
        <v>24</v>
      </c>
      <c r="AJ100" s="135" t="s">
        <v>25</v>
      </c>
      <c r="AK100" s="135" t="s">
        <v>14</v>
      </c>
      <c r="AL100" s="39" t="s">
        <v>30</v>
      </c>
      <c r="AM100" s="368" t="s">
        <v>15</v>
      </c>
      <c r="AN100" s="314"/>
      <c r="AO100" s="314"/>
      <c r="AP100" s="33"/>
      <c r="AQ100" s="146" t="s">
        <v>26</v>
      </c>
      <c r="AR100" s="147" t="s">
        <v>14</v>
      </c>
      <c r="AS100" s="149" t="s">
        <v>27</v>
      </c>
      <c r="AT100" s="137" t="s">
        <v>28</v>
      </c>
      <c r="AU100" s="19"/>
    </row>
    <row r="101" spans="1:48" ht="99.75" customHeight="1" x14ac:dyDescent="0.25">
      <c r="A101" s="25">
        <f>+F101-AQ101</f>
        <v>0</v>
      </c>
      <c r="B101" s="441" t="s">
        <v>104</v>
      </c>
      <c r="C101" s="442" t="s">
        <v>377</v>
      </c>
      <c r="D101" s="143" t="s">
        <v>378</v>
      </c>
      <c r="E101" s="143" t="s">
        <v>42</v>
      </c>
      <c r="F101" s="143">
        <v>1</v>
      </c>
      <c r="G101" s="196" t="s">
        <v>379</v>
      </c>
      <c r="H101" s="143" t="s">
        <v>380</v>
      </c>
      <c r="I101" s="443">
        <v>45658</v>
      </c>
      <c r="J101" s="444">
        <v>45688</v>
      </c>
      <c r="K101" s="124"/>
      <c r="L101" s="240">
        <v>1</v>
      </c>
      <c r="M101" s="226"/>
      <c r="N101" s="226"/>
      <c r="O101" s="226"/>
      <c r="P101" s="226"/>
      <c r="Q101" s="226">
        <f>+SUM(M101:P101)</f>
        <v>0</v>
      </c>
      <c r="R101" s="267">
        <f>IFERROR(Q101/L101,"")</f>
        <v>0</v>
      </c>
      <c r="S101" s="224"/>
      <c r="T101" s="224"/>
      <c r="U101" s="315"/>
      <c r="V101" s="240"/>
      <c r="W101" s="226"/>
      <c r="X101" s="226"/>
      <c r="Y101" s="226"/>
      <c r="Z101" s="226"/>
      <c r="AA101" s="226">
        <f t="shared" ref="AA101:AA116" si="32">+SUM(W101:Z101)</f>
        <v>0</v>
      </c>
      <c r="AB101" s="267" t="str">
        <f t="shared" ref="AB101:AB116" si="33">IFERROR(AA101/V101,"")</f>
        <v/>
      </c>
      <c r="AC101" s="224"/>
      <c r="AD101" s="224"/>
      <c r="AE101" s="315"/>
      <c r="AF101" s="380"/>
      <c r="AG101" s="376"/>
      <c r="AH101" s="226"/>
      <c r="AI101" s="226"/>
      <c r="AJ101" s="226"/>
      <c r="AK101" s="226">
        <f t="shared" ref="AK101:AK116" si="34">+SUM(AG101:AJ101)</f>
        <v>0</v>
      </c>
      <c r="AL101" s="267" t="str">
        <f t="shared" ref="AL101:AL116" si="35">IFERROR(AK101/AF101,"")</f>
        <v/>
      </c>
      <c r="AM101" s="351"/>
      <c r="AN101" s="224"/>
      <c r="AO101" s="300"/>
      <c r="AP101" s="33"/>
      <c r="AQ101" s="253">
        <f>+SUM(L101,V101,AF101)</f>
        <v>1</v>
      </c>
      <c r="AR101" s="402">
        <f>+SUM(Q101,AA101,AK101)</f>
        <v>0</v>
      </c>
      <c r="AS101" s="405">
        <f>IFERROR(AR101/AQ101,"")</f>
        <v>0</v>
      </c>
      <c r="AT101" s="475">
        <f>+AVERAGE(AS101:AS116)</f>
        <v>0</v>
      </c>
      <c r="AU101" s="7"/>
    </row>
    <row r="102" spans="1:48" ht="75.75" customHeight="1" x14ac:dyDescent="0.25">
      <c r="A102" s="25">
        <f>+F102-AQ102</f>
        <v>0</v>
      </c>
      <c r="B102" s="445" t="s">
        <v>105</v>
      </c>
      <c r="C102" s="132" t="s">
        <v>381</v>
      </c>
      <c r="D102" s="107" t="s">
        <v>382</v>
      </c>
      <c r="E102" s="107" t="s">
        <v>42</v>
      </c>
      <c r="F102" s="107">
        <v>2</v>
      </c>
      <c r="G102" s="107" t="s">
        <v>379</v>
      </c>
      <c r="H102" s="108" t="s">
        <v>380</v>
      </c>
      <c r="I102" s="108">
        <v>45689</v>
      </c>
      <c r="J102" s="293">
        <v>46022</v>
      </c>
      <c r="K102" s="124"/>
      <c r="L102" s="241"/>
      <c r="M102" s="47"/>
      <c r="N102" s="47"/>
      <c r="O102" s="47"/>
      <c r="P102" s="47"/>
      <c r="Q102" s="47">
        <f t="shared" ref="Q102:Q116" si="36">+SUM(M102:P102)</f>
        <v>0</v>
      </c>
      <c r="R102" s="75" t="str">
        <f t="shared" ref="R102:R116" si="37">IFERROR(Q102/L102,"")</f>
        <v/>
      </c>
      <c r="S102" s="51"/>
      <c r="T102" s="51"/>
      <c r="U102" s="316"/>
      <c r="V102" s="241">
        <v>1</v>
      </c>
      <c r="W102" s="47"/>
      <c r="X102" s="47"/>
      <c r="Y102" s="47"/>
      <c r="Z102" s="47"/>
      <c r="AA102" s="47">
        <f t="shared" si="32"/>
        <v>0</v>
      </c>
      <c r="AB102" s="75">
        <f t="shared" si="33"/>
        <v>0</v>
      </c>
      <c r="AC102" s="51"/>
      <c r="AD102" s="51"/>
      <c r="AE102" s="316"/>
      <c r="AF102" s="381">
        <v>1</v>
      </c>
      <c r="AG102" s="74"/>
      <c r="AH102" s="47"/>
      <c r="AI102" s="47"/>
      <c r="AJ102" s="47"/>
      <c r="AK102" s="47">
        <f t="shared" si="34"/>
        <v>0</v>
      </c>
      <c r="AL102" s="75">
        <f t="shared" si="35"/>
        <v>0</v>
      </c>
      <c r="AM102" s="76"/>
      <c r="AN102" s="51"/>
      <c r="AO102" s="301"/>
      <c r="AP102" s="33"/>
      <c r="AQ102" s="254">
        <f t="shared" ref="AQ102:AQ116" si="38">+SUM(L102,V102,AF102)</f>
        <v>2</v>
      </c>
      <c r="AR102" s="403">
        <f t="shared" ref="AR102:AR116" si="39">+SUM(Q102,AA102,AK102)</f>
        <v>0</v>
      </c>
      <c r="AS102" s="406">
        <f t="shared" ref="AS102:AS116" si="40">IFERROR(AR102/AQ102,"")</f>
        <v>0</v>
      </c>
      <c r="AT102" s="476"/>
      <c r="AU102" s="7"/>
    </row>
    <row r="103" spans="1:48" ht="89.25" customHeight="1" x14ac:dyDescent="0.25">
      <c r="A103" s="25">
        <f>+F103-AQ103</f>
        <v>0</v>
      </c>
      <c r="B103" s="445" t="s">
        <v>106</v>
      </c>
      <c r="C103" s="132" t="s">
        <v>383</v>
      </c>
      <c r="D103" s="107" t="s">
        <v>384</v>
      </c>
      <c r="E103" s="107" t="s">
        <v>42</v>
      </c>
      <c r="F103" s="107">
        <v>1</v>
      </c>
      <c r="G103" s="107" t="s">
        <v>379</v>
      </c>
      <c r="H103" s="108" t="s">
        <v>385</v>
      </c>
      <c r="I103" s="108">
        <v>45689</v>
      </c>
      <c r="J103" s="293">
        <v>45777</v>
      </c>
      <c r="K103" s="124"/>
      <c r="L103" s="241">
        <v>1</v>
      </c>
      <c r="M103" s="47"/>
      <c r="N103" s="47"/>
      <c r="O103" s="47"/>
      <c r="P103" s="47"/>
      <c r="Q103" s="47">
        <f t="shared" si="36"/>
        <v>0</v>
      </c>
      <c r="R103" s="75">
        <f t="shared" si="37"/>
        <v>0</v>
      </c>
      <c r="S103" s="51"/>
      <c r="T103" s="51"/>
      <c r="U103" s="316"/>
      <c r="V103" s="241"/>
      <c r="W103" s="47"/>
      <c r="X103" s="47"/>
      <c r="Y103" s="47"/>
      <c r="Z103" s="47"/>
      <c r="AA103" s="47">
        <f t="shared" si="32"/>
        <v>0</v>
      </c>
      <c r="AB103" s="75" t="str">
        <f t="shared" si="33"/>
        <v/>
      </c>
      <c r="AC103" s="51"/>
      <c r="AD103" s="51"/>
      <c r="AE103" s="316"/>
      <c r="AF103" s="381"/>
      <c r="AG103" s="74"/>
      <c r="AH103" s="47"/>
      <c r="AI103" s="47"/>
      <c r="AJ103" s="47"/>
      <c r="AK103" s="47">
        <f t="shared" si="34"/>
        <v>0</v>
      </c>
      <c r="AL103" s="75" t="str">
        <f t="shared" si="35"/>
        <v/>
      </c>
      <c r="AM103" s="76"/>
      <c r="AN103" s="51"/>
      <c r="AO103" s="301"/>
      <c r="AP103" s="33"/>
      <c r="AQ103" s="254">
        <f t="shared" si="38"/>
        <v>1</v>
      </c>
      <c r="AR103" s="403">
        <f t="shared" si="39"/>
        <v>0</v>
      </c>
      <c r="AS103" s="406">
        <f t="shared" si="40"/>
        <v>0</v>
      </c>
      <c r="AT103" s="476"/>
      <c r="AU103" s="7"/>
    </row>
    <row r="104" spans="1:48" ht="83.25" customHeight="1" x14ac:dyDescent="0.25">
      <c r="A104" s="25"/>
      <c r="B104" s="445" t="s">
        <v>107</v>
      </c>
      <c r="C104" s="460" t="s">
        <v>386</v>
      </c>
      <c r="D104" s="47" t="s">
        <v>387</v>
      </c>
      <c r="E104" s="47" t="s">
        <v>42</v>
      </c>
      <c r="F104" s="47">
        <v>1</v>
      </c>
      <c r="G104" s="47" t="s">
        <v>379</v>
      </c>
      <c r="H104" s="212" t="s">
        <v>385</v>
      </c>
      <c r="I104" s="108">
        <v>45689</v>
      </c>
      <c r="J104" s="293">
        <v>45838</v>
      </c>
      <c r="K104" s="124"/>
      <c r="L104" s="241">
        <v>1</v>
      </c>
      <c r="M104" s="47"/>
      <c r="N104" s="47"/>
      <c r="O104" s="47"/>
      <c r="P104" s="47"/>
      <c r="Q104" s="47">
        <f t="shared" si="36"/>
        <v>0</v>
      </c>
      <c r="R104" s="75">
        <f t="shared" si="37"/>
        <v>0</v>
      </c>
      <c r="S104" s="51"/>
      <c r="T104" s="51"/>
      <c r="U104" s="316"/>
      <c r="V104" s="241"/>
      <c r="W104" s="47"/>
      <c r="X104" s="47"/>
      <c r="Y104" s="47"/>
      <c r="Z104" s="47"/>
      <c r="AA104" s="47">
        <f t="shared" si="32"/>
        <v>0</v>
      </c>
      <c r="AB104" s="75" t="str">
        <f t="shared" si="33"/>
        <v/>
      </c>
      <c r="AC104" s="51"/>
      <c r="AD104" s="51"/>
      <c r="AE104" s="316"/>
      <c r="AF104" s="381"/>
      <c r="AG104" s="74"/>
      <c r="AH104" s="47"/>
      <c r="AI104" s="47"/>
      <c r="AJ104" s="47"/>
      <c r="AK104" s="47">
        <f t="shared" si="34"/>
        <v>0</v>
      </c>
      <c r="AL104" s="75" t="str">
        <f t="shared" si="35"/>
        <v/>
      </c>
      <c r="AM104" s="76"/>
      <c r="AN104" s="51"/>
      <c r="AO104" s="301"/>
      <c r="AP104" s="33"/>
      <c r="AQ104" s="254">
        <f t="shared" si="38"/>
        <v>1</v>
      </c>
      <c r="AR104" s="403">
        <f t="shared" si="39"/>
        <v>0</v>
      </c>
      <c r="AS104" s="406">
        <f t="shared" si="40"/>
        <v>0</v>
      </c>
      <c r="AT104" s="476"/>
      <c r="AU104" s="7"/>
    </row>
    <row r="105" spans="1:48" ht="103.5" customHeight="1" x14ac:dyDescent="0.25">
      <c r="A105" s="25">
        <f>+F105-AQ105</f>
        <v>0</v>
      </c>
      <c r="B105" s="445" t="s">
        <v>354</v>
      </c>
      <c r="C105" s="132" t="s">
        <v>388</v>
      </c>
      <c r="D105" s="107" t="s">
        <v>389</v>
      </c>
      <c r="E105" s="107" t="s">
        <v>42</v>
      </c>
      <c r="F105" s="107">
        <v>1</v>
      </c>
      <c r="G105" s="107" t="s">
        <v>390</v>
      </c>
      <c r="H105" s="108" t="s">
        <v>385</v>
      </c>
      <c r="I105" s="108">
        <v>45689</v>
      </c>
      <c r="J105" s="293">
        <v>46022</v>
      </c>
      <c r="K105" s="124"/>
      <c r="L105" s="241"/>
      <c r="M105" s="47"/>
      <c r="N105" s="47"/>
      <c r="O105" s="47"/>
      <c r="P105" s="47"/>
      <c r="Q105" s="47">
        <f t="shared" si="36"/>
        <v>0</v>
      </c>
      <c r="R105" s="75" t="str">
        <f t="shared" si="37"/>
        <v/>
      </c>
      <c r="S105" s="51"/>
      <c r="T105" s="51"/>
      <c r="U105" s="316"/>
      <c r="V105" s="241"/>
      <c r="W105" s="47"/>
      <c r="X105" s="47"/>
      <c r="Y105" s="47"/>
      <c r="Z105" s="47"/>
      <c r="AA105" s="47">
        <f t="shared" si="32"/>
        <v>0</v>
      </c>
      <c r="AB105" s="75" t="str">
        <f t="shared" si="33"/>
        <v/>
      </c>
      <c r="AC105" s="51"/>
      <c r="AD105" s="51"/>
      <c r="AE105" s="316"/>
      <c r="AF105" s="381">
        <v>1</v>
      </c>
      <c r="AG105" s="74"/>
      <c r="AH105" s="47"/>
      <c r="AI105" s="47"/>
      <c r="AJ105" s="47"/>
      <c r="AK105" s="47">
        <f t="shared" si="34"/>
        <v>0</v>
      </c>
      <c r="AL105" s="75">
        <f t="shared" si="35"/>
        <v>0</v>
      </c>
      <c r="AM105" s="76"/>
      <c r="AN105" s="51"/>
      <c r="AO105" s="301"/>
      <c r="AP105" s="33"/>
      <c r="AQ105" s="254">
        <f t="shared" si="38"/>
        <v>1</v>
      </c>
      <c r="AR105" s="403">
        <f t="shared" si="39"/>
        <v>0</v>
      </c>
      <c r="AS105" s="406">
        <f t="shared" si="40"/>
        <v>0</v>
      </c>
      <c r="AT105" s="476"/>
      <c r="AU105" s="7"/>
    </row>
    <row r="106" spans="1:48" ht="116.25" customHeight="1" x14ac:dyDescent="0.25">
      <c r="A106" s="25">
        <f>+F106-AQ106</f>
        <v>0</v>
      </c>
      <c r="B106" s="445" t="s">
        <v>355</v>
      </c>
      <c r="C106" s="460" t="s">
        <v>391</v>
      </c>
      <c r="D106" s="47" t="s">
        <v>421</v>
      </c>
      <c r="E106" s="47" t="s">
        <v>42</v>
      </c>
      <c r="F106" s="47">
        <v>1</v>
      </c>
      <c r="G106" s="47" t="s">
        <v>162</v>
      </c>
      <c r="H106" s="212" t="s">
        <v>392</v>
      </c>
      <c r="I106" s="108">
        <v>45689</v>
      </c>
      <c r="J106" s="293">
        <v>46022</v>
      </c>
      <c r="K106" s="124"/>
      <c r="L106" s="241"/>
      <c r="M106" s="47"/>
      <c r="N106" s="47"/>
      <c r="O106" s="47"/>
      <c r="P106" s="47"/>
      <c r="Q106" s="47">
        <f t="shared" si="36"/>
        <v>0</v>
      </c>
      <c r="R106" s="75" t="str">
        <f t="shared" si="37"/>
        <v/>
      </c>
      <c r="S106" s="51"/>
      <c r="T106" s="51"/>
      <c r="U106" s="316"/>
      <c r="V106" s="241">
        <v>1</v>
      </c>
      <c r="W106" s="47"/>
      <c r="X106" s="47"/>
      <c r="Y106" s="47"/>
      <c r="Z106" s="47"/>
      <c r="AA106" s="47">
        <f t="shared" si="32"/>
        <v>0</v>
      </c>
      <c r="AB106" s="75">
        <f t="shared" si="33"/>
        <v>0</v>
      </c>
      <c r="AC106" s="51"/>
      <c r="AD106" s="51"/>
      <c r="AE106" s="316"/>
      <c r="AF106" s="381"/>
      <c r="AG106" s="74"/>
      <c r="AH106" s="47"/>
      <c r="AI106" s="47"/>
      <c r="AJ106" s="47"/>
      <c r="AK106" s="47">
        <f t="shared" si="34"/>
        <v>0</v>
      </c>
      <c r="AL106" s="75" t="str">
        <f t="shared" si="35"/>
        <v/>
      </c>
      <c r="AM106" s="76"/>
      <c r="AN106" s="51"/>
      <c r="AO106" s="301"/>
      <c r="AP106" s="33"/>
      <c r="AQ106" s="254">
        <f t="shared" si="38"/>
        <v>1</v>
      </c>
      <c r="AR106" s="403">
        <f t="shared" si="39"/>
        <v>0</v>
      </c>
      <c r="AS106" s="406">
        <f t="shared" si="40"/>
        <v>0</v>
      </c>
      <c r="AT106" s="476"/>
      <c r="AU106" s="7"/>
    </row>
    <row r="107" spans="1:48" ht="89.25" customHeight="1" x14ac:dyDescent="0.25">
      <c r="A107" s="25"/>
      <c r="B107" s="445" t="s">
        <v>356</v>
      </c>
      <c r="C107" s="132" t="s">
        <v>393</v>
      </c>
      <c r="D107" s="107" t="s">
        <v>394</v>
      </c>
      <c r="E107" s="107" t="s">
        <v>42</v>
      </c>
      <c r="F107" s="107">
        <v>2</v>
      </c>
      <c r="G107" s="107" t="s">
        <v>395</v>
      </c>
      <c r="H107" s="108" t="s">
        <v>396</v>
      </c>
      <c r="I107" s="108">
        <v>45689</v>
      </c>
      <c r="J107" s="293">
        <v>46022</v>
      </c>
      <c r="K107" s="124"/>
      <c r="L107" s="241"/>
      <c r="M107" s="47"/>
      <c r="N107" s="47"/>
      <c r="O107" s="47"/>
      <c r="P107" s="47"/>
      <c r="Q107" s="47">
        <f t="shared" si="36"/>
        <v>0</v>
      </c>
      <c r="R107" s="75" t="str">
        <f t="shared" si="37"/>
        <v/>
      </c>
      <c r="S107" s="51"/>
      <c r="T107" s="51"/>
      <c r="U107" s="316"/>
      <c r="V107" s="241">
        <v>1</v>
      </c>
      <c r="W107" s="47"/>
      <c r="X107" s="47"/>
      <c r="Y107" s="47"/>
      <c r="Z107" s="47"/>
      <c r="AA107" s="47">
        <f t="shared" si="32"/>
        <v>0</v>
      </c>
      <c r="AB107" s="75">
        <f t="shared" si="33"/>
        <v>0</v>
      </c>
      <c r="AC107" s="51"/>
      <c r="AD107" s="51"/>
      <c r="AE107" s="316"/>
      <c r="AF107" s="381">
        <v>1</v>
      </c>
      <c r="AG107" s="74"/>
      <c r="AH107" s="47"/>
      <c r="AI107" s="47"/>
      <c r="AJ107" s="47"/>
      <c r="AK107" s="47">
        <f t="shared" si="34"/>
        <v>0</v>
      </c>
      <c r="AL107" s="75">
        <f t="shared" si="35"/>
        <v>0</v>
      </c>
      <c r="AM107" s="76"/>
      <c r="AN107" s="51"/>
      <c r="AO107" s="301"/>
      <c r="AP107" s="33"/>
      <c r="AQ107" s="254">
        <f t="shared" si="38"/>
        <v>2</v>
      </c>
      <c r="AR107" s="403">
        <f t="shared" si="39"/>
        <v>0</v>
      </c>
      <c r="AS107" s="406">
        <f t="shared" si="40"/>
        <v>0</v>
      </c>
      <c r="AT107" s="476"/>
      <c r="AU107" s="7"/>
    </row>
    <row r="108" spans="1:48" ht="88.5" customHeight="1" x14ac:dyDescent="0.25">
      <c r="A108" s="25">
        <f>+F108-AQ108</f>
        <v>0</v>
      </c>
      <c r="B108" s="445" t="s">
        <v>357</v>
      </c>
      <c r="C108" s="460" t="s">
        <v>397</v>
      </c>
      <c r="D108" s="47" t="s">
        <v>398</v>
      </c>
      <c r="E108" s="47" t="s">
        <v>399</v>
      </c>
      <c r="F108" s="47">
        <v>11</v>
      </c>
      <c r="G108" s="47" t="s">
        <v>400</v>
      </c>
      <c r="H108" s="212" t="s">
        <v>401</v>
      </c>
      <c r="I108" s="108">
        <v>45689</v>
      </c>
      <c r="J108" s="293">
        <v>46022</v>
      </c>
      <c r="K108" s="124"/>
      <c r="L108" s="241">
        <v>3</v>
      </c>
      <c r="M108" s="47"/>
      <c r="N108" s="47"/>
      <c r="O108" s="47"/>
      <c r="P108" s="47"/>
      <c r="Q108" s="47">
        <f t="shared" si="36"/>
        <v>0</v>
      </c>
      <c r="R108" s="75">
        <f t="shared" si="37"/>
        <v>0</v>
      </c>
      <c r="S108" s="51"/>
      <c r="T108" s="51"/>
      <c r="U108" s="316"/>
      <c r="V108" s="241">
        <v>4</v>
      </c>
      <c r="W108" s="47"/>
      <c r="X108" s="47"/>
      <c r="Y108" s="47"/>
      <c r="Z108" s="47"/>
      <c r="AA108" s="47">
        <f t="shared" si="32"/>
        <v>0</v>
      </c>
      <c r="AB108" s="75">
        <f t="shared" si="33"/>
        <v>0</v>
      </c>
      <c r="AC108" s="51"/>
      <c r="AD108" s="51"/>
      <c r="AE108" s="316"/>
      <c r="AF108" s="381">
        <v>4</v>
      </c>
      <c r="AG108" s="74"/>
      <c r="AH108" s="47"/>
      <c r="AI108" s="47"/>
      <c r="AJ108" s="47"/>
      <c r="AK108" s="47">
        <f t="shared" si="34"/>
        <v>0</v>
      </c>
      <c r="AL108" s="75">
        <f t="shared" si="35"/>
        <v>0</v>
      </c>
      <c r="AM108" s="76"/>
      <c r="AN108" s="51"/>
      <c r="AO108" s="301"/>
      <c r="AP108" s="33"/>
      <c r="AQ108" s="254">
        <f t="shared" si="38"/>
        <v>11</v>
      </c>
      <c r="AR108" s="403">
        <f t="shared" si="39"/>
        <v>0</v>
      </c>
      <c r="AS108" s="406">
        <f t="shared" si="40"/>
        <v>0</v>
      </c>
      <c r="AT108" s="476"/>
      <c r="AU108" s="7"/>
    </row>
    <row r="109" spans="1:48" ht="87.75" customHeight="1" x14ac:dyDescent="0.25">
      <c r="A109" s="25">
        <f>+F109-AQ109</f>
        <v>0</v>
      </c>
      <c r="B109" s="445" t="s">
        <v>358</v>
      </c>
      <c r="C109" s="132" t="s">
        <v>402</v>
      </c>
      <c r="D109" s="107" t="s">
        <v>433</v>
      </c>
      <c r="E109" s="107" t="s">
        <v>42</v>
      </c>
      <c r="F109" s="107">
        <v>10</v>
      </c>
      <c r="G109" s="107" t="s">
        <v>403</v>
      </c>
      <c r="H109" s="108" t="s">
        <v>404</v>
      </c>
      <c r="I109" s="108">
        <v>45689</v>
      </c>
      <c r="J109" s="293">
        <v>46022</v>
      </c>
      <c r="K109" s="124"/>
      <c r="L109" s="241">
        <v>2</v>
      </c>
      <c r="M109" s="47"/>
      <c r="N109" s="47"/>
      <c r="O109" s="47"/>
      <c r="P109" s="47"/>
      <c r="Q109" s="47">
        <f t="shared" ref="Q109" si="41">+SUM(M109:P109)</f>
        <v>0</v>
      </c>
      <c r="R109" s="75">
        <f t="shared" ref="R109" si="42">IFERROR(Q109/L109,"")</f>
        <v>0</v>
      </c>
      <c r="S109" s="51"/>
      <c r="T109" s="51"/>
      <c r="U109" s="316"/>
      <c r="V109" s="241">
        <v>4</v>
      </c>
      <c r="W109" s="47"/>
      <c r="X109" s="47"/>
      <c r="Y109" s="47"/>
      <c r="Z109" s="47"/>
      <c r="AA109" s="47">
        <f t="shared" ref="AA109" si="43">+SUM(W109:Z109)</f>
        <v>0</v>
      </c>
      <c r="AB109" s="75">
        <f t="shared" ref="AB109" si="44">IFERROR(AA109/V109,"")</f>
        <v>0</v>
      </c>
      <c r="AC109" s="51"/>
      <c r="AD109" s="51"/>
      <c r="AE109" s="316"/>
      <c r="AF109" s="381">
        <v>4</v>
      </c>
      <c r="AG109" s="74"/>
      <c r="AH109" s="47"/>
      <c r="AI109" s="47"/>
      <c r="AJ109" s="47"/>
      <c r="AK109" s="47">
        <f t="shared" si="34"/>
        <v>0</v>
      </c>
      <c r="AL109" s="75">
        <f t="shared" si="35"/>
        <v>0</v>
      </c>
      <c r="AM109" s="76"/>
      <c r="AN109" s="51"/>
      <c r="AO109" s="301"/>
      <c r="AP109" s="33"/>
      <c r="AQ109" s="254">
        <f t="shared" si="38"/>
        <v>10</v>
      </c>
      <c r="AR109" s="403">
        <f t="shared" si="39"/>
        <v>0</v>
      </c>
      <c r="AS109" s="406">
        <f t="shared" si="40"/>
        <v>0</v>
      </c>
      <c r="AT109" s="476"/>
      <c r="AU109" s="7"/>
    </row>
    <row r="110" spans="1:48" ht="92.25" customHeight="1" x14ac:dyDescent="0.25">
      <c r="A110" s="25"/>
      <c r="B110" s="445" t="s">
        <v>359</v>
      </c>
      <c r="C110" s="460" t="s">
        <v>405</v>
      </c>
      <c r="D110" s="47" t="s">
        <v>406</v>
      </c>
      <c r="E110" s="47" t="s">
        <v>42</v>
      </c>
      <c r="F110" s="47">
        <v>1</v>
      </c>
      <c r="G110" s="47" t="s">
        <v>217</v>
      </c>
      <c r="H110" s="212" t="s">
        <v>407</v>
      </c>
      <c r="I110" s="108">
        <v>45870</v>
      </c>
      <c r="J110" s="293">
        <v>46021</v>
      </c>
      <c r="K110" s="124"/>
      <c r="L110" s="241"/>
      <c r="M110" s="47"/>
      <c r="N110" s="47"/>
      <c r="O110" s="47"/>
      <c r="P110" s="47"/>
      <c r="Q110" s="47">
        <f t="shared" si="36"/>
        <v>0</v>
      </c>
      <c r="R110" s="75" t="str">
        <f t="shared" si="37"/>
        <v/>
      </c>
      <c r="S110" s="51"/>
      <c r="T110" s="51"/>
      <c r="U110" s="316"/>
      <c r="V110" s="241"/>
      <c r="W110" s="47"/>
      <c r="X110" s="47"/>
      <c r="Y110" s="47"/>
      <c r="Z110" s="47"/>
      <c r="AA110" s="47">
        <f t="shared" si="32"/>
        <v>0</v>
      </c>
      <c r="AB110" s="75" t="str">
        <f t="shared" si="33"/>
        <v/>
      </c>
      <c r="AC110" s="51"/>
      <c r="AD110" s="51"/>
      <c r="AE110" s="316"/>
      <c r="AF110" s="381">
        <v>1</v>
      </c>
      <c r="AG110" s="74"/>
      <c r="AH110" s="47"/>
      <c r="AI110" s="47"/>
      <c r="AJ110" s="47"/>
      <c r="AK110" s="47">
        <f t="shared" si="34"/>
        <v>0</v>
      </c>
      <c r="AL110" s="75">
        <f t="shared" si="35"/>
        <v>0</v>
      </c>
      <c r="AM110" s="76"/>
      <c r="AN110" s="51"/>
      <c r="AO110" s="301"/>
      <c r="AP110" s="33"/>
      <c r="AQ110" s="254">
        <f t="shared" si="38"/>
        <v>1</v>
      </c>
      <c r="AR110" s="403">
        <f t="shared" si="39"/>
        <v>0</v>
      </c>
      <c r="AS110" s="406">
        <f t="shared" si="40"/>
        <v>0</v>
      </c>
      <c r="AT110" s="476"/>
      <c r="AU110" s="7"/>
    </row>
    <row r="111" spans="1:48" ht="73.5" customHeight="1" x14ac:dyDescent="0.25">
      <c r="A111" s="25">
        <f>+F111-AQ111</f>
        <v>0</v>
      </c>
      <c r="B111" s="445" t="s">
        <v>360</v>
      </c>
      <c r="C111" s="51" t="s">
        <v>408</v>
      </c>
      <c r="D111" s="47" t="s">
        <v>409</v>
      </c>
      <c r="E111" s="47" t="s">
        <v>42</v>
      </c>
      <c r="F111" s="47">
        <v>1</v>
      </c>
      <c r="G111" s="212" t="s">
        <v>162</v>
      </c>
      <c r="H111" s="212" t="s">
        <v>410</v>
      </c>
      <c r="I111" s="108">
        <v>45870</v>
      </c>
      <c r="J111" s="293">
        <v>46021</v>
      </c>
      <c r="K111" s="124"/>
      <c r="L111" s="241"/>
      <c r="M111" s="47"/>
      <c r="N111" s="47"/>
      <c r="O111" s="47"/>
      <c r="P111" s="47"/>
      <c r="Q111" s="47">
        <f t="shared" si="36"/>
        <v>0</v>
      </c>
      <c r="R111" s="75" t="str">
        <f t="shared" si="37"/>
        <v/>
      </c>
      <c r="S111" s="51"/>
      <c r="T111" s="51"/>
      <c r="U111" s="316"/>
      <c r="V111" s="241"/>
      <c r="W111" s="47"/>
      <c r="X111" s="47"/>
      <c r="Y111" s="47"/>
      <c r="Z111" s="47"/>
      <c r="AA111" s="47">
        <f t="shared" si="32"/>
        <v>0</v>
      </c>
      <c r="AB111" s="75" t="str">
        <f t="shared" si="33"/>
        <v/>
      </c>
      <c r="AC111" s="51"/>
      <c r="AD111" s="51"/>
      <c r="AE111" s="316"/>
      <c r="AF111" s="381">
        <v>1</v>
      </c>
      <c r="AG111" s="74"/>
      <c r="AH111" s="47"/>
      <c r="AI111" s="47"/>
      <c r="AJ111" s="47"/>
      <c r="AK111" s="47">
        <f t="shared" si="34"/>
        <v>0</v>
      </c>
      <c r="AL111" s="75">
        <f>IFERROR(AK111/AF111,"")</f>
        <v>0</v>
      </c>
      <c r="AM111" s="76"/>
      <c r="AN111" s="51"/>
      <c r="AO111" s="301"/>
      <c r="AP111" s="33"/>
      <c r="AQ111" s="254">
        <f t="shared" si="38"/>
        <v>1</v>
      </c>
      <c r="AR111" s="403">
        <f t="shared" si="39"/>
        <v>0</v>
      </c>
      <c r="AS111" s="406">
        <f t="shared" si="40"/>
        <v>0</v>
      </c>
      <c r="AT111" s="476"/>
      <c r="AU111" s="7"/>
      <c r="AV111" s="103" t="s">
        <v>82</v>
      </c>
    </row>
    <row r="112" spans="1:48" ht="73.5" customHeight="1" x14ac:dyDescent="0.25">
      <c r="A112" s="25"/>
      <c r="B112" s="445" t="s">
        <v>361</v>
      </c>
      <c r="C112" s="51" t="s">
        <v>411</v>
      </c>
      <c r="D112" s="47" t="s">
        <v>412</v>
      </c>
      <c r="E112" s="47" t="s">
        <v>42</v>
      </c>
      <c r="F112" s="47">
        <v>1</v>
      </c>
      <c r="G112" s="212" t="s">
        <v>162</v>
      </c>
      <c r="H112" s="212" t="s">
        <v>392</v>
      </c>
      <c r="I112" s="108">
        <v>45870</v>
      </c>
      <c r="J112" s="293">
        <v>46021</v>
      </c>
      <c r="K112" s="124"/>
      <c r="L112" s="241"/>
      <c r="M112" s="47"/>
      <c r="N112" s="47"/>
      <c r="O112" s="47"/>
      <c r="P112" s="47"/>
      <c r="Q112" s="47">
        <f t="shared" si="36"/>
        <v>0</v>
      </c>
      <c r="R112" s="75" t="str">
        <f t="shared" si="37"/>
        <v/>
      </c>
      <c r="S112" s="51"/>
      <c r="T112" s="51"/>
      <c r="U112" s="316"/>
      <c r="V112" s="241"/>
      <c r="W112" s="47"/>
      <c r="X112" s="47"/>
      <c r="Y112" s="47"/>
      <c r="Z112" s="47"/>
      <c r="AA112" s="47">
        <f t="shared" si="32"/>
        <v>0</v>
      </c>
      <c r="AB112" s="75" t="str">
        <f t="shared" si="33"/>
        <v/>
      </c>
      <c r="AC112" s="51"/>
      <c r="AD112" s="51"/>
      <c r="AE112" s="316"/>
      <c r="AF112" s="381">
        <v>1</v>
      </c>
      <c r="AG112" s="74"/>
      <c r="AH112" s="47"/>
      <c r="AI112" s="47"/>
      <c r="AJ112" s="47"/>
      <c r="AK112" s="47">
        <f t="shared" si="34"/>
        <v>0</v>
      </c>
      <c r="AL112" s="75">
        <f t="shared" si="35"/>
        <v>0</v>
      </c>
      <c r="AM112" s="76"/>
      <c r="AN112" s="51"/>
      <c r="AO112" s="301"/>
      <c r="AP112" s="33"/>
      <c r="AQ112" s="254">
        <f t="shared" si="38"/>
        <v>1</v>
      </c>
      <c r="AR112" s="403">
        <f t="shared" si="39"/>
        <v>0</v>
      </c>
      <c r="AS112" s="406">
        <f t="shared" si="40"/>
        <v>0</v>
      </c>
      <c r="AT112" s="476"/>
      <c r="AU112" s="7"/>
    </row>
    <row r="113" spans="1:50" s="181" customFormat="1" ht="73.5" customHeight="1" x14ac:dyDescent="0.25">
      <c r="A113" s="25"/>
      <c r="B113" s="445" t="s">
        <v>362</v>
      </c>
      <c r="C113" s="51" t="s">
        <v>413</v>
      </c>
      <c r="D113" s="47" t="s">
        <v>414</v>
      </c>
      <c r="E113" s="47" t="s">
        <v>42</v>
      </c>
      <c r="F113" s="47">
        <v>1</v>
      </c>
      <c r="G113" s="212" t="s">
        <v>403</v>
      </c>
      <c r="H113" s="212" t="s">
        <v>385</v>
      </c>
      <c r="I113" s="108">
        <v>45689</v>
      </c>
      <c r="J113" s="293">
        <v>45777</v>
      </c>
      <c r="K113" s="182"/>
      <c r="L113" s="342">
        <v>1</v>
      </c>
      <c r="M113" s="180"/>
      <c r="N113" s="180"/>
      <c r="O113" s="180"/>
      <c r="P113" s="180"/>
      <c r="Q113" s="180"/>
      <c r="R113" s="343"/>
      <c r="S113" s="179"/>
      <c r="T113" s="179"/>
      <c r="U113" s="359"/>
      <c r="V113" s="342"/>
      <c r="W113" s="180"/>
      <c r="X113" s="180"/>
      <c r="Y113" s="180"/>
      <c r="Z113" s="180"/>
      <c r="AA113" s="180"/>
      <c r="AB113" s="343"/>
      <c r="AC113" s="179"/>
      <c r="AD113" s="179"/>
      <c r="AE113" s="359"/>
      <c r="AF113" s="382"/>
      <c r="AG113" s="377"/>
      <c r="AH113" s="180"/>
      <c r="AI113" s="180"/>
      <c r="AJ113" s="180"/>
      <c r="AK113" s="180"/>
      <c r="AL113" s="343"/>
      <c r="AM113" s="370"/>
      <c r="AN113" s="179"/>
      <c r="AO113" s="334"/>
      <c r="AP113" s="33"/>
      <c r="AQ113" s="254">
        <f t="shared" ref="AQ113:AQ115" si="45">+SUM(L113,V113,AF113)</f>
        <v>1</v>
      </c>
      <c r="AR113" s="403">
        <f t="shared" ref="AR113:AR115" si="46">+SUM(Q113,AA113,AK113)</f>
        <v>0</v>
      </c>
      <c r="AS113" s="406">
        <f t="shared" ref="AS113:AS115" si="47">IFERROR(AR113/AQ113,"")</f>
        <v>0</v>
      </c>
      <c r="AT113" s="508"/>
      <c r="AU113" s="7"/>
      <c r="AV113" s="102"/>
      <c r="AW113" s="102"/>
      <c r="AX113" s="102"/>
    </row>
    <row r="114" spans="1:50" s="181" customFormat="1" ht="87.75" customHeight="1" x14ac:dyDescent="0.25">
      <c r="A114" s="25"/>
      <c r="B114" s="445" t="s">
        <v>419</v>
      </c>
      <c r="C114" s="51" t="s">
        <v>415</v>
      </c>
      <c r="D114" s="47" t="s">
        <v>416</v>
      </c>
      <c r="E114" s="47" t="s">
        <v>42</v>
      </c>
      <c r="F114" s="47">
        <v>2</v>
      </c>
      <c r="G114" s="212" t="s">
        <v>403</v>
      </c>
      <c r="H114" s="212" t="s">
        <v>404</v>
      </c>
      <c r="I114" s="108">
        <v>45689</v>
      </c>
      <c r="J114" s="293">
        <v>46022</v>
      </c>
      <c r="K114" s="182"/>
      <c r="L114" s="342"/>
      <c r="M114" s="180"/>
      <c r="N114" s="180"/>
      <c r="O114" s="180"/>
      <c r="P114" s="180"/>
      <c r="Q114" s="180"/>
      <c r="R114" s="343"/>
      <c r="S114" s="179"/>
      <c r="T114" s="179"/>
      <c r="U114" s="359"/>
      <c r="V114" s="342">
        <v>1</v>
      </c>
      <c r="W114" s="180"/>
      <c r="X114" s="180"/>
      <c r="Y114" s="180"/>
      <c r="Z114" s="180"/>
      <c r="AA114" s="180"/>
      <c r="AB114" s="343"/>
      <c r="AC114" s="179"/>
      <c r="AD114" s="179"/>
      <c r="AE114" s="359"/>
      <c r="AF114" s="382">
        <v>1</v>
      </c>
      <c r="AG114" s="377"/>
      <c r="AH114" s="180"/>
      <c r="AI114" s="180"/>
      <c r="AJ114" s="180"/>
      <c r="AK114" s="180"/>
      <c r="AL114" s="343"/>
      <c r="AM114" s="370"/>
      <c r="AN114" s="179"/>
      <c r="AO114" s="334"/>
      <c r="AP114" s="33"/>
      <c r="AQ114" s="254">
        <f t="shared" si="45"/>
        <v>2</v>
      </c>
      <c r="AR114" s="403">
        <f t="shared" si="46"/>
        <v>0</v>
      </c>
      <c r="AS114" s="406">
        <f t="shared" si="47"/>
        <v>0</v>
      </c>
      <c r="AT114" s="508"/>
      <c r="AU114" s="7"/>
      <c r="AV114" s="102"/>
      <c r="AW114" s="102"/>
      <c r="AX114" s="102"/>
    </row>
    <row r="115" spans="1:50" s="181" customFormat="1" ht="73.5" customHeight="1" x14ac:dyDescent="0.25">
      <c r="A115" s="25"/>
      <c r="B115" s="445" t="s">
        <v>420</v>
      </c>
      <c r="C115" s="51" t="s">
        <v>417</v>
      </c>
      <c r="D115" s="47" t="s">
        <v>418</v>
      </c>
      <c r="E115" s="47" t="s">
        <v>42</v>
      </c>
      <c r="F115" s="47">
        <v>2</v>
      </c>
      <c r="G115" s="212" t="s">
        <v>395</v>
      </c>
      <c r="H115" s="212" t="s">
        <v>396</v>
      </c>
      <c r="I115" s="108">
        <v>45689</v>
      </c>
      <c r="J115" s="293">
        <v>46022</v>
      </c>
      <c r="K115" s="182"/>
      <c r="L115" s="342"/>
      <c r="M115" s="180"/>
      <c r="N115" s="180"/>
      <c r="O115" s="180"/>
      <c r="P115" s="180"/>
      <c r="Q115" s="180"/>
      <c r="R115" s="343"/>
      <c r="S115" s="179"/>
      <c r="T115" s="179"/>
      <c r="U115" s="359"/>
      <c r="V115" s="342">
        <v>1</v>
      </c>
      <c r="W115" s="180"/>
      <c r="X115" s="180"/>
      <c r="Y115" s="180"/>
      <c r="Z115" s="180"/>
      <c r="AA115" s="180"/>
      <c r="AB115" s="343"/>
      <c r="AC115" s="179"/>
      <c r="AD115" s="179"/>
      <c r="AE115" s="359"/>
      <c r="AF115" s="382">
        <v>1</v>
      </c>
      <c r="AG115" s="377"/>
      <c r="AH115" s="180"/>
      <c r="AI115" s="180"/>
      <c r="AJ115" s="180"/>
      <c r="AK115" s="180"/>
      <c r="AL115" s="343"/>
      <c r="AM115" s="370"/>
      <c r="AN115" s="179"/>
      <c r="AO115" s="334"/>
      <c r="AP115" s="33"/>
      <c r="AQ115" s="254">
        <f t="shared" si="45"/>
        <v>2</v>
      </c>
      <c r="AR115" s="403">
        <f t="shared" si="46"/>
        <v>0</v>
      </c>
      <c r="AS115" s="406">
        <f t="shared" si="47"/>
        <v>0</v>
      </c>
      <c r="AT115" s="508"/>
      <c r="AU115" s="7"/>
      <c r="AV115" s="102"/>
      <c r="AW115" s="102"/>
      <c r="AX115" s="102"/>
    </row>
    <row r="116" spans="1:50" ht="27.75" customHeight="1" thickBot="1" x14ac:dyDescent="0.3">
      <c r="A116" s="25" t="e">
        <f>+#REF!-AQ116</f>
        <v>#REF!</v>
      </c>
      <c r="B116" s="446"/>
      <c r="C116" s="243"/>
      <c r="D116" s="244"/>
      <c r="E116" s="244"/>
      <c r="F116" s="244"/>
      <c r="G116" s="297"/>
      <c r="H116" s="244"/>
      <c r="I116" s="297"/>
      <c r="J116" s="447"/>
      <c r="K116" s="124"/>
      <c r="L116" s="242"/>
      <c r="M116" s="236"/>
      <c r="N116" s="236"/>
      <c r="O116" s="236"/>
      <c r="P116" s="236"/>
      <c r="Q116" s="236">
        <f t="shared" si="36"/>
        <v>0</v>
      </c>
      <c r="R116" s="270" t="str">
        <f t="shared" si="37"/>
        <v/>
      </c>
      <c r="S116" s="234"/>
      <c r="T116" s="234"/>
      <c r="U116" s="317"/>
      <c r="V116" s="242"/>
      <c r="W116" s="236"/>
      <c r="X116" s="236"/>
      <c r="Y116" s="236"/>
      <c r="Z116" s="236"/>
      <c r="AA116" s="236">
        <f t="shared" si="32"/>
        <v>0</v>
      </c>
      <c r="AB116" s="270" t="str">
        <f t="shared" si="33"/>
        <v/>
      </c>
      <c r="AC116" s="234"/>
      <c r="AD116" s="340"/>
      <c r="AE116" s="367"/>
      <c r="AF116" s="386"/>
      <c r="AG116" s="385"/>
      <c r="AH116" s="236"/>
      <c r="AI116" s="236"/>
      <c r="AJ116" s="236"/>
      <c r="AK116" s="236">
        <f t="shared" si="34"/>
        <v>0</v>
      </c>
      <c r="AL116" s="270" t="str">
        <f t="shared" si="35"/>
        <v/>
      </c>
      <c r="AM116" s="349"/>
      <c r="AN116" s="340"/>
      <c r="AO116" s="341"/>
      <c r="AP116" s="33"/>
      <c r="AQ116" s="255">
        <f t="shared" si="38"/>
        <v>0</v>
      </c>
      <c r="AR116" s="404">
        <f t="shared" si="39"/>
        <v>0</v>
      </c>
      <c r="AS116" s="407" t="str">
        <f t="shared" si="40"/>
        <v/>
      </c>
      <c r="AT116" s="477"/>
      <c r="AU116" s="7"/>
    </row>
    <row r="117" spans="1:50" ht="21.75" customHeight="1" x14ac:dyDescent="0.25">
      <c r="A117" s="25"/>
      <c r="B117" s="128"/>
      <c r="C117" s="166"/>
      <c r="D117" s="128"/>
      <c r="E117" s="128"/>
      <c r="F117" s="128"/>
      <c r="G117" s="128"/>
      <c r="H117" s="128"/>
      <c r="I117" s="128"/>
      <c r="J117" s="129"/>
      <c r="K117" s="28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19"/>
      <c r="X117" s="19"/>
      <c r="Y117" s="19"/>
      <c r="Z117" s="19"/>
      <c r="AA117" s="7"/>
      <c r="AB117" s="7"/>
      <c r="AC117" s="28"/>
      <c r="AD117" s="7"/>
      <c r="AE117" s="7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  <c r="AU117" s="102"/>
    </row>
    <row r="118" spans="1:50" s="186" customFormat="1" ht="30.75" customHeight="1" thickBot="1" x14ac:dyDescent="0.3">
      <c r="A118" s="25"/>
      <c r="B118" s="503" t="s">
        <v>363</v>
      </c>
      <c r="C118" s="503"/>
      <c r="D118" s="503"/>
      <c r="E118" s="503"/>
      <c r="F118" s="503"/>
      <c r="G118" s="503"/>
      <c r="H118" s="503"/>
      <c r="I118" s="503"/>
      <c r="J118" s="503"/>
      <c r="K118" s="45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32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33"/>
      <c r="AQ118" s="33"/>
      <c r="AR118" s="33"/>
      <c r="AS118" s="33"/>
      <c r="AT118" s="34"/>
      <c r="AU118" s="7"/>
      <c r="AV118" s="185"/>
      <c r="AW118" s="185"/>
      <c r="AX118" s="185"/>
    </row>
    <row r="119" spans="1:50" s="186" customFormat="1" ht="23.25" customHeight="1" thickBot="1" x14ac:dyDescent="0.3">
      <c r="A119" s="25"/>
      <c r="B119" s="495" t="s">
        <v>374</v>
      </c>
      <c r="C119" s="514"/>
      <c r="D119" s="514"/>
      <c r="E119" s="514"/>
      <c r="F119" s="514"/>
      <c r="G119" s="514"/>
      <c r="H119" s="514"/>
      <c r="I119" s="514"/>
      <c r="J119" s="514"/>
      <c r="K119" s="32"/>
      <c r="L119" s="515" t="s">
        <v>32</v>
      </c>
      <c r="M119" s="512"/>
      <c r="N119" s="512"/>
      <c r="O119" s="512"/>
      <c r="P119" s="512"/>
      <c r="Q119" s="512"/>
      <c r="R119" s="512"/>
      <c r="S119" s="513"/>
      <c r="T119" s="60" t="s">
        <v>16</v>
      </c>
      <c r="U119" s="216" t="s">
        <v>220</v>
      </c>
      <c r="V119" s="491" t="s">
        <v>33</v>
      </c>
      <c r="W119" s="489"/>
      <c r="X119" s="489"/>
      <c r="Y119" s="489"/>
      <c r="Z119" s="489"/>
      <c r="AA119" s="489"/>
      <c r="AB119" s="489"/>
      <c r="AC119" s="490"/>
      <c r="AD119" s="60" t="s">
        <v>16</v>
      </c>
      <c r="AE119" s="187" t="s">
        <v>220</v>
      </c>
      <c r="AF119" s="491" t="s">
        <v>34</v>
      </c>
      <c r="AG119" s="489"/>
      <c r="AH119" s="489"/>
      <c r="AI119" s="489"/>
      <c r="AJ119" s="489"/>
      <c r="AK119" s="489"/>
      <c r="AL119" s="489"/>
      <c r="AM119" s="490"/>
      <c r="AN119" s="61" t="s">
        <v>16</v>
      </c>
      <c r="AO119" s="187" t="s">
        <v>220</v>
      </c>
      <c r="AP119" s="33"/>
      <c r="AQ119" s="492" t="s">
        <v>35</v>
      </c>
      <c r="AR119" s="493"/>
      <c r="AS119" s="493"/>
      <c r="AT119" s="494"/>
      <c r="AU119" s="7"/>
      <c r="AV119" s="185"/>
      <c r="AW119" s="185"/>
      <c r="AX119" s="185"/>
    </row>
    <row r="120" spans="1:50" s="186" customFormat="1" ht="41.25" customHeight="1" thickBot="1" x14ac:dyDescent="0.3">
      <c r="A120" s="25"/>
      <c r="B120" s="120" t="s">
        <v>0</v>
      </c>
      <c r="C120" s="120" t="s">
        <v>1</v>
      </c>
      <c r="D120" s="120" t="s">
        <v>2</v>
      </c>
      <c r="E120" s="120" t="s">
        <v>3</v>
      </c>
      <c r="F120" s="120" t="s">
        <v>4</v>
      </c>
      <c r="G120" s="120" t="s">
        <v>84</v>
      </c>
      <c r="H120" s="120" t="s">
        <v>6</v>
      </c>
      <c r="I120" s="194" t="s">
        <v>7</v>
      </c>
      <c r="J120" s="195" t="s">
        <v>8</v>
      </c>
      <c r="K120" s="30"/>
      <c r="L120" s="66" t="s">
        <v>17</v>
      </c>
      <c r="M120" s="135" t="s">
        <v>10</v>
      </c>
      <c r="N120" s="135" t="s">
        <v>11</v>
      </c>
      <c r="O120" s="135" t="s">
        <v>12</v>
      </c>
      <c r="P120" s="135" t="s">
        <v>13</v>
      </c>
      <c r="Q120" s="135" t="s">
        <v>14</v>
      </c>
      <c r="R120" s="39"/>
      <c r="S120" s="40" t="s">
        <v>15</v>
      </c>
      <c r="T120" s="136"/>
      <c r="U120" s="217"/>
      <c r="V120" s="326" t="s">
        <v>17</v>
      </c>
      <c r="W120" s="332" t="s">
        <v>18</v>
      </c>
      <c r="X120" s="332" t="s">
        <v>19</v>
      </c>
      <c r="Y120" s="332" t="s">
        <v>20</v>
      </c>
      <c r="Z120" s="332" t="s">
        <v>21</v>
      </c>
      <c r="AA120" s="327" t="s">
        <v>14</v>
      </c>
      <c r="AB120" s="328"/>
      <c r="AC120" s="333" t="s">
        <v>15</v>
      </c>
      <c r="AD120" s="330"/>
      <c r="AE120" s="356"/>
      <c r="AF120" s="131" t="s">
        <v>17</v>
      </c>
      <c r="AG120" s="384" t="s">
        <v>22</v>
      </c>
      <c r="AH120" s="318" t="s">
        <v>23</v>
      </c>
      <c r="AI120" s="318" t="s">
        <v>24</v>
      </c>
      <c r="AJ120" s="318" t="s">
        <v>25</v>
      </c>
      <c r="AK120" s="318" t="s">
        <v>14</v>
      </c>
      <c r="AL120" s="318"/>
      <c r="AM120" s="318" t="s">
        <v>15</v>
      </c>
      <c r="AN120" s="318"/>
      <c r="AO120" s="319"/>
      <c r="AP120" s="33"/>
      <c r="AQ120" s="37" t="s">
        <v>26</v>
      </c>
      <c r="AR120" s="135" t="s">
        <v>14</v>
      </c>
      <c r="AS120" s="40" t="s">
        <v>27</v>
      </c>
      <c r="AT120" s="134" t="s">
        <v>28</v>
      </c>
      <c r="AU120" s="7"/>
      <c r="AV120" s="185"/>
      <c r="AW120" s="185"/>
      <c r="AX120" s="185"/>
    </row>
    <row r="121" spans="1:50" s="186" customFormat="1" ht="94.5" customHeight="1" x14ac:dyDescent="0.25">
      <c r="A121" s="25">
        <f>+F121-AQ121</f>
        <v>0</v>
      </c>
      <c r="B121" s="240" t="s">
        <v>108</v>
      </c>
      <c r="C121" s="224" t="s">
        <v>226</v>
      </c>
      <c r="D121" s="272" t="s">
        <v>227</v>
      </c>
      <c r="E121" s="226" t="s">
        <v>38</v>
      </c>
      <c r="F121" s="226">
        <v>1</v>
      </c>
      <c r="G121" s="226" t="s">
        <v>179</v>
      </c>
      <c r="H121" s="227" t="s">
        <v>180</v>
      </c>
      <c r="I121" s="227">
        <v>45689</v>
      </c>
      <c r="J121" s="228">
        <v>45777</v>
      </c>
      <c r="K121" s="68"/>
      <c r="L121" s="240">
        <v>1</v>
      </c>
      <c r="M121" s="226"/>
      <c r="N121" s="226"/>
      <c r="O121" s="226"/>
      <c r="P121" s="226"/>
      <c r="Q121" s="226">
        <f>+SUM(M121:P121)</f>
        <v>0</v>
      </c>
      <c r="R121" s="267">
        <f>IFERROR(Q121/L121,"")</f>
        <v>0</v>
      </c>
      <c r="S121" s="224"/>
      <c r="T121" s="224"/>
      <c r="U121" s="315"/>
      <c r="V121" s="240"/>
      <c r="W121" s="226"/>
      <c r="X121" s="226"/>
      <c r="Y121" s="226"/>
      <c r="Z121" s="226"/>
      <c r="AA121" s="226">
        <f>+SUM(W121:Z121)</f>
        <v>0</v>
      </c>
      <c r="AB121" s="267" t="str">
        <f>IFERROR(AA121/V121,"")</f>
        <v/>
      </c>
      <c r="AC121" s="224"/>
      <c r="AD121" s="224"/>
      <c r="AE121" s="315"/>
      <c r="AF121" s="381"/>
      <c r="AG121" s="74"/>
      <c r="AH121" s="47"/>
      <c r="AI121" s="47"/>
      <c r="AJ121" s="47"/>
      <c r="AK121" s="47">
        <f>+SUM(AG121:AJ121)</f>
        <v>0</v>
      </c>
      <c r="AL121" s="75" t="str">
        <f>IFERROR(AK121/AF121,"")</f>
        <v/>
      </c>
      <c r="AM121" s="76"/>
      <c r="AN121" s="51"/>
      <c r="AO121" s="301"/>
      <c r="AP121" s="33"/>
      <c r="AQ121" s="253">
        <f>+SUM(L121,V121,AF121)</f>
        <v>1</v>
      </c>
      <c r="AR121" s="402">
        <f>+SUM(Q121,AA121,AK121)</f>
        <v>0</v>
      </c>
      <c r="AS121" s="405">
        <f>IFERROR(AR121/AQ121,"")</f>
        <v>0</v>
      </c>
      <c r="AT121" s="475">
        <f>+AVERAGE(AS121:AS125)</f>
        <v>0</v>
      </c>
      <c r="AU121" s="7"/>
      <c r="AV121" s="185"/>
      <c r="AW121" s="185"/>
      <c r="AX121" s="185"/>
    </row>
    <row r="122" spans="1:50" s="186" customFormat="1" ht="92.25" customHeight="1" x14ac:dyDescent="0.25">
      <c r="A122" s="25">
        <f>+F122-AQ122</f>
        <v>0</v>
      </c>
      <c r="B122" s="241" t="s">
        <v>109</v>
      </c>
      <c r="C122" s="51" t="s">
        <v>181</v>
      </c>
      <c r="D122" s="221" t="s">
        <v>182</v>
      </c>
      <c r="E122" s="47" t="s">
        <v>38</v>
      </c>
      <c r="F122" s="47">
        <v>1</v>
      </c>
      <c r="G122" s="47" t="s">
        <v>179</v>
      </c>
      <c r="H122" s="212" t="s">
        <v>183</v>
      </c>
      <c r="I122" s="212">
        <v>45748</v>
      </c>
      <c r="J122" s="231">
        <v>45838</v>
      </c>
      <c r="K122" s="68"/>
      <c r="L122" s="241"/>
      <c r="M122" s="47"/>
      <c r="N122" s="47"/>
      <c r="O122" s="47"/>
      <c r="P122" s="47"/>
      <c r="Q122" s="47">
        <f>+SUM(M122:P122)</f>
        <v>0</v>
      </c>
      <c r="R122" s="75" t="str">
        <f>IFERROR(Q122/L122,"")</f>
        <v/>
      </c>
      <c r="S122" s="51"/>
      <c r="T122" s="51"/>
      <c r="U122" s="316"/>
      <c r="V122" s="241">
        <v>1</v>
      </c>
      <c r="W122" s="47"/>
      <c r="X122" s="47"/>
      <c r="Y122" s="47"/>
      <c r="Z122" s="47"/>
      <c r="AA122" s="47">
        <f>+SUM(W122:Z122)</f>
        <v>0</v>
      </c>
      <c r="AB122" s="75">
        <f>IFERROR(AA122/V122,"")</f>
        <v>0</v>
      </c>
      <c r="AC122" s="51"/>
      <c r="AD122" s="51"/>
      <c r="AE122" s="316"/>
      <c r="AF122" s="381"/>
      <c r="AG122" s="74"/>
      <c r="AH122" s="47"/>
      <c r="AI122" s="47"/>
      <c r="AJ122" s="47"/>
      <c r="AK122" s="47">
        <f>+SUM(AG122:AJ122)</f>
        <v>0</v>
      </c>
      <c r="AL122" s="75" t="str">
        <f>IFERROR(AK122/AF122,"")</f>
        <v/>
      </c>
      <c r="AM122" s="76"/>
      <c r="AN122" s="51"/>
      <c r="AO122" s="301"/>
      <c r="AP122" s="33"/>
      <c r="AQ122" s="254">
        <f>+SUM(L122,V122,AF122)</f>
        <v>1</v>
      </c>
      <c r="AR122" s="403">
        <f>+SUM(Q122,AA122,AK122)</f>
        <v>0</v>
      </c>
      <c r="AS122" s="406">
        <f>IFERROR(AR122/AQ122,"")</f>
        <v>0</v>
      </c>
      <c r="AT122" s="476"/>
      <c r="AU122" s="7"/>
      <c r="AV122" s="185" t="s">
        <v>87</v>
      </c>
      <c r="AW122" s="185"/>
      <c r="AX122" s="185"/>
    </row>
    <row r="123" spans="1:50" s="186" customFormat="1" ht="92.25" customHeight="1" x14ac:dyDescent="0.25">
      <c r="A123" s="25">
        <f>+F123-AQ123</f>
        <v>0</v>
      </c>
      <c r="B123" s="241" t="s">
        <v>121</v>
      </c>
      <c r="C123" s="51" t="s">
        <v>228</v>
      </c>
      <c r="D123" s="221" t="s">
        <v>229</v>
      </c>
      <c r="E123" s="47" t="s">
        <v>38</v>
      </c>
      <c r="F123" s="47">
        <v>1</v>
      </c>
      <c r="G123" s="47" t="s">
        <v>184</v>
      </c>
      <c r="H123" s="212" t="s">
        <v>183</v>
      </c>
      <c r="I123" s="212">
        <v>45839</v>
      </c>
      <c r="J123" s="231">
        <v>45991</v>
      </c>
      <c r="K123" s="68"/>
      <c r="L123" s="241"/>
      <c r="M123" s="47"/>
      <c r="N123" s="47"/>
      <c r="O123" s="47"/>
      <c r="P123" s="47"/>
      <c r="Q123" s="47">
        <f>+SUM(M123:P123)</f>
        <v>0</v>
      </c>
      <c r="R123" s="75" t="str">
        <f>IFERROR(Q123/L123,"")</f>
        <v/>
      </c>
      <c r="S123" s="51"/>
      <c r="T123" s="51"/>
      <c r="U123" s="316"/>
      <c r="V123" s="241">
        <v>1</v>
      </c>
      <c r="W123" s="47"/>
      <c r="X123" s="47"/>
      <c r="Y123" s="47"/>
      <c r="Z123" s="47"/>
      <c r="AA123" s="47">
        <f>+SUM(W123:Z123)</f>
        <v>0</v>
      </c>
      <c r="AB123" s="75">
        <f>IFERROR(AA123/V123,"")</f>
        <v>0</v>
      </c>
      <c r="AC123" s="51"/>
      <c r="AD123" s="51"/>
      <c r="AE123" s="316"/>
      <c r="AF123" s="381"/>
      <c r="AG123" s="74"/>
      <c r="AH123" s="47"/>
      <c r="AI123" s="47"/>
      <c r="AJ123" s="47"/>
      <c r="AK123" s="47">
        <f>+SUM(AG123:AJ123)</f>
        <v>0</v>
      </c>
      <c r="AL123" s="75" t="str">
        <f>IFERROR(AK123/AF123,"")</f>
        <v/>
      </c>
      <c r="AM123" s="76"/>
      <c r="AN123" s="51"/>
      <c r="AO123" s="301"/>
      <c r="AP123" s="33"/>
      <c r="AQ123" s="254">
        <f>+SUM(L123,V123,AF123)</f>
        <v>1</v>
      </c>
      <c r="AR123" s="403">
        <f>+SUM(Q123,AA123,AK123)</f>
        <v>0</v>
      </c>
      <c r="AS123" s="406">
        <f>IFERROR(AR123/AQ123,"")</f>
        <v>0</v>
      </c>
      <c r="AT123" s="476"/>
      <c r="AU123" s="7"/>
      <c r="AV123" s="185"/>
      <c r="AW123" s="185"/>
      <c r="AX123" s="185"/>
    </row>
    <row r="124" spans="1:50" s="186" customFormat="1" ht="93.75" customHeight="1" x14ac:dyDescent="0.25">
      <c r="A124" s="25">
        <f>+F124-AQ124</f>
        <v>0</v>
      </c>
      <c r="B124" s="241" t="s">
        <v>364</v>
      </c>
      <c r="C124" s="51" t="s">
        <v>230</v>
      </c>
      <c r="D124" s="47" t="s">
        <v>185</v>
      </c>
      <c r="E124" s="47" t="s">
        <v>38</v>
      </c>
      <c r="F124" s="47">
        <v>1</v>
      </c>
      <c r="G124" s="47" t="s">
        <v>179</v>
      </c>
      <c r="H124" s="212" t="s">
        <v>183</v>
      </c>
      <c r="I124" s="212">
        <v>45689</v>
      </c>
      <c r="J124" s="231">
        <v>45991</v>
      </c>
      <c r="K124" s="68"/>
      <c r="L124" s="241"/>
      <c r="M124" s="47"/>
      <c r="N124" s="47"/>
      <c r="O124" s="47"/>
      <c r="P124" s="47"/>
      <c r="Q124" s="47">
        <f>+SUM(M124:P124)</f>
        <v>0</v>
      </c>
      <c r="R124" s="75" t="str">
        <f>IFERROR(Q124/L124,"")</f>
        <v/>
      </c>
      <c r="S124" s="51"/>
      <c r="T124" s="51"/>
      <c r="U124" s="316"/>
      <c r="V124" s="241"/>
      <c r="W124" s="47"/>
      <c r="X124" s="47"/>
      <c r="Y124" s="47"/>
      <c r="Z124" s="47"/>
      <c r="AA124" s="47">
        <f>+SUM(W124:Z124)</f>
        <v>0</v>
      </c>
      <c r="AB124" s="75" t="str">
        <f>IFERROR(AA124/V124,"")</f>
        <v/>
      </c>
      <c r="AC124" s="51"/>
      <c r="AD124" s="51"/>
      <c r="AE124" s="316"/>
      <c r="AF124" s="381">
        <v>1</v>
      </c>
      <c r="AG124" s="74"/>
      <c r="AH124" s="47"/>
      <c r="AI124" s="47"/>
      <c r="AJ124" s="47"/>
      <c r="AK124" s="47">
        <f>+SUM(AG124:AJ124)</f>
        <v>0</v>
      </c>
      <c r="AL124" s="75">
        <f>IFERROR(AK124/AF124,"")</f>
        <v>0</v>
      </c>
      <c r="AM124" s="76"/>
      <c r="AN124" s="51"/>
      <c r="AO124" s="301"/>
      <c r="AP124" s="33"/>
      <c r="AQ124" s="254">
        <f>+SUM(L124,V124,AF124)</f>
        <v>1</v>
      </c>
      <c r="AR124" s="403">
        <f>+SUM(Q124,AA124,AK124)</f>
        <v>0</v>
      </c>
      <c r="AS124" s="406">
        <f>IFERROR(AR124/AQ124,"")</f>
        <v>0</v>
      </c>
      <c r="AT124" s="476"/>
      <c r="AU124" s="7"/>
      <c r="AV124" s="185"/>
      <c r="AW124" s="185"/>
      <c r="AX124" s="185"/>
    </row>
    <row r="125" spans="1:50" s="186" customFormat="1" ht="80.25" customHeight="1" thickBot="1" x14ac:dyDescent="0.3">
      <c r="A125" s="25"/>
      <c r="B125" s="242" t="s">
        <v>365</v>
      </c>
      <c r="C125" s="234" t="s">
        <v>186</v>
      </c>
      <c r="D125" s="235" t="s">
        <v>187</v>
      </c>
      <c r="E125" s="236" t="s">
        <v>38</v>
      </c>
      <c r="F125" s="235">
        <v>1</v>
      </c>
      <c r="G125" s="236" t="s">
        <v>179</v>
      </c>
      <c r="H125" s="237" t="s">
        <v>180</v>
      </c>
      <c r="I125" s="448">
        <v>45658</v>
      </c>
      <c r="J125" s="449">
        <v>46021</v>
      </c>
      <c r="K125" s="68"/>
      <c r="L125" s="242">
        <v>1</v>
      </c>
      <c r="M125" s="236"/>
      <c r="N125" s="236"/>
      <c r="O125" s="236"/>
      <c r="P125" s="236"/>
      <c r="Q125" s="236">
        <f>+SUM(M125:P125)</f>
        <v>0</v>
      </c>
      <c r="R125" s="270">
        <f>IFERROR(Q125/L125,"")</f>
        <v>0</v>
      </c>
      <c r="S125" s="234"/>
      <c r="T125" s="234"/>
      <c r="U125" s="317"/>
      <c r="V125" s="242">
        <v>1</v>
      </c>
      <c r="W125" s="236"/>
      <c r="X125" s="236"/>
      <c r="Y125" s="236"/>
      <c r="Z125" s="236"/>
      <c r="AA125" s="236">
        <f>+SUM(W125:Z125)</f>
        <v>0</v>
      </c>
      <c r="AB125" s="270">
        <f>IFERROR(AA125/V125,"")</f>
        <v>0</v>
      </c>
      <c r="AC125" s="234"/>
      <c r="AD125" s="234"/>
      <c r="AE125" s="317"/>
      <c r="AF125" s="386">
        <v>1</v>
      </c>
      <c r="AG125" s="385"/>
      <c r="AH125" s="236"/>
      <c r="AI125" s="236"/>
      <c r="AJ125" s="236"/>
      <c r="AK125" s="236">
        <f>+SUM(AG125:AJ125)</f>
        <v>0</v>
      </c>
      <c r="AL125" s="270">
        <f>IFERROR(AK125/AF125,"")</f>
        <v>0</v>
      </c>
      <c r="AM125" s="349"/>
      <c r="AN125" s="234"/>
      <c r="AO125" s="302"/>
      <c r="AP125" s="33"/>
      <c r="AQ125" s="255">
        <f>+SUM(L125,V125,AF125)</f>
        <v>3</v>
      </c>
      <c r="AR125" s="404">
        <f>+SUM(Q125,AA125,AK125)</f>
        <v>0</v>
      </c>
      <c r="AS125" s="407">
        <f>IFERROR(AR125/AQ125,"")</f>
        <v>0</v>
      </c>
      <c r="AT125" s="477"/>
      <c r="AU125" s="7"/>
      <c r="AV125" s="185"/>
      <c r="AW125" s="185"/>
      <c r="AX125" s="185"/>
    </row>
    <row r="126" spans="1:50" ht="21.75" customHeight="1" x14ac:dyDescent="0.25">
      <c r="A126" s="25"/>
      <c r="B126" s="128"/>
      <c r="C126" s="166"/>
      <c r="D126" s="128"/>
      <c r="E126" s="128"/>
      <c r="F126" s="128"/>
      <c r="G126" s="128"/>
      <c r="H126" s="128"/>
      <c r="I126" s="128"/>
      <c r="J126" s="128"/>
      <c r="K126" s="128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19"/>
      <c r="X126" s="19"/>
      <c r="Y126" s="19"/>
      <c r="Z126" s="19"/>
      <c r="AA126" s="7"/>
      <c r="AB126" s="7"/>
      <c r="AC126" s="28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29"/>
      <c r="AU126" s="7"/>
    </row>
    <row r="127" spans="1:50" ht="21.75" customHeight="1" thickBot="1" x14ac:dyDescent="0.3">
      <c r="A127" s="4"/>
      <c r="B127" s="4"/>
      <c r="C127" s="168"/>
      <c r="D127" s="4"/>
      <c r="E127" s="4"/>
      <c r="F127" s="4"/>
      <c r="G127" s="4"/>
      <c r="H127" s="4"/>
      <c r="I127" s="4"/>
      <c r="J127" s="4"/>
      <c r="K127" s="28"/>
      <c r="L127" s="461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19"/>
      <c r="X127" s="19"/>
      <c r="Y127" s="19"/>
      <c r="Z127" s="19"/>
      <c r="AA127" s="7"/>
      <c r="AB127" s="7"/>
      <c r="AC127" s="28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</row>
    <row r="128" spans="1:50" s="181" customFormat="1" ht="31.5" customHeight="1" thickBot="1" x14ac:dyDescent="0.3">
      <c r="A128" s="25"/>
      <c r="B128" s="504" t="s">
        <v>372</v>
      </c>
      <c r="C128" s="504"/>
      <c r="D128" s="504"/>
      <c r="E128" s="504"/>
      <c r="F128" s="504"/>
      <c r="G128" s="504"/>
      <c r="H128" s="504"/>
      <c r="I128" s="504"/>
      <c r="J128" s="504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16"/>
      <c r="X128" s="16"/>
      <c r="Y128" s="16"/>
      <c r="Z128" s="16"/>
      <c r="AA128" s="22"/>
      <c r="AB128" s="22"/>
      <c r="AC128" s="28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7"/>
      <c r="AQ128" s="7"/>
      <c r="AR128" s="7"/>
      <c r="AS128" s="7"/>
      <c r="AT128" s="438">
        <f>(AT133+AT140)/2</f>
        <v>0</v>
      </c>
      <c r="AU128" s="7"/>
      <c r="AV128" s="102"/>
      <c r="AW128" s="102"/>
      <c r="AX128" s="102"/>
    </row>
    <row r="129" spans="1:50" ht="31.5" customHeight="1" x14ac:dyDescent="0.25">
      <c r="A129" s="25"/>
      <c r="B129" s="474" t="s">
        <v>366</v>
      </c>
      <c r="C129" s="474"/>
      <c r="D129" s="474"/>
      <c r="E129" s="474"/>
      <c r="F129" s="474"/>
      <c r="G129" s="474"/>
      <c r="H129" s="474"/>
      <c r="I129" s="474"/>
      <c r="J129" s="474"/>
      <c r="K129" s="4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16"/>
      <c r="X129" s="16"/>
      <c r="Y129" s="16"/>
      <c r="Z129" s="16"/>
      <c r="AA129" s="22"/>
      <c r="AB129" s="22"/>
      <c r="AC129" s="28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7"/>
      <c r="AQ129" s="7"/>
      <c r="AR129" s="7"/>
      <c r="AS129" s="7"/>
      <c r="AT129" s="29"/>
      <c r="AU129" s="7"/>
    </row>
    <row r="130" spans="1:50" ht="31.5" customHeight="1" thickBot="1" x14ac:dyDescent="0.3">
      <c r="A130" s="25"/>
      <c r="B130" s="501" t="s">
        <v>371</v>
      </c>
      <c r="C130" s="502"/>
      <c r="D130" s="502"/>
      <c r="E130" s="502"/>
      <c r="F130" s="502"/>
      <c r="G130" s="502"/>
      <c r="H130" s="502"/>
      <c r="I130" s="502"/>
      <c r="J130" s="502"/>
      <c r="K130" s="32"/>
      <c r="L130" s="31"/>
      <c r="M130" s="31"/>
      <c r="N130" s="31"/>
      <c r="O130" s="31"/>
      <c r="P130" s="31"/>
      <c r="Q130" s="31"/>
      <c r="R130" s="31"/>
      <c r="S130" s="31"/>
      <c r="T130" s="31"/>
      <c r="U130" s="68"/>
      <c r="V130" s="31"/>
      <c r="W130" s="31"/>
      <c r="X130" s="31"/>
      <c r="Y130" s="31"/>
      <c r="Z130" s="31"/>
      <c r="AA130" s="31"/>
      <c r="AB130" s="31"/>
      <c r="AC130" s="32"/>
      <c r="AD130" s="68"/>
      <c r="AE130" s="31"/>
      <c r="AF130" s="31"/>
      <c r="AG130" s="31"/>
      <c r="AH130" s="31"/>
      <c r="AI130" s="31"/>
      <c r="AJ130" s="31"/>
      <c r="AK130" s="31"/>
      <c r="AL130" s="31"/>
      <c r="AM130" s="31"/>
      <c r="AN130" s="68"/>
      <c r="AO130" s="31"/>
      <c r="AP130" s="33"/>
      <c r="AQ130" s="33"/>
      <c r="AR130" s="33"/>
      <c r="AS130" s="33"/>
      <c r="AT130" s="34"/>
      <c r="AU130" s="7"/>
    </row>
    <row r="131" spans="1:50" ht="26.25" customHeight="1" thickBot="1" x14ac:dyDescent="0.3">
      <c r="A131" s="25"/>
      <c r="B131" s="71"/>
      <c r="C131" s="169"/>
      <c r="D131" s="71"/>
      <c r="E131" s="71"/>
      <c r="F131" s="71"/>
      <c r="G131" s="71"/>
      <c r="H131" s="71"/>
      <c r="I131" s="71"/>
      <c r="J131" s="72"/>
      <c r="K131" s="30"/>
      <c r="L131" s="488" t="s">
        <v>32</v>
      </c>
      <c r="M131" s="489"/>
      <c r="N131" s="489"/>
      <c r="O131" s="489"/>
      <c r="P131" s="489"/>
      <c r="Q131" s="489"/>
      <c r="R131" s="489"/>
      <c r="S131" s="490"/>
      <c r="T131" s="60" t="s">
        <v>16</v>
      </c>
      <c r="U131" s="216" t="s">
        <v>220</v>
      </c>
      <c r="V131" s="491" t="s">
        <v>33</v>
      </c>
      <c r="W131" s="489"/>
      <c r="X131" s="489"/>
      <c r="Y131" s="489"/>
      <c r="Z131" s="489"/>
      <c r="AA131" s="489"/>
      <c r="AB131" s="489"/>
      <c r="AC131" s="490"/>
      <c r="AD131" s="60" t="s">
        <v>16</v>
      </c>
      <c r="AE131" s="187" t="s">
        <v>220</v>
      </c>
      <c r="AF131" s="491" t="s">
        <v>34</v>
      </c>
      <c r="AG131" s="512"/>
      <c r="AH131" s="512"/>
      <c r="AI131" s="512"/>
      <c r="AJ131" s="512"/>
      <c r="AK131" s="512"/>
      <c r="AL131" s="512"/>
      <c r="AM131" s="513"/>
      <c r="AN131" s="61" t="s">
        <v>16</v>
      </c>
      <c r="AO131" s="187" t="s">
        <v>220</v>
      </c>
      <c r="AP131" s="33"/>
      <c r="AQ131" s="492" t="s">
        <v>35</v>
      </c>
      <c r="AR131" s="493"/>
      <c r="AS131" s="493"/>
      <c r="AT131" s="494"/>
      <c r="AU131" s="7"/>
    </row>
    <row r="132" spans="1:50" ht="24.75" customHeight="1" thickBot="1" x14ac:dyDescent="0.3">
      <c r="A132" s="25"/>
      <c r="B132" s="63" t="s">
        <v>48</v>
      </c>
      <c r="C132" s="170" t="s">
        <v>49</v>
      </c>
      <c r="D132" s="63" t="s">
        <v>50</v>
      </c>
      <c r="E132" s="63" t="s">
        <v>51</v>
      </c>
      <c r="F132" s="63" t="s">
        <v>52</v>
      </c>
      <c r="G132" s="63" t="s">
        <v>53</v>
      </c>
      <c r="H132" s="63" t="s">
        <v>6</v>
      </c>
      <c r="I132" s="64" t="s">
        <v>7</v>
      </c>
      <c r="J132" s="65" t="s">
        <v>8</v>
      </c>
      <c r="K132" s="33"/>
      <c r="L132" s="146" t="s">
        <v>17</v>
      </c>
      <c r="M132" s="147" t="s">
        <v>10</v>
      </c>
      <c r="N132" s="147" t="s">
        <v>11</v>
      </c>
      <c r="O132" s="147" t="s">
        <v>12</v>
      </c>
      <c r="P132" s="147" t="s">
        <v>13</v>
      </c>
      <c r="Q132" s="147" t="s">
        <v>14</v>
      </c>
      <c r="R132" s="148" t="s">
        <v>30</v>
      </c>
      <c r="S132" s="149" t="s">
        <v>15</v>
      </c>
      <c r="T132" s="140"/>
      <c r="U132" s="218"/>
      <c r="V132" s="150" t="s">
        <v>17</v>
      </c>
      <c r="W132" s="151" t="s">
        <v>18</v>
      </c>
      <c r="X132" s="151" t="s">
        <v>19</v>
      </c>
      <c r="Y132" s="151" t="s">
        <v>20</v>
      </c>
      <c r="Z132" s="151" t="s">
        <v>21</v>
      </c>
      <c r="AA132" s="147" t="s">
        <v>14</v>
      </c>
      <c r="AB132" s="148" t="s">
        <v>30</v>
      </c>
      <c r="AC132" s="149" t="s">
        <v>15</v>
      </c>
      <c r="AD132" s="140"/>
      <c r="AE132" s="218"/>
      <c r="AF132" s="379" t="s">
        <v>17</v>
      </c>
      <c r="AG132" s="145" t="s">
        <v>22</v>
      </c>
      <c r="AH132" s="38" t="s">
        <v>23</v>
      </c>
      <c r="AI132" s="38" t="s">
        <v>24</v>
      </c>
      <c r="AJ132" s="38" t="s">
        <v>25</v>
      </c>
      <c r="AK132" s="38" t="s">
        <v>14</v>
      </c>
      <c r="AL132" s="39" t="s">
        <v>30</v>
      </c>
      <c r="AM132" s="40" t="s">
        <v>15</v>
      </c>
      <c r="AN132" s="67"/>
      <c r="AO132" s="67"/>
      <c r="AP132" s="31"/>
      <c r="AQ132" s="37" t="s">
        <v>26</v>
      </c>
      <c r="AR132" s="135" t="s">
        <v>14</v>
      </c>
      <c r="AS132" s="40" t="s">
        <v>27</v>
      </c>
      <c r="AT132" s="134" t="s">
        <v>28</v>
      </c>
      <c r="AU132" s="22"/>
    </row>
    <row r="133" spans="1:50" ht="78" customHeight="1" x14ac:dyDescent="0.25">
      <c r="A133" s="25"/>
      <c r="B133" s="287"/>
      <c r="C133" s="450" t="s">
        <v>249</v>
      </c>
      <c r="D133" s="226" t="s">
        <v>250</v>
      </c>
      <c r="E133" s="225" t="s">
        <v>251</v>
      </c>
      <c r="F133" s="225" t="s">
        <v>252</v>
      </c>
      <c r="G133" s="451" t="s">
        <v>253</v>
      </c>
      <c r="H133" s="225" t="s">
        <v>254</v>
      </c>
      <c r="I133" s="451">
        <v>45689</v>
      </c>
      <c r="J133" s="452">
        <v>46021</v>
      </c>
      <c r="K133" s="33"/>
      <c r="L133" s="240"/>
      <c r="M133" s="226"/>
      <c r="N133" s="226"/>
      <c r="O133" s="226"/>
      <c r="P133" s="226"/>
      <c r="Q133" s="226">
        <f>+SUM(M133:P133)</f>
        <v>0</v>
      </c>
      <c r="R133" s="267" t="str">
        <f>IFERROR(Q133/L133,"")</f>
        <v/>
      </c>
      <c r="S133" s="310"/>
      <c r="T133" s="310"/>
      <c r="U133" s="310"/>
      <c r="V133" s="226"/>
      <c r="W133" s="226"/>
      <c r="X133" s="226"/>
      <c r="Y133" s="226"/>
      <c r="Z133" s="226"/>
      <c r="AA133" s="226">
        <f>+SUM(W133:Z133)</f>
        <v>0</v>
      </c>
      <c r="AB133" s="267" t="str">
        <f>IFERROR(AA133/V133,"")</f>
        <v/>
      </c>
      <c r="AC133" s="310"/>
      <c r="AD133" s="310"/>
      <c r="AE133" s="310"/>
      <c r="AF133" s="268">
        <v>1</v>
      </c>
      <c r="AG133" s="376"/>
      <c r="AH133" s="226"/>
      <c r="AI133" s="226"/>
      <c r="AJ133" s="226"/>
      <c r="AK133" s="226">
        <f>+SUM(AG133:AJ133)</f>
        <v>0</v>
      </c>
      <c r="AL133" s="267">
        <f>IFERROR(AK133/AF133,"")</f>
        <v>0</v>
      </c>
      <c r="AM133" s="351"/>
      <c r="AN133" s="224"/>
      <c r="AO133" s="300"/>
      <c r="AP133" s="31"/>
      <c r="AQ133" s="462">
        <f>+SUM(L133,V133,AF133)</f>
        <v>1</v>
      </c>
      <c r="AR133" s="465">
        <f>+SUM(Q133,AA133,AK133)</f>
        <v>0</v>
      </c>
      <c r="AS133" s="468">
        <f>IFERROR(AR133/AQ133,"")</f>
        <v>0</v>
      </c>
      <c r="AT133" s="485">
        <f>+AVERAGE(AS133:AS135)</f>
        <v>0</v>
      </c>
      <c r="AU133" s="22"/>
    </row>
    <row r="134" spans="1:50" ht="83.25" customHeight="1" x14ac:dyDescent="0.25">
      <c r="A134" s="25"/>
      <c r="B134" s="107"/>
      <c r="C134" s="440" t="s">
        <v>249</v>
      </c>
      <c r="D134" s="47" t="s">
        <v>255</v>
      </c>
      <c r="E134" s="213" t="s">
        <v>256</v>
      </c>
      <c r="F134" s="213" t="s">
        <v>257</v>
      </c>
      <c r="G134" s="220" t="s">
        <v>258</v>
      </c>
      <c r="H134" s="213" t="s">
        <v>254</v>
      </c>
      <c r="I134" s="220">
        <v>45689</v>
      </c>
      <c r="J134" s="453">
        <v>46021</v>
      </c>
      <c r="K134" s="33"/>
      <c r="L134" s="241"/>
      <c r="M134" s="47"/>
      <c r="N134" s="47"/>
      <c r="O134" s="47"/>
      <c r="P134" s="47"/>
      <c r="Q134" s="47">
        <v>0</v>
      </c>
      <c r="R134" s="75" t="str">
        <f>IFERROR(Q134/L134,"")</f>
        <v/>
      </c>
      <c r="S134" s="77"/>
      <c r="T134" s="77"/>
      <c r="U134" s="77"/>
      <c r="V134" s="47"/>
      <c r="W134" s="47"/>
      <c r="X134" s="47"/>
      <c r="Y134" s="47"/>
      <c r="Z134" s="47"/>
      <c r="AA134" s="47">
        <f>+SUM(W134:Z134)</f>
        <v>0</v>
      </c>
      <c r="AB134" s="75" t="str">
        <f>IFERROR(AA134/V134,"")</f>
        <v/>
      </c>
      <c r="AC134" s="77"/>
      <c r="AD134" s="77"/>
      <c r="AE134" s="77"/>
      <c r="AF134" s="269">
        <v>1</v>
      </c>
      <c r="AG134" s="74"/>
      <c r="AH134" s="47"/>
      <c r="AI134" s="47"/>
      <c r="AJ134" s="47"/>
      <c r="AK134" s="47">
        <f>+SUM(AG134:AJ134)</f>
        <v>0</v>
      </c>
      <c r="AL134" s="75">
        <f>IFERROR(AK134/AF134,"")</f>
        <v>0</v>
      </c>
      <c r="AM134" s="76"/>
      <c r="AN134" s="51"/>
      <c r="AO134" s="301"/>
      <c r="AP134" s="31"/>
      <c r="AQ134" s="463">
        <f>+SUM(L134,V134,AF134)</f>
        <v>1</v>
      </c>
      <c r="AR134" s="466">
        <f>+SUM(Q134,AA134,AK134)</f>
        <v>0</v>
      </c>
      <c r="AS134" s="469">
        <f>IFERROR(AR134/AQ134,"")</f>
        <v>0</v>
      </c>
      <c r="AT134" s="486"/>
      <c r="AU134" s="22"/>
    </row>
    <row r="135" spans="1:50" ht="83.25" customHeight="1" thickBot="1" x14ac:dyDescent="0.3">
      <c r="A135" s="25"/>
      <c r="B135" s="244"/>
      <c r="C135" s="454" t="s">
        <v>249</v>
      </c>
      <c r="D135" s="236" t="s">
        <v>259</v>
      </c>
      <c r="E135" s="455" t="s">
        <v>256</v>
      </c>
      <c r="F135" s="455" t="s">
        <v>260</v>
      </c>
      <c r="G135" s="456" t="s">
        <v>261</v>
      </c>
      <c r="H135" s="455" t="s">
        <v>254</v>
      </c>
      <c r="I135" s="456">
        <v>45689</v>
      </c>
      <c r="J135" s="457">
        <v>46021</v>
      </c>
      <c r="K135" s="33"/>
      <c r="L135" s="242"/>
      <c r="M135" s="236"/>
      <c r="N135" s="236"/>
      <c r="O135" s="236"/>
      <c r="P135" s="236"/>
      <c r="Q135" s="236">
        <f>+SUM(M135:P135)</f>
        <v>0</v>
      </c>
      <c r="R135" s="270" t="str">
        <f>IFERROR(Q135/L135,"")</f>
        <v/>
      </c>
      <c r="S135" s="340"/>
      <c r="T135" s="340"/>
      <c r="U135" s="340"/>
      <c r="V135" s="236"/>
      <c r="W135" s="236"/>
      <c r="X135" s="236"/>
      <c r="Y135" s="236"/>
      <c r="Z135" s="236"/>
      <c r="AA135" s="236">
        <f>+SUM(W135:Z135)</f>
        <v>0</v>
      </c>
      <c r="AB135" s="270" t="str">
        <f>IFERROR(AA135/V135,"")</f>
        <v/>
      </c>
      <c r="AC135" s="344"/>
      <c r="AD135" s="344"/>
      <c r="AE135" s="344"/>
      <c r="AF135" s="271">
        <v>1</v>
      </c>
      <c r="AG135" s="377"/>
      <c r="AH135" s="180"/>
      <c r="AI135" s="180"/>
      <c r="AJ135" s="180"/>
      <c r="AK135" s="180">
        <f>+SUM(AG135:AJ135)</f>
        <v>0</v>
      </c>
      <c r="AL135" s="343">
        <f>IFERROR(AK135/AF135,"")</f>
        <v>0</v>
      </c>
      <c r="AM135" s="370"/>
      <c r="AN135" s="179"/>
      <c r="AO135" s="334"/>
      <c r="AP135" s="31"/>
      <c r="AQ135" s="464">
        <f>+SUM(L135,V135,AF135)</f>
        <v>1</v>
      </c>
      <c r="AR135" s="467">
        <f>+SUM(Q135,AA135,AK135)</f>
        <v>0</v>
      </c>
      <c r="AS135" s="470">
        <f>IFERROR(AR135/AQ135,"")</f>
        <v>0</v>
      </c>
      <c r="AT135" s="487"/>
      <c r="AU135" s="22"/>
    </row>
    <row r="136" spans="1:50" ht="42" customHeight="1" x14ac:dyDescent="0.25">
      <c r="A136" s="25"/>
      <c r="B136" s="31"/>
      <c r="C136" s="80"/>
      <c r="D136" s="81"/>
      <c r="E136" s="31"/>
      <c r="F136" s="81"/>
      <c r="G136" s="31"/>
      <c r="H136" s="57"/>
      <c r="I136" s="57"/>
      <c r="J136" s="57"/>
      <c r="K136" s="31"/>
      <c r="L136" s="31"/>
      <c r="M136" s="31"/>
      <c r="N136" s="31"/>
      <c r="O136" s="31"/>
      <c r="P136" s="31"/>
      <c r="Q136" s="31"/>
      <c r="R136" s="58"/>
      <c r="S136" s="32"/>
      <c r="T136" s="32"/>
      <c r="U136" s="32"/>
      <c r="V136" s="81"/>
      <c r="W136" s="31"/>
      <c r="X136" s="31"/>
      <c r="Y136" s="31"/>
      <c r="Z136" s="81"/>
      <c r="AA136" s="31"/>
      <c r="AB136" s="68"/>
      <c r="AC136" s="32"/>
      <c r="AD136" s="32"/>
      <c r="AE136" s="32"/>
      <c r="AF136" s="181"/>
      <c r="AG136" s="181"/>
      <c r="AH136" s="181"/>
      <c r="AI136" s="181"/>
      <c r="AJ136" s="181"/>
      <c r="AK136" s="181"/>
      <c r="AL136" s="181"/>
      <c r="AM136" s="181"/>
      <c r="AO136" s="181"/>
      <c r="AP136" s="181"/>
      <c r="AQ136" s="181"/>
      <c r="AR136" s="181"/>
      <c r="AS136" s="181"/>
      <c r="AT136" s="181"/>
      <c r="AU136" s="181"/>
      <c r="AV136" s="181"/>
      <c r="AW136" s="181"/>
      <c r="AX136"/>
    </row>
    <row r="137" spans="1:50" ht="30.75" customHeight="1" thickBot="1" x14ac:dyDescent="0.3">
      <c r="A137" s="25"/>
      <c r="B137" s="474" t="s">
        <v>367</v>
      </c>
      <c r="C137" s="474"/>
      <c r="D137" s="474"/>
      <c r="E137" s="474"/>
      <c r="F137" s="474"/>
      <c r="G137" s="474"/>
      <c r="H137" s="474"/>
      <c r="I137" s="474"/>
      <c r="J137" s="474"/>
      <c r="K137" s="459"/>
      <c r="L137" s="31"/>
      <c r="M137" s="31"/>
      <c r="N137" s="31"/>
      <c r="O137" s="31"/>
      <c r="P137" s="31"/>
      <c r="Q137" s="31"/>
      <c r="R137" s="31"/>
      <c r="S137" s="31"/>
      <c r="T137" s="31"/>
      <c r="U137" s="68"/>
      <c r="V137" s="31"/>
      <c r="W137" s="31"/>
      <c r="X137" s="31"/>
      <c r="Y137" s="31"/>
      <c r="Z137" s="31"/>
      <c r="AA137" s="31"/>
      <c r="AB137" s="31"/>
      <c r="AC137" s="32"/>
      <c r="AD137" s="68"/>
      <c r="AE137" s="31"/>
      <c r="AF137" s="31"/>
      <c r="AG137" s="31"/>
      <c r="AH137" s="31"/>
      <c r="AI137" s="31"/>
      <c r="AJ137" s="31"/>
      <c r="AK137" s="31"/>
      <c r="AL137" s="31"/>
      <c r="AM137" s="31"/>
      <c r="AN137" s="68"/>
      <c r="AO137" s="31"/>
      <c r="AP137" s="33"/>
      <c r="AQ137" s="33"/>
      <c r="AR137" s="33"/>
      <c r="AS137" s="33"/>
      <c r="AT137" s="34"/>
      <c r="AU137" s="7"/>
      <c r="AV137"/>
      <c r="AW137"/>
      <c r="AX137"/>
    </row>
    <row r="138" spans="1:50" ht="23.25" customHeight="1" thickBot="1" x14ac:dyDescent="0.3">
      <c r="A138" s="25"/>
      <c r="B138" s="495" t="s">
        <v>373</v>
      </c>
      <c r="C138" s="495"/>
      <c r="D138" s="495"/>
      <c r="E138" s="495"/>
      <c r="F138" s="495"/>
      <c r="G138" s="495"/>
      <c r="H138" s="495"/>
      <c r="I138" s="495"/>
      <c r="J138" s="495"/>
      <c r="K138" s="32"/>
      <c r="L138" s="488" t="s">
        <v>32</v>
      </c>
      <c r="M138" s="489"/>
      <c r="N138" s="489"/>
      <c r="O138" s="489"/>
      <c r="P138" s="489"/>
      <c r="Q138" s="489"/>
      <c r="R138" s="489"/>
      <c r="S138" s="490"/>
      <c r="T138" s="60" t="s">
        <v>16</v>
      </c>
      <c r="U138" s="216" t="s">
        <v>220</v>
      </c>
      <c r="V138" s="491" t="s">
        <v>33</v>
      </c>
      <c r="W138" s="489"/>
      <c r="X138" s="489"/>
      <c r="Y138" s="489"/>
      <c r="Z138" s="489"/>
      <c r="AA138" s="489"/>
      <c r="AB138" s="489"/>
      <c r="AC138" s="490"/>
      <c r="AD138" s="60" t="s">
        <v>16</v>
      </c>
      <c r="AE138" s="187" t="s">
        <v>220</v>
      </c>
      <c r="AF138" s="491" t="s">
        <v>34</v>
      </c>
      <c r="AG138" s="489"/>
      <c r="AH138" s="489"/>
      <c r="AI138" s="489"/>
      <c r="AJ138" s="489"/>
      <c r="AK138" s="489"/>
      <c r="AL138" s="489"/>
      <c r="AM138" s="490"/>
      <c r="AN138" s="61" t="s">
        <v>16</v>
      </c>
      <c r="AO138" s="187" t="s">
        <v>220</v>
      </c>
      <c r="AP138" s="33"/>
      <c r="AQ138" s="492" t="s">
        <v>35</v>
      </c>
      <c r="AR138" s="493"/>
      <c r="AS138" s="493"/>
      <c r="AT138" s="494"/>
      <c r="AU138" s="7"/>
      <c r="AV138"/>
      <c r="AW138"/>
      <c r="AX138"/>
    </row>
    <row r="139" spans="1:50" ht="41.25" customHeight="1" thickBot="1" x14ac:dyDescent="0.3">
      <c r="A139" s="25"/>
      <c r="B139" s="120" t="s">
        <v>0</v>
      </c>
      <c r="C139" s="165" t="s">
        <v>1</v>
      </c>
      <c r="D139" s="120" t="s">
        <v>2</v>
      </c>
      <c r="E139" s="120" t="s">
        <v>3</v>
      </c>
      <c r="F139" s="120" t="s">
        <v>4</v>
      </c>
      <c r="G139" s="116" t="s">
        <v>84</v>
      </c>
      <c r="H139" s="120" t="s">
        <v>6</v>
      </c>
      <c r="I139" s="121" t="s">
        <v>7</v>
      </c>
      <c r="J139" s="122" t="s">
        <v>8</v>
      </c>
      <c r="K139" s="30"/>
      <c r="L139" s="73" t="s">
        <v>17</v>
      </c>
      <c r="M139" s="63" t="s">
        <v>10</v>
      </c>
      <c r="N139" s="63" t="s">
        <v>11</v>
      </c>
      <c r="O139" s="63" t="s">
        <v>12</v>
      </c>
      <c r="P139" s="63" t="s">
        <v>13</v>
      </c>
      <c r="Q139" s="63" t="s">
        <v>14</v>
      </c>
      <c r="R139" s="82"/>
      <c r="S139" s="83" t="s">
        <v>15</v>
      </c>
      <c r="T139" s="60"/>
      <c r="U139" s="178"/>
      <c r="V139" s="62" t="s">
        <v>17</v>
      </c>
      <c r="W139" s="84" t="s">
        <v>18</v>
      </c>
      <c r="X139" s="84" t="s">
        <v>19</v>
      </c>
      <c r="Y139" s="84" t="s">
        <v>20</v>
      </c>
      <c r="Z139" s="84" t="s">
        <v>21</v>
      </c>
      <c r="AA139" s="63" t="s">
        <v>14</v>
      </c>
      <c r="AB139" s="82"/>
      <c r="AC139" s="85" t="s">
        <v>15</v>
      </c>
      <c r="AD139" s="60"/>
      <c r="AE139" s="178"/>
      <c r="AF139" s="379" t="s">
        <v>17</v>
      </c>
      <c r="AG139" s="388" t="s">
        <v>22</v>
      </c>
      <c r="AH139" s="63" t="s">
        <v>23</v>
      </c>
      <c r="AI139" s="63" t="s">
        <v>24</v>
      </c>
      <c r="AJ139" s="63" t="s">
        <v>25</v>
      </c>
      <c r="AK139" s="63" t="s">
        <v>14</v>
      </c>
      <c r="AL139" s="82"/>
      <c r="AM139" s="83" t="s">
        <v>15</v>
      </c>
      <c r="AN139" s="61"/>
      <c r="AO139" s="61"/>
      <c r="AP139" s="33"/>
      <c r="AQ139" s="37" t="s">
        <v>26</v>
      </c>
      <c r="AR139" s="135" t="s">
        <v>14</v>
      </c>
      <c r="AS139" s="40" t="s">
        <v>27</v>
      </c>
      <c r="AT139" s="134" t="s">
        <v>28</v>
      </c>
      <c r="AU139" s="7"/>
      <c r="AV139"/>
      <c r="AW139"/>
      <c r="AX139"/>
    </row>
    <row r="140" spans="1:50" ht="134.25" customHeight="1" x14ac:dyDescent="0.25">
      <c r="A140" s="25">
        <f>+F140-AQ140</f>
        <v>0</v>
      </c>
      <c r="B140" s="240" t="s">
        <v>426</v>
      </c>
      <c r="C140" s="224" t="s">
        <v>422</v>
      </c>
      <c r="D140" s="226" t="s">
        <v>423</v>
      </c>
      <c r="E140" s="226" t="s">
        <v>425</v>
      </c>
      <c r="F140" s="226">
        <v>1</v>
      </c>
      <c r="G140" s="227" t="s">
        <v>424</v>
      </c>
      <c r="H140" s="227" t="s">
        <v>404</v>
      </c>
      <c r="I140" s="227">
        <v>45689</v>
      </c>
      <c r="J140" s="228">
        <v>46021</v>
      </c>
      <c r="K140" s="31"/>
      <c r="L140" s="240"/>
      <c r="M140" s="226"/>
      <c r="N140" s="226"/>
      <c r="O140" s="226"/>
      <c r="P140" s="226"/>
      <c r="Q140" s="226">
        <f>+SUM(M140:P140)</f>
        <v>0</v>
      </c>
      <c r="R140" s="267" t="str">
        <f>IFERROR(Q140/L140,"")</f>
        <v/>
      </c>
      <c r="S140" s="224"/>
      <c r="T140" s="224"/>
      <c r="U140" s="315"/>
      <c r="V140" s="240">
        <v>1</v>
      </c>
      <c r="W140" s="226"/>
      <c r="X140" s="226"/>
      <c r="Y140" s="226"/>
      <c r="Z140" s="226"/>
      <c r="AA140" s="226">
        <f>+SUM(W140:Z140)</f>
        <v>0</v>
      </c>
      <c r="AB140" s="267">
        <f>IFERROR(AA140/V140,"")</f>
        <v>0</v>
      </c>
      <c r="AC140" s="224"/>
      <c r="AD140" s="224"/>
      <c r="AE140" s="315"/>
      <c r="AF140" s="380"/>
      <c r="AG140" s="376"/>
      <c r="AH140" s="226"/>
      <c r="AI140" s="226"/>
      <c r="AJ140" s="226"/>
      <c r="AK140" s="226">
        <f>+SUM(AG140:AJ140)</f>
        <v>0</v>
      </c>
      <c r="AL140" s="267" t="str">
        <f>IFERROR(AK140/AF140,"")</f>
        <v/>
      </c>
      <c r="AM140" s="351"/>
      <c r="AN140" s="224"/>
      <c r="AO140" s="300"/>
      <c r="AP140" s="33"/>
      <c r="AQ140" s="253">
        <f>+SUM(L140,V140,AF140)</f>
        <v>1</v>
      </c>
      <c r="AR140" s="402">
        <f>+SUM(Q140,AA140,AK140)</f>
        <v>0</v>
      </c>
      <c r="AS140" s="405">
        <f>IFERROR(AR140/AQ140,"")</f>
        <v>0</v>
      </c>
      <c r="AT140" s="475">
        <f>+AVERAGE(AS140:AS142)</f>
        <v>0</v>
      </c>
      <c r="AU140" s="7"/>
      <c r="AV140"/>
      <c r="AW140"/>
      <c r="AX140"/>
    </row>
    <row r="141" spans="1:50" ht="92.25" customHeight="1" x14ac:dyDescent="0.25">
      <c r="A141" s="25">
        <f>+F141-AQ141</f>
        <v>0</v>
      </c>
      <c r="B141" s="241" t="s">
        <v>427</v>
      </c>
      <c r="C141" s="51" t="s">
        <v>151</v>
      </c>
      <c r="D141" s="47" t="s">
        <v>152</v>
      </c>
      <c r="E141" s="47" t="s">
        <v>38</v>
      </c>
      <c r="F141" s="47">
        <v>1</v>
      </c>
      <c r="G141" s="69" t="s">
        <v>39</v>
      </c>
      <c r="H141" s="69" t="s">
        <v>39</v>
      </c>
      <c r="I141" s="69">
        <v>45809</v>
      </c>
      <c r="J141" s="427">
        <v>46022</v>
      </c>
      <c r="K141" s="31"/>
      <c r="L141" s="241"/>
      <c r="M141" s="47"/>
      <c r="N141" s="47"/>
      <c r="O141" s="47"/>
      <c r="P141" s="47"/>
      <c r="Q141" s="47">
        <f>+SUM(M141:P141)</f>
        <v>0</v>
      </c>
      <c r="R141" s="75" t="str">
        <f>IFERROR(Q141/L141,"")</f>
        <v/>
      </c>
      <c r="S141" s="51"/>
      <c r="T141" s="51"/>
      <c r="U141" s="316"/>
      <c r="V141" s="241"/>
      <c r="W141" s="47"/>
      <c r="X141" s="47"/>
      <c r="Y141" s="47"/>
      <c r="Z141" s="47"/>
      <c r="AA141" s="47">
        <f>+SUM(W141:Z141)</f>
        <v>0</v>
      </c>
      <c r="AB141" s="75" t="str">
        <f>IFERROR(AA141/V141,"")</f>
        <v/>
      </c>
      <c r="AC141" s="51"/>
      <c r="AD141" s="51"/>
      <c r="AE141" s="316"/>
      <c r="AF141" s="381">
        <v>1</v>
      </c>
      <c r="AG141" s="74"/>
      <c r="AH141" s="47"/>
      <c r="AI141" s="47"/>
      <c r="AJ141" s="47"/>
      <c r="AK141" s="47">
        <f>+SUM(AG141:AJ141)</f>
        <v>0</v>
      </c>
      <c r="AL141" s="75">
        <f>IFERROR(AK141/AF141,"")</f>
        <v>0</v>
      </c>
      <c r="AM141" s="76"/>
      <c r="AN141" s="51"/>
      <c r="AO141" s="301"/>
      <c r="AP141" s="33"/>
      <c r="AQ141" s="254">
        <f>+SUM(L141,V141,AF141)</f>
        <v>1</v>
      </c>
      <c r="AR141" s="403">
        <f>+SUM(Q141,AA141,AK141)</f>
        <v>0</v>
      </c>
      <c r="AS141" s="406">
        <f>IFERROR(AR141/AQ141,"")</f>
        <v>0</v>
      </c>
      <c r="AT141" s="476"/>
      <c r="AU141" s="7"/>
      <c r="AV141"/>
      <c r="AW141"/>
      <c r="AX141"/>
    </row>
    <row r="142" spans="1:50" ht="51.75" customHeight="1" thickBot="1" x14ac:dyDescent="0.3">
      <c r="A142" s="25">
        <f>+F142-AQ142</f>
        <v>0</v>
      </c>
      <c r="B142" s="471"/>
      <c r="C142" s="243"/>
      <c r="D142" s="472"/>
      <c r="E142" s="244"/>
      <c r="F142" s="244"/>
      <c r="G142" s="297"/>
      <c r="H142" s="297"/>
      <c r="I142" s="297"/>
      <c r="J142" s="447"/>
      <c r="K142" s="31"/>
      <c r="L142" s="242"/>
      <c r="M142" s="236"/>
      <c r="N142" s="236"/>
      <c r="O142" s="236"/>
      <c r="P142" s="236"/>
      <c r="Q142" s="236">
        <f>+SUM(M142:P142)</f>
        <v>0</v>
      </c>
      <c r="R142" s="270" t="str">
        <f>IFERROR(Q142/L142,"")</f>
        <v/>
      </c>
      <c r="S142" s="234"/>
      <c r="T142" s="234"/>
      <c r="U142" s="317"/>
      <c r="V142" s="242"/>
      <c r="W142" s="236"/>
      <c r="X142" s="236"/>
      <c r="Y142" s="236"/>
      <c r="Z142" s="236"/>
      <c r="AA142" s="236">
        <f>+SUM(W142:Z142)</f>
        <v>0</v>
      </c>
      <c r="AB142" s="270" t="str">
        <f>IFERROR(AA142/V142,"")</f>
        <v/>
      </c>
      <c r="AC142" s="234"/>
      <c r="AD142" s="234"/>
      <c r="AE142" s="317"/>
      <c r="AF142" s="386"/>
      <c r="AG142" s="385"/>
      <c r="AH142" s="236"/>
      <c r="AI142" s="236"/>
      <c r="AJ142" s="236"/>
      <c r="AK142" s="236">
        <f>+SUM(AG142:AJ142)</f>
        <v>0</v>
      </c>
      <c r="AL142" s="270" t="str">
        <f>IFERROR(AK142/AF142,"")</f>
        <v/>
      </c>
      <c r="AM142" s="349"/>
      <c r="AN142" s="234"/>
      <c r="AO142" s="302"/>
      <c r="AP142" s="33"/>
      <c r="AQ142" s="255">
        <f>+SUM(L142,V142,AF142)</f>
        <v>0</v>
      </c>
      <c r="AR142" s="404">
        <f>+SUM(Q142,AA142,AK142)</f>
        <v>0</v>
      </c>
      <c r="AS142" s="407" t="str">
        <f>IFERROR(AR142/AQ142,"")</f>
        <v/>
      </c>
      <c r="AT142" s="477"/>
      <c r="AU142" s="7"/>
      <c r="AV142"/>
      <c r="AW142"/>
      <c r="AX142"/>
    </row>
    <row r="143" spans="1:50" ht="42" customHeight="1" x14ac:dyDescent="0.25">
      <c r="A143" s="25"/>
      <c r="B143" s="31"/>
      <c r="C143" s="80"/>
      <c r="D143" s="81"/>
      <c r="E143" s="31"/>
      <c r="F143" s="81"/>
      <c r="G143" s="31"/>
      <c r="H143" s="57"/>
      <c r="I143" s="57"/>
      <c r="J143" s="57"/>
      <c r="K143" s="31"/>
      <c r="L143" s="31"/>
      <c r="M143" s="31"/>
      <c r="N143" s="31"/>
      <c r="O143" s="31"/>
      <c r="P143" s="31"/>
      <c r="Q143" s="31"/>
      <c r="R143" s="68"/>
      <c r="S143" s="32"/>
      <c r="T143" s="32"/>
      <c r="U143" s="3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</row>
    <row r="144" spans="1:50" ht="15.75" customHeight="1" x14ac:dyDescent="0.25">
      <c r="A144" s="25"/>
      <c r="B144" s="31"/>
      <c r="C144" s="32"/>
      <c r="D144" s="31"/>
      <c r="E144" s="31"/>
      <c r="F144" s="31"/>
      <c r="G144" s="57"/>
      <c r="H144" s="57"/>
      <c r="I144" s="57"/>
      <c r="J144" s="57"/>
      <c r="K144" s="31"/>
      <c r="L144" s="89"/>
      <c r="M144" s="68"/>
      <c r="N144" s="68"/>
      <c r="O144" s="68"/>
      <c r="P144" s="68"/>
      <c r="Q144" s="89"/>
      <c r="R144" s="57"/>
      <c r="S144" s="68"/>
      <c r="T144" s="68"/>
      <c r="U144" s="68"/>
      <c r="V144" s="68"/>
      <c r="W144" s="68"/>
      <c r="X144" s="68"/>
      <c r="Y144" s="68"/>
      <c r="Z144" s="68"/>
      <c r="AA144" s="68"/>
      <c r="AB144" s="57"/>
      <c r="AC144" s="32"/>
      <c r="AD144" s="68"/>
      <c r="AE144" s="68"/>
      <c r="AF144" s="68"/>
      <c r="AG144" s="68"/>
      <c r="AH144" s="68"/>
      <c r="AI144" s="68"/>
      <c r="AJ144" s="68"/>
      <c r="AK144" s="68"/>
      <c r="AL144" s="57"/>
      <c r="AM144" s="68"/>
      <c r="AN144" s="68"/>
      <c r="AO144" s="68"/>
      <c r="AP144" s="33"/>
      <c r="AQ144" s="33"/>
      <c r="AR144" s="33"/>
      <c r="AS144" s="33"/>
      <c r="AT144" s="34"/>
      <c r="AU144" s="7"/>
      <c r="AV144"/>
      <c r="AW144"/>
      <c r="AX144"/>
    </row>
    <row r="145" spans="1:50" ht="15.75" customHeight="1" thickBot="1" x14ac:dyDescent="0.3">
      <c r="A145" s="18"/>
      <c r="C145" s="473" t="s">
        <v>63</v>
      </c>
      <c r="D145" s="473"/>
      <c r="E145" s="473"/>
      <c r="G145" s="90"/>
      <c r="H145" s="33"/>
      <c r="I145" s="33"/>
      <c r="J145" s="33"/>
      <c r="K145" s="33"/>
      <c r="L145" s="89"/>
      <c r="M145" s="68"/>
      <c r="N145" s="68"/>
      <c r="O145" s="68"/>
      <c r="P145" s="68"/>
      <c r="Q145" s="89"/>
      <c r="R145" s="57"/>
      <c r="S145" s="68"/>
      <c r="T145" s="68"/>
      <c r="U145" s="68"/>
      <c r="V145" s="68"/>
      <c r="W145" s="68"/>
      <c r="X145" s="68"/>
      <c r="Y145" s="68"/>
      <c r="Z145" s="68"/>
      <c r="AA145" s="68"/>
      <c r="AB145" s="57"/>
      <c r="AC145" s="32"/>
      <c r="AD145" s="68"/>
      <c r="AE145" s="68"/>
      <c r="AF145" s="68"/>
      <c r="AG145" s="68"/>
      <c r="AH145" s="68"/>
      <c r="AI145" s="68"/>
      <c r="AJ145" s="68"/>
      <c r="AK145" s="68"/>
      <c r="AL145" s="57"/>
      <c r="AM145" s="68"/>
      <c r="AN145" s="68"/>
      <c r="AO145" s="68"/>
      <c r="AP145" s="33"/>
      <c r="AQ145" s="33"/>
      <c r="AR145" s="33"/>
      <c r="AS145" s="33"/>
      <c r="AT145" s="34"/>
      <c r="AU145" s="33"/>
      <c r="AV145"/>
      <c r="AW145"/>
      <c r="AX145"/>
    </row>
    <row r="146" spans="1:50" ht="27.75" customHeight="1" thickBot="1" x14ac:dyDescent="0.3">
      <c r="A146" s="18"/>
      <c r="C146" s="91" t="s">
        <v>64</v>
      </c>
      <c r="D146" s="92" t="s">
        <v>65</v>
      </c>
      <c r="E146" s="173" t="s">
        <v>66</v>
      </c>
      <c r="F146" s="92" t="s">
        <v>67</v>
      </c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2"/>
      <c r="T146" s="32"/>
      <c r="U146" s="32"/>
      <c r="V146" s="33"/>
      <c r="W146" s="19"/>
      <c r="X146" s="19"/>
      <c r="Y146" s="19"/>
      <c r="Z146" s="19"/>
      <c r="AA146" s="33"/>
      <c r="AB146" s="33"/>
      <c r="AC146" s="32"/>
      <c r="AD146" s="32"/>
      <c r="AE146" s="32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4"/>
      <c r="AU146" s="33"/>
      <c r="AV146"/>
      <c r="AW146"/>
      <c r="AX146"/>
    </row>
    <row r="147" spans="1:50" ht="37.5" customHeight="1" x14ac:dyDescent="0.25">
      <c r="A147" s="18"/>
      <c r="C147" s="93">
        <v>45686</v>
      </c>
      <c r="D147" s="94">
        <v>1</v>
      </c>
      <c r="E147" s="174" t="s">
        <v>428</v>
      </c>
      <c r="F147" s="95" t="s">
        <v>429</v>
      </c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90"/>
      <c r="R147" s="33"/>
      <c r="S147" s="32"/>
      <c r="T147" s="32"/>
      <c r="U147" s="32"/>
      <c r="V147" s="33"/>
      <c r="W147" s="19"/>
      <c r="X147" s="19"/>
      <c r="Y147" s="19"/>
      <c r="Z147" s="19"/>
      <c r="AA147" s="33"/>
      <c r="AB147" s="33"/>
      <c r="AC147" s="32"/>
      <c r="AD147" s="32"/>
      <c r="AE147" s="32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4"/>
      <c r="AU147" s="33"/>
      <c r="AV147"/>
      <c r="AW147"/>
      <c r="AX147"/>
    </row>
    <row r="148" spans="1:50" ht="32.25" customHeight="1" x14ac:dyDescent="0.25">
      <c r="A148" s="18"/>
      <c r="C148" s="96"/>
      <c r="D148" s="97"/>
      <c r="E148" s="175"/>
      <c r="F148" s="98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2"/>
      <c r="T148" s="32"/>
      <c r="U148" s="32"/>
      <c r="V148" s="33"/>
      <c r="W148" s="19"/>
      <c r="X148" s="19"/>
      <c r="Y148" s="19"/>
      <c r="Z148" s="19"/>
      <c r="AA148" s="33"/>
      <c r="AB148" s="33"/>
      <c r="AC148" s="32"/>
      <c r="AD148" s="32"/>
      <c r="AE148" s="32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4"/>
      <c r="AU148" s="33"/>
      <c r="AV148"/>
      <c r="AW148"/>
      <c r="AX148"/>
    </row>
    <row r="149" spans="1:50" ht="32.25" customHeight="1" x14ac:dyDescent="0.25">
      <c r="A149" s="18"/>
      <c r="C149" s="96"/>
      <c r="D149" s="97"/>
      <c r="E149" s="175"/>
      <c r="F149" s="98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2"/>
      <c r="T149" s="32"/>
      <c r="U149" s="32"/>
      <c r="V149" s="33"/>
      <c r="W149" s="19"/>
      <c r="X149" s="19"/>
      <c r="Y149" s="19"/>
      <c r="Z149" s="19"/>
      <c r="AA149" s="33"/>
      <c r="AB149" s="33"/>
      <c r="AC149" s="32"/>
      <c r="AD149" s="32"/>
      <c r="AE149" s="32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4"/>
      <c r="AU149" s="33"/>
      <c r="AV149"/>
      <c r="AW149"/>
      <c r="AX149"/>
    </row>
    <row r="150" spans="1:50" ht="54" customHeight="1" x14ac:dyDescent="0.25">
      <c r="A150" s="18"/>
      <c r="C150" s="96"/>
      <c r="D150" s="97"/>
      <c r="E150" s="175"/>
      <c r="F150" s="98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2"/>
      <c r="T150" s="32"/>
      <c r="U150" s="32"/>
      <c r="V150" s="33"/>
      <c r="W150" s="19"/>
      <c r="X150" s="19"/>
      <c r="Y150" s="19"/>
      <c r="Z150" s="19"/>
      <c r="AA150" s="33"/>
      <c r="AB150" s="33"/>
      <c r="AC150" s="32"/>
      <c r="AD150" s="32"/>
      <c r="AE150" s="32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4"/>
      <c r="AU150" s="33"/>
      <c r="AV150"/>
      <c r="AW150"/>
      <c r="AX150"/>
    </row>
    <row r="151" spans="1:50" ht="54.75" customHeight="1" x14ac:dyDescent="0.25">
      <c r="A151" s="18"/>
      <c r="C151" s="22"/>
      <c r="D151" s="22"/>
      <c r="E151" s="32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2"/>
      <c r="T151" s="32"/>
      <c r="U151" s="32"/>
      <c r="V151" s="33"/>
      <c r="W151" s="19"/>
      <c r="X151" s="19"/>
      <c r="Y151" s="19"/>
      <c r="Z151" s="19"/>
      <c r="AA151" s="33"/>
      <c r="AB151" s="33"/>
      <c r="AC151" s="32"/>
      <c r="AD151" s="32"/>
      <c r="AE151" s="32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4"/>
      <c r="AU151" s="33"/>
      <c r="AV151"/>
      <c r="AW151"/>
      <c r="AX151"/>
    </row>
    <row r="152" spans="1:50" ht="15.75" customHeight="1" x14ac:dyDescent="0.25">
      <c r="A152" s="18"/>
      <c r="C152" s="22"/>
      <c r="D152" s="22"/>
      <c r="E152" s="32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2"/>
      <c r="T152" s="32"/>
      <c r="U152" s="32"/>
      <c r="V152" s="33"/>
      <c r="W152" s="19"/>
      <c r="X152" s="19"/>
      <c r="Y152" s="19"/>
      <c r="Z152" s="19"/>
      <c r="AA152" s="33"/>
      <c r="AB152" s="33"/>
      <c r="AC152" s="32"/>
      <c r="AD152" s="32"/>
      <c r="AE152" s="32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4"/>
      <c r="AU152" s="33"/>
      <c r="AV152"/>
      <c r="AW152"/>
      <c r="AX152"/>
    </row>
    <row r="153" spans="1:50" ht="15.75" customHeight="1" x14ac:dyDescent="0.25">
      <c r="A153" s="18"/>
      <c r="C153" s="26" t="s">
        <v>68</v>
      </c>
      <c r="D153" s="22"/>
      <c r="E153" s="32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2"/>
      <c r="T153" s="32"/>
      <c r="U153" s="32"/>
      <c r="V153" s="33"/>
      <c r="W153" s="19"/>
      <c r="X153" s="19"/>
      <c r="Y153" s="19"/>
      <c r="Z153" s="19"/>
      <c r="AA153" s="33"/>
      <c r="AB153" s="33"/>
      <c r="AC153" s="32"/>
      <c r="AD153" s="32"/>
      <c r="AE153" s="32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4"/>
      <c r="AU153" s="33"/>
      <c r="AV153"/>
      <c r="AW153"/>
      <c r="AX153"/>
    </row>
    <row r="154" spans="1:50" ht="15.75" customHeight="1" x14ac:dyDescent="0.25">
      <c r="A154" s="18"/>
      <c r="B154" s="22"/>
      <c r="D154" s="22"/>
      <c r="E154" s="32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2"/>
      <c r="T154" s="32"/>
      <c r="U154" s="32"/>
      <c r="V154" s="33"/>
      <c r="W154" s="19"/>
      <c r="X154" s="19"/>
      <c r="Y154" s="19"/>
      <c r="Z154" s="19"/>
      <c r="AA154" s="33"/>
      <c r="AB154" s="33"/>
      <c r="AC154" s="32"/>
      <c r="AD154" s="32"/>
      <c r="AE154" s="32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4"/>
      <c r="AU154" s="33"/>
      <c r="AV154"/>
      <c r="AW154"/>
      <c r="AX154"/>
    </row>
    <row r="155" spans="1:50" ht="15.75" customHeight="1" x14ac:dyDescent="0.25">
      <c r="A155" s="18"/>
      <c r="C155" s="99" t="s">
        <v>69</v>
      </c>
      <c r="D155" s="184" t="s">
        <v>70</v>
      </c>
      <c r="E155" s="534" t="s">
        <v>430</v>
      </c>
      <c r="F155" s="535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2"/>
      <c r="T155" s="32"/>
      <c r="U155" s="32"/>
      <c r="V155" s="33"/>
      <c r="W155" s="19"/>
      <c r="X155" s="19"/>
      <c r="Y155" s="19"/>
      <c r="Z155" s="19"/>
      <c r="AA155" s="33"/>
      <c r="AB155" s="33"/>
      <c r="AC155" s="32"/>
      <c r="AD155" s="32"/>
      <c r="AE155" s="32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4"/>
      <c r="AU155" s="33"/>
      <c r="AV155"/>
      <c r="AW155"/>
      <c r="AX155"/>
    </row>
    <row r="156" spans="1:50" ht="53.25" customHeight="1" x14ac:dyDescent="0.25">
      <c r="A156" s="18"/>
      <c r="C156" s="543" t="s">
        <v>71</v>
      </c>
      <c r="D156" s="544" t="s">
        <v>72</v>
      </c>
      <c r="E156" s="545"/>
      <c r="F156" s="546" t="s">
        <v>435</v>
      </c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2"/>
      <c r="T156" s="32"/>
      <c r="U156" s="32"/>
      <c r="V156" s="33"/>
      <c r="W156" s="19"/>
      <c r="X156" s="19"/>
      <c r="Y156" s="19"/>
      <c r="Z156" s="19"/>
      <c r="AA156" s="33"/>
      <c r="AB156" s="33"/>
      <c r="AC156" s="32"/>
      <c r="AD156" s="32"/>
      <c r="AE156" s="32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4"/>
      <c r="AU156" s="33"/>
      <c r="AV156"/>
      <c r="AW156"/>
      <c r="AX156"/>
    </row>
    <row r="157" spans="1:50" ht="27" customHeight="1" x14ac:dyDescent="0.25">
      <c r="A157" s="18"/>
      <c r="C157" s="547" t="s">
        <v>73</v>
      </c>
      <c r="D157" s="548" t="s">
        <v>434</v>
      </c>
      <c r="E157" s="549"/>
      <c r="F157" s="550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2"/>
      <c r="T157" s="32"/>
      <c r="U157" s="32"/>
      <c r="V157" s="33"/>
      <c r="W157" s="19"/>
      <c r="X157" s="19"/>
      <c r="Y157" s="19"/>
      <c r="Z157" s="19"/>
      <c r="AA157" s="33"/>
      <c r="AB157" s="33"/>
      <c r="AC157" s="32"/>
      <c r="AD157" s="32"/>
      <c r="AE157" s="32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4"/>
      <c r="AU157" s="33"/>
      <c r="AV157"/>
      <c r="AW157"/>
      <c r="AX157"/>
    </row>
    <row r="158" spans="1:50" ht="38.25" customHeight="1" x14ac:dyDescent="0.25">
      <c r="A158" s="18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2"/>
      <c r="T158" s="32"/>
      <c r="U158" s="32"/>
      <c r="V158" s="33"/>
      <c r="W158" s="19"/>
      <c r="X158" s="19"/>
      <c r="Y158" s="19"/>
      <c r="Z158" s="19"/>
      <c r="AA158" s="33"/>
      <c r="AB158" s="33"/>
      <c r="AC158" s="32"/>
      <c r="AD158" s="32"/>
      <c r="AE158" s="32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4"/>
      <c r="AU158" s="33"/>
      <c r="AV158"/>
      <c r="AW158"/>
      <c r="AX158"/>
    </row>
    <row r="159" spans="1:50" ht="15.75" customHeight="1" x14ac:dyDescent="0.25">
      <c r="A159" s="18"/>
      <c r="B159" s="22"/>
      <c r="C159" s="32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2"/>
      <c r="T159" s="32"/>
      <c r="U159" s="32"/>
      <c r="V159" s="33"/>
      <c r="W159" s="19"/>
      <c r="X159" s="19"/>
      <c r="Y159" s="19"/>
      <c r="Z159" s="19"/>
      <c r="AA159" s="33"/>
      <c r="AB159" s="33"/>
      <c r="AC159" s="32"/>
      <c r="AD159" s="32"/>
      <c r="AE159" s="32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4"/>
      <c r="AU159" s="33"/>
      <c r="AV159"/>
      <c r="AW159"/>
      <c r="AX159"/>
    </row>
    <row r="160" spans="1:50" ht="15.75" customHeight="1" x14ac:dyDescent="0.25">
      <c r="A160" s="18"/>
      <c r="B160" s="22"/>
      <c r="C160" s="3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2"/>
      <c r="T160" s="32"/>
      <c r="U160" s="32"/>
      <c r="V160" s="33"/>
      <c r="W160" s="19"/>
      <c r="X160" s="19"/>
      <c r="Y160" s="19"/>
      <c r="Z160" s="19"/>
      <c r="AA160" s="33"/>
      <c r="AB160" s="33"/>
      <c r="AC160" s="32"/>
      <c r="AD160" s="32"/>
      <c r="AE160" s="32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4"/>
      <c r="AU160" s="33"/>
      <c r="AV160"/>
      <c r="AW160"/>
      <c r="AX160"/>
    </row>
    <row r="161" spans="1:50" ht="15.75" customHeight="1" x14ac:dyDescent="0.25">
      <c r="A161" s="18"/>
      <c r="B161" s="22"/>
      <c r="C161" s="32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2"/>
      <c r="T161" s="32"/>
      <c r="U161" s="32"/>
      <c r="V161" s="33"/>
      <c r="W161" s="19"/>
      <c r="X161" s="19"/>
      <c r="Y161" s="19"/>
      <c r="Z161" s="19"/>
      <c r="AA161" s="33"/>
      <c r="AB161" s="33"/>
      <c r="AC161" s="32"/>
      <c r="AD161" s="32"/>
      <c r="AE161" s="32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4"/>
      <c r="AU161" s="33"/>
      <c r="AV161"/>
      <c r="AW161"/>
      <c r="AX161"/>
    </row>
    <row r="162" spans="1:50" ht="15.75" customHeight="1" x14ac:dyDescent="0.25">
      <c r="A162" s="18"/>
      <c r="B162" s="22"/>
      <c r="C162" s="3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2"/>
      <c r="T162" s="32"/>
      <c r="U162" s="32"/>
      <c r="V162" s="33"/>
      <c r="W162" s="19"/>
      <c r="X162" s="19"/>
      <c r="Y162" s="19"/>
      <c r="Z162" s="19"/>
      <c r="AA162" s="33"/>
      <c r="AB162" s="33"/>
      <c r="AC162" s="32"/>
      <c r="AD162" s="32"/>
      <c r="AE162" s="32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4"/>
      <c r="AU162" s="33"/>
      <c r="AV162"/>
      <c r="AW162"/>
      <c r="AX162"/>
    </row>
    <row r="163" spans="1:50" ht="15.75" customHeight="1" x14ac:dyDescent="0.25">
      <c r="A163" s="18"/>
      <c r="B163" s="22"/>
      <c r="C163" s="3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2"/>
      <c r="T163" s="32"/>
      <c r="U163" s="32"/>
      <c r="V163" s="33"/>
      <c r="W163" s="19"/>
      <c r="X163" s="19"/>
      <c r="Y163" s="19"/>
      <c r="Z163" s="19"/>
      <c r="AA163" s="33"/>
      <c r="AB163" s="33"/>
      <c r="AC163" s="32"/>
      <c r="AD163" s="32"/>
      <c r="AE163" s="32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4"/>
      <c r="AU163" s="33"/>
      <c r="AV163"/>
      <c r="AW163"/>
      <c r="AX163"/>
    </row>
    <row r="164" spans="1:50" ht="15.75" customHeight="1" x14ac:dyDescent="0.25">
      <c r="A164" s="18"/>
      <c r="B164" s="22"/>
      <c r="C164" s="3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2"/>
      <c r="T164" s="32"/>
      <c r="U164" s="32"/>
      <c r="V164" s="33"/>
      <c r="W164" s="19"/>
      <c r="X164" s="19"/>
      <c r="Y164" s="19"/>
      <c r="Z164" s="19"/>
      <c r="AA164" s="33"/>
      <c r="AB164" s="33"/>
      <c r="AC164" s="32"/>
      <c r="AD164" s="32"/>
      <c r="AE164" s="32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4"/>
      <c r="AU164" s="33"/>
      <c r="AV164"/>
      <c r="AW164"/>
      <c r="AX164"/>
    </row>
    <row r="165" spans="1:50" ht="15.75" customHeight="1" x14ac:dyDescent="0.25">
      <c r="A165" s="18"/>
      <c r="B165" s="22"/>
      <c r="C165" s="3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2"/>
      <c r="T165" s="32"/>
      <c r="U165" s="32"/>
      <c r="V165" s="33"/>
      <c r="W165" s="19"/>
      <c r="X165" s="19"/>
      <c r="Y165" s="19"/>
      <c r="Z165" s="19"/>
      <c r="AA165" s="33"/>
      <c r="AB165" s="33"/>
      <c r="AC165" s="32"/>
      <c r="AD165" s="32"/>
      <c r="AE165" s="32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4"/>
      <c r="AU165" s="33"/>
      <c r="AV165"/>
      <c r="AW165"/>
      <c r="AX165"/>
    </row>
    <row r="166" spans="1:50" ht="15.75" customHeight="1" x14ac:dyDescent="0.25">
      <c r="A166" s="18"/>
      <c r="B166" s="22"/>
      <c r="C166" s="32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2"/>
      <c r="T166" s="32"/>
      <c r="U166" s="32"/>
      <c r="V166" s="33"/>
      <c r="W166" s="19"/>
      <c r="X166" s="19"/>
      <c r="Y166" s="19"/>
      <c r="Z166" s="19"/>
      <c r="AA166" s="33"/>
      <c r="AB166" s="33"/>
      <c r="AC166" s="32"/>
      <c r="AD166" s="32"/>
      <c r="AE166" s="32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4"/>
      <c r="AU166" s="33"/>
      <c r="AV166"/>
      <c r="AW166"/>
      <c r="AX166"/>
    </row>
    <row r="167" spans="1:50" ht="15.75" customHeight="1" x14ac:dyDescent="0.25">
      <c r="A167" s="18"/>
      <c r="B167" s="22"/>
      <c r="C167" s="3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2"/>
      <c r="T167" s="32"/>
      <c r="U167" s="32"/>
      <c r="V167" s="33"/>
      <c r="W167" s="19"/>
      <c r="X167" s="19"/>
      <c r="Y167" s="19"/>
      <c r="Z167" s="19"/>
      <c r="AA167" s="33"/>
      <c r="AB167" s="33"/>
      <c r="AC167" s="32"/>
      <c r="AD167" s="32"/>
      <c r="AE167" s="32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4"/>
      <c r="AU167" s="33"/>
      <c r="AV167"/>
      <c r="AW167"/>
      <c r="AX167"/>
    </row>
    <row r="168" spans="1:50" ht="15.75" customHeight="1" x14ac:dyDescent="0.25">
      <c r="A168" s="18"/>
      <c r="B168" s="22"/>
      <c r="C168" s="3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2"/>
      <c r="T168" s="32"/>
      <c r="U168" s="32"/>
      <c r="V168" s="33"/>
      <c r="W168" s="19"/>
      <c r="X168" s="19"/>
      <c r="Y168" s="19"/>
      <c r="Z168" s="19"/>
      <c r="AA168" s="33"/>
      <c r="AB168" s="33"/>
      <c r="AC168" s="32"/>
      <c r="AD168" s="32"/>
      <c r="AE168" s="32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4"/>
      <c r="AU168" s="33"/>
      <c r="AV168"/>
      <c r="AW168"/>
      <c r="AX168"/>
    </row>
    <row r="169" spans="1:50" ht="15.75" customHeight="1" x14ac:dyDescent="0.25">
      <c r="A169" s="18"/>
      <c r="B169" s="22"/>
      <c r="C169" s="3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2"/>
      <c r="T169" s="32"/>
      <c r="U169" s="32"/>
      <c r="V169" s="33"/>
      <c r="W169" s="19"/>
      <c r="X169" s="19"/>
      <c r="Y169" s="19"/>
      <c r="Z169" s="19"/>
      <c r="AA169" s="33"/>
      <c r="AB169" s="33"/>
      <c r="AC169" s="32"/>
      <c r="AD169" s="32"/>
      <c r="AE169" s="32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4"/>
      <c r="AU169" s="33"/>
      <c r="AV169"/>
      <c r="AW169"/>
      <c r="AX169"/>
    </row>
    <row r="170" spans="1:50" ht="15.75" customHeight="1" x14ac:dyDescent="0.25">
      <c r="A170" s="18"/>
      <c r="B170" s="22"/>
      <c r="C170" s="3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2"/>
      <c r="T170" s="32"/>
      <c r="U170" s="32"/>
      <c r="V170" s="33"/>
      <c r="W170" s="19"/>
      <c r="X170" s="19"/>
      <c r="Y170" s="19"/>
      <c r="Z170" s="19"/>
      <c r="AA170" s="33"/>
      <c r="AB170" s="33"/>
      <c r="AC170" s="32"/>
      <c r="AD170" s="32"/>
      <c r="AE170" s="32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4"/>
      <c r="AU170" s="33"/>
      <c r="AV170"/>
      <c r="AW170"/>
      <c r="AX170"/>
    </row>
    <row r="171" spans="1:50" ht="15.75" customHeight="1" x14ac:dyDescent="0.25">
      <c r="A171" s="18"/>
      <c r="B171" s="22"/>
      <c r="C171" s="3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2"/>
      <c r="T171" s="32"/>
      <c r="U171" s="32"/>
      <c r="V171" s="33"/>
      <c r="W171" s="19"/>
      <c r="X171" s="19"/>
      <c r="Y171" s="19"/>
      <c r="Z171" s="19"/>
      <c r="AA171" s="33"/>
      <c r="AB171" s="33"/>
      <c r="AC171" s="32"/>
      <c r="AD171" s="32"/>
      <c r="AE171" s="32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4"/>
      <c r="AU171" s="33"/>
      <c r="AV171"/>
      <c r="AW171"/>
      <c r="AX171"/>
    </row>
    <row r="172" spans="1:50" ht="15.75" customHeight="1" x14ac:dyDescent="0.25">
      <c r="A172" s="18"/>
      <c r="B172" s="22"/>
      <c r="C172" s="32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2"/>
      <c r="T172" s="32"/>
      <c r="U172" s="32"/>
      <c r="V172" s="33"/>
      <c r="W172" s="19"/>
      <c r="X172" s="19"/>
      <c r="Y172" s="19"/>
      <c r="Z172" s="19"/>
      <c r="AA172" s="33"/>
      <c r="AB172" s="33"/>
      <c r="AC172" s="32"/>
      <c r="AD172" s="32"/>
      <c r="AE172" s="32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4"/>
      <c r="AU172" s="33"/>
      <c r="AV172"/>
      <c r="AW172"/>
      <c r="AX172"/>
    </row>
    <row r="173" spans="1:50" ht="15.75" customHeight="1" x14ac:dyDescent="0.25">
      <c r="A173" s="18"/>
      <c r="B173" s="22"/>
      <c r="C173" s="32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2"/>
      <c r="T173" s="32"/>
      <c r="U173" s="32"/>
      <c r="V173" s="33"/>
      <c r="W173" s="19"/>
      <c r="X173" s="19"/>
      <c r="Y173" s="19"/>
      <c r="Z173" s="19"/>
      <c r="AA173" s="33"/>
      <c r="AB173" s="33"/>
      <c r="AC173" s="32"/>
      <c r="AD173" s="32"/>
      <c r="AE173" s="32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4"/>
      <c r="AU173" s="33"/>
      <c r="AV173"/>
      <c r="AW173"/>
      <c r="AX173"/>
    </row>
    <row r="174" spans="1:50" ht="15.75" customHeight="1" x14ac:dyDescent="0.25">
      <c r="A174" s="18"/>
      <c r="B174" s="22"/>
      <c r="C174" s="3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2"/>
      <c r="T174" s="32"/>
      <c r="U174" s="32"/>
      <c r="V174" s="33"/>
      <c r="W174" s="19"/>
      <c r="X174" s="19"/>
      <c r="Y174" s="19"/>
      <c r="Z174" s="19"/>
      <c r="AA174" s="33"/>
      <c r="AB174" s="33"/>
      <c r="AC174" s="32"/>
      <c r="AD174" s="32"/>
      <c r="AE174" s="32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4"/>
      <c r="AU174" s="33"/>
      <c r="AV174"/>
      <c r="AW174"/>
      <c r="AX174"/>
    </row>
    <row r="175" spans="1:50" ht="15.75" customHeight="1" x14ac:dyDescent="0.25">
      <c r="A175" s="18"/>
      <c r="B175" s="22"/>
      <c r="C175" s="32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2"/>
      <c r="T175" s="32"/>
      <c r="U175" s="32"/>
      <c r="V175" s="33"/>
      <c r="W175" s="19"/>
      <c r="X175" s="19"/>
      <c r="Y175" s="19"/>
      <c r="Z175" s="19"/>
      <c r="AA175" s="33"/>
      <c r="AB175" s="33"/>
      <c r="AC175" s="32"/>
      <c r="AD175" s="32"/>
      <c r="AE175" s="32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4"/>
      <c r="AU175" s="33"/>
      <c r="AV175"/>
      <c r="AW175"/>
      <c r="AX175"/>
    </row>
    <row r="176" spans="1:50" ht="15.75" customHeight="1" x14ac:dyDescent="0.25">
      <c r="A176" s="18"/>
      <c r="B176" s="22"/>
      <c r="C176" s="32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2"/>
      <c r="T176" s="32"/>
      <c r="U176" s="32"/>
      <c r="V176" s="33"/>
      <c r="W176" s="19"/>
      <c r="X176" s="19"/>
      <c r="Y176" s="19"/>
      <c r="Z176" s="19"/>
      <c r="AA176" s="33"/>
      <c r="AB176" s="33"/>
      <c r="AC176" s="32"/>
      <c r="AD176" s="32"/>
      <c r="AE176" s="32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4"/>
      <c r="AU176" s="33"/>
      <c r="AV176"/>
      <c r="AW176"/>
      <c r="AX176"/>
    </row>
    <row r="177" spans="1:50" ht="15.75" customHeight="1" x14ac:dyDescent="0.25">
      <c r="A177" s="18"/>
      <c r="B177" s="22"/>
      <c r="C177" s="3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2"/>
      <c r="T177" s="32"/>
      <c r="U177" s="32"/>
      <c r="V177" s="33"/>
      <c r="W177" s="19"/>
      <c r="X177" s="19"/>
      <c r="Y177" s="19"/>
      <c r="Z177" s="19"/>
      <c r="AA177" s="33"/>
      <c r="AB177" s="33"/>
      <c r="AC177" s="32"/>
      <c r="AD177" s="32"/>
      <c r="AE177" s="32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4"/>
      <c r="AU177" s="33"/>
      <c r="AV177"/>
      <c r="AW177"/>
      <c r="AX177"/>
    </row>
    <row r="178" spans="1:50" ht="15.75" customHeight="1" x14ac:dyDescent="0.25">
      <c r="A178" s="18"/>
      <c r="B178" s="22"/>
      <c r="C178" s="32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2"/>
      <c r="T178" s="32"/>
      <c r="U178" s="32"/>
      <c r="V178" s="33"/>
      <c r="W178" s="19"/>
      <c r="X178" s="19"/>
      <c r="Y178" s="19"/>
      <c r="Z178" s="19"/>
      <c r="AA178" s="33"/>
      <c r="AB178" s="33"/>
      <c r="AC178" s="32"/>
      <c r="AD178" s="32"/>
      <c r="AE178" s="32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4"/>
      <c r="AU178" s="33"/>
      <c r="AV178"/>
      <c r="AW178"/>
      <c r="AX178"/>
    </row>
    <row r="179" spans="1:50" ht="15.75" customHeight="1" x14ac:dyDescent="0.25">
      <c r="A179" s="18"/>
      <c r="B179" s="22"/>
      <c r="C179" s="32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2"/>
      <c r="T179" s="32"/>
      <c r="U179" s="32"/>
      <c r="V179" s="33"/>
      <c r="W179" s="19"/>
      <c r="X179" s="19"/>
      <c r="Y179" s="19"/>
      <c r="Z179" s="19"/>
      <c r="AA179" s="33"/>
      <c r="AB179" s="33"/>
      <c r="AC179" s="32"/>
      <c r="AD179" s="32"/>
      <c r="AE179" s="32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4"/>
      <c r="AU179" s="33"/>
      <c r="AV179"/>
      <c r="AW179"/>
      <c r="AX179"/>
    </row>
    <row r="180" spans="1:50" ht="15.75" customHeight="1" x14ac:dyDescent="0.25">
      <c r="A180" s="18"/>
      <c r="B180" s="22"/>
      <c r="C180" s="3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2"/>
      <c r="T180" s="32"/>
      <c r="U180" s="32"/>
      <c r="V180" s="33"/>
      <c r="W180" s="19"/>
      <c r="X180" s="19"/>
      <c r="Y180" s="19"/>
      <c r="Z180" s="19"/>
      <c r="AA180" s="33"/>
      <c r="AB180" s="33"/>
      <c r="AC180" s="32"/>
      <c r="AD180" s="32"/>
      <c r="AE180" s="32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4"/>
      <c r="AU180" s="33"/>
      <c r="AV180"/>
      <c r="AW180"/>
      <c r="AX180"/>
    </row>
    <row r="181" spans="1:50" ht="15.75" customHeight="1" x14ac:dyDescent="0.25">
      <c r="A181" s="18"/>
      <c r="B181" s="22"/>
      <c r="C181" s="3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2"/>
      <c r="T181" s="32"/>
      <c r="U181" s="32"/>
      <c r="V181" s="33"/>
      <c r="W181" s="19"/>
      <c r="X181" s="19"/>
      <c r="Y181" s="19"/>
      <c r="Z181" s="19"/>
      <c r="AA181" s="33"/>
      <c r="AB181" s="33"/>
      <c r="AC181" s="32"/>
      <c r="AD181" s="32"/>
      <c r="AE181" s="32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4"/>
      <c r="AU181" s="33"/>
      <c r="AV181"/>
      <c r="AW181"/>
      <c r="AX181"/>
    </row>
    <row r="182" spans="1:50" ht="15.75" customHeight="1" x14ac:dyDescent="0.25">
      <c r="A182" s="18"/>
      <c r="B182" s="22"/>
      <c r="C182" s="3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2"/>
      <c r="T182" s="32"/>
      <c r="U182" s="32"/>
      <c r="V182" s="33"/>
      <c r="W182" s="19"/>
      <c r="X182" s="19"/>
      <c r="Y182" s="19"/>
      <c r="Z182" s="19"/>
      <c r="AA182" s="33"/>
      <c r="AB182" s="33"/>
      <c r="AC182" s="32"/>
      <c r="AD182" s="32"/>
      <c r="AE182" s="32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4"/>
      <c r="AU182" s="33"/>
      <c r="AV182"/>
      <c r="AW182"/>
      <c r="AX182"/>
    </row>
    <row r="183" spans="1:50" ht="15.75" customHeight="1" x14ac:dyDescent="0.25">
      <c r="A183" s="18"/>
      <c r="B183" s="22"/>
      <c r="C183" s="32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2"/>
      <c r="T183" s="32"/>
      <c r="U183" s="32"/>
      <c r="V183" s="33"/>
      <c r="W183" s="19"/>
      <c r="X183" s="19"/>
      <c r="Y183" s="19"/>
      <c r="Z183" s="19"/>
      <c r="AA183" s="33"/>
      <c r="AB183" s="33"/>
      <c r="AC183" s="32"/>
      <c r="AD183" s="32"/>
      <c r="AE183" s="32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4"/>
      <c r="AU183" s="33"/>
      <c r="AV183"/>
      <c r="AW183"/>
      <c r="AX183"/>
    </row>
    <row r="184" spans="1:50" ht="15.75" customHeight="1" x14ac:dyDescent="0.25">
      <c r="A184" s="18"/>
      <c r="B184" s="22"/>
      <c r="C184" s="3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2"/>
      <c r="T184" s="32"/>
      <c r="U184" s="32"/>
      <c r="V184" s="33"/>
      <c r="W184" s="19"/>
      <c r="X184" s="19"/>
      <c r="Y184" s="19"/>
      <c r="Z184" s="19"/>
      <c r="AA184" s="33"/>
      <c r="AB184" s="33"/>
      <c r="AC184" s="32"/>
      <c r="AD184" s="32"/>
      <c r="AE184" s="32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4"/>
      <c r="AU184" s="33"/>
      <c r="AV184"/>
      <c r="AW184"/>
      <c r="AX184"/>
    </row>
    <row r="185" spans="1:50" ht="15.75" customHeight="1" x14ac:dyDescent="0.25">
      <c r="A185" s="18"/>
      <c r="B185" s="22"/>
      <c r="C185" s="32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2"/>
      <c r="T185" s="32"/>
      <c r="U185" s="32"/>
      <c r="V185" s="33"/>
      <c r="W185" s="19"/>
      <c r="X185" s="19"/>
      <c r="Y185" s="19"/>
      <c r="Z185" s="19"/>
      <c r="AA185" s="33"/>
      <c r="AB185" s="33"/>
      <c r="AC185" s="32"/>
      <c r="AD185" s="32"/>
      <c r="AE185" s="32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4"/>
      <c r="AU185" s="33"/>
      <c r="AV185"/>
      <c r="AW185"/>
      <c r="AX185"/>
    </row>
    <row r="186" spans="1:50" ht="15.75" customHeight="1" x14ac:dyDescent="0.25">
      <c r="A186" s="18"/>
      <c r="B186" s="22"/>
      <c r="C186" s="32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2"/>
      <c r="T186" s="32"/>
      <c r="U186" s="32"/>
      <c r="V186" s="33"/>
      <c r="W186" s="19"/>
      <c r="X186" s="19"/>
      <c r="Y186" s="19"/>
      <c r="Z186" s="19"/>
      <c r="AA186" s="33"/>
      <c r="AB186" s="33"/>
      <c r="AC186" s="32"/>
      <c r="AD186" s="32"/>
      <c r="AE186" s="32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4"/>
      <c r="AU186" s="33"/>
      <c r="AV186"/>
      <c r="AW186"/>
      <c r="AX186"/>
    </row>
    <row r="187" spans="1:50" ht="15.75" customHeight="1" x14ac:dyDescent="0.25">
      <c r="A187" s="18"/>
      <c r="B187" s="22"/>
      <c r="C187" s="32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2"/>
      <c r="T187" s="32"/>
      <c r="U187" s="32"/>
      <c r="V187" s="33"/>
      <c r="W187" s="19"/>
      <c r="X187" s="19"/>
      <c r="Y187" s="19"/>
      <c r="Z187" s="19"/>
      <c r="AA187" s="33"/>
      <c r="AB187" s="33"/>
      <c r="AC187" s="32"/>
      <c r="AD187" s="32"/>
      <c r="AE187" s="32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4"/>
      <c r="AU187" s="33"/>
      <c r="AV187"/>
      <c r="AW187"/>
      <c r="AX187"/>
    </row>
    <row r="188" spans="1:50" ht="15.75" customHeight="1" x14ac:dyDescent="0.25">
      <c r="A188" s="18"/>
      <c r="B188" s="22"/>
      <c r="C188" s="32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2"/>
      <c r="T188" s="32"/>
      <c r="U188" s="32"/>
      <c r="V188" s="33"/>
      <c r="W188" s="19"/>
      <c r="X188" s="19"/>
      <c r="Y188" s="19"/>
      <c r="Z188" s="19"/>
      <c r="AA188" s="33"/>
      <c r="AB188" s="33"/>
      <c r="AC188" s="32"/>
      <c r="AD188" s="32"/>
      <c r="AE188" s="32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4"/>
      <c r="AU188" s="33"/>
      <c r="AV188"/>
      <c r="AW188"/>
      <c r="AX188"/>
    </row>
    <row r="189" spans="1:50" ht="15.75" customHeight="1" x14ac:dyDescent="0.25">
      <c r="A189" s="18"/>
      <c r="B189" s="22"/>
      <c r="C189" s="3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2"/>
      <c r="T189" s="32"/>
      <c r="U189" s="32"/>
      <c r="V189" s="33"/>
      <c r="W189" s="19"/>
      <c r="X189" s="19"/>
      <c r="Y189" s="19"/>
      <c r="Z189" s="19"/>
      <c r="AA189" s="33"/>
      <c r="AB189" s="33"/>
      <c r="AC189" s="32"/>
      <c r="AD189" s="32"/>
      <c r="AE189" s="32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4"/>
      <c r="AU189" s="33"/>
      <c r="AV189"/>
      <c r="AW189"/>
      <c r="AX189"/>
    </row>
    <row r="190" spans="1:50" ht="15.75" customHeight="1" x14ac:dyDescent="0.25">
      <c r="A190" s="18"/>
      <c r="B190" s="22"/>
      <c r="C190" s="32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2"/>
      <c r="T190" s="32"/>
      <c r="U190" s="32"/>
      <c r="V190" s="33"/>
      <c r="W190" s="19"/>
      <c r="X190" s="19"/>
      <c r="Y190" s="19"/>
      <c r="Z190" s="19"/>
      <c r="AA190" s="33"/>
      <c r="AB190" s="33"/>
      <c r="AC190" s="32"/>
      <c r="AD190" s="32"/>
      <c r="AE190" s="32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4"/>
      <c r="AU190" s="33"/>
      <c r="AV190"/>
      <c r="AW190"/>
      <c r="AX190"/>
    </row>
    <row r="191" spans="1:50" ht="15.75" customHeight="1" x14ac:dyDescent="0.25">
      <c r="A191" s="18"/>
      <c r="B191" s="22"/>
      <c r="C191" s="32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2"/>
      <c r="T191" s="32"/>
      <c r="U191" s="32"/>
      <c r="V191" s="33"/>
      <c r="W191" s="19"/>
      <c r="X191" s="19"/>
      <c r="Y191" s="19"/>
      <c r="Z191" s="19"/>
      <c r="AA191" s="33"/>
      <c r="AB191" s="33"/>
      <c r="AC191" s="32"/>
      <c r="AD191" s="32"/>
      <c r="AE191" s="32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4"/>
      <c r="AU191" s="33"/>
      <c r="AV191"/>
      <c r="AW191"/>
      <c r="AX191"/>
    </row>
    <row r="192" spans="1:50" ht="15.75" customHeight="1" x14ac:dyDescent="0.25">
      <c r="A192" s="18"/>
      <c r="B192" s="22"/>
      <c r="C192" s="3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2"/>
      <c r="T192" s="32"/>
      <c r="U192" s="32"/>
      <c r="V192" s="33"/>
      <c r="W192" s="19"/>
      <c r="X192" s="19"/>
      <c r="Y192" s="19"/>
      <c r="Z192" s="19"/>
      <c r="AA192" s="33"/>
      <c r="AB192" s="33"/>
      <c r="AC192" s="32"/>
      <c r="AD192" s="32"/>
      <c r="AE192" s="32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4"/>
      <c r="AU192" s="33"/>
      <c r="AV192"/>
      <c r="AW192"/>
      <c r="AX192"/>
    </row>
    <row r="193" spans="1:50" ht="15.75" customHeight="1" x14ac:dyDescent="0.25">
      <c r="A193" s="18"/>
      <c r="B193" s="22"/>
      <c r="C193" s="3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2"/>
      <c r="T193" s="32"/>
      <c r="U193" s="32"/>
      <c r="V193" s="33"/>
      <c r="W193" s="19"/>
      <c r="X193" s="19"/>
      <c r="Y193" s="19"/>
      <c r="Z193" s="19"/>
      <c r="AA193" s="33"/>
      <c r="AB193" s="33"/>
      <c r="AC193" s="32"/>
      <c r="AD193" s="32"/>
      <c r="AE193" s="32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4"/>
      <c r="AU193" s="33"/>
      <c r="AV193"/>
      <c r="AW193"/>
      <c r="AX193"/>
    </row>
    <row r="194" spans="1:50" ht="15.75" customHeight="1" x14ac:dyDescent="0.25">
      <c r="A194" s="18"/>
      <c r="B194" s="22"/>
      <c r="C194" s="3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2"/>
      <c r="T194" s="32"/>
      <c r="U194" s="32"/>
      <c r="V194" s="33"/>
      <c r="W194" s="19"/>
      <c r="X194" s="19"/>
      <c r="Y194" s="19"/>
      <c r="Z194" s="19"/>
      <c r="AA194" s="33"/>
      <c r="AB194" s="33"/>
      <c r="AC194" s="32"/>
      <c r="AD194" s="32"/>
      <c r="AE194" s="32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4"/>
      <c r="AU194" s="33"/>
      <c r="AV194"/>
      <c r="AW194"/>
      <c r="AX194"/>
    </row>
    <row r="195" spans="1:50" ht="15.75" customHeight="1" x14ac:dyDescent="0.25">
      <c r="A195" s="18"/>
      <c r="B195" s="22"/>
      <c r="C195" s="32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2"/>
      <c r="T195" s="32"/>
      <c r="U195" s="32"/>
      <c r="V195" s="33"/>
      <c r="W195" s="19"/>
      <c r="X195" s="19"/>
      <c r="Y195" s="19"/>
      <c r="Z195" s="19"/>
      <c r="AA195" s="33"/>
      <c r="AB195" s="33"/>
      <c r="AC195" s="32"/>
      <c r="AD195" s="32"/>
      <c r="AE195" s="32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4"/>
      <c r="AU195" s="33"/>
      <c r="AV195"/>
      <c r="AW195"/>
      <c r="AX195"/>
    </row>
    <row r="196" spans="1:50" ht="15.75" customHeight="1" x14ac:dyDescent="0.25">
      <c r="A196" s="18"/>
      <c r="B196" s="22"/>
      <c r="C196" s="3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2"/>
      <c r="T196" s="32"/>
      <c r="U196" s="32"/>
      <c r="V196" s="33"/>
      <c r="W196" s="19"/>
      <c r="X196" s="19"/>
      <c r="Y196" s="19"/>
      <c r="Z196" s="19"/>
      <c r="AA196" s="33"/>
      <c r="AB196" s="33"/>
      <c r="AC196" s="32"/>
      <c r="AD196" s="32"/>
      <c r="AE196" s="32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4"/>
      <c r="AU196" s="33"/>
      <c r="AV196"/>
      <c r="AW196"/>
      <c r="AX196"/>
    </row>
    <row r="197" spans="1:50" ht="15.75" customHeight="1" x14ac:dyDescent="0.25">
      <c r="A197" s="18"/>
      <c r="B197" s="22"/>
      <c r="C197" s="3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2"/>
      <c r="T197" s="32"/>
      <c r="U197" s="32"/>
      <c r="V197" s="33"/>
      <c r="W197" s="19"/>
      <c r="X197" s="19"/>
      <c r="Y197" s="19"/>
      <c r="Z197" s="19"/>
      <c r="AA197" s="33"/>
      <c r="AB197" s="33"/>
      <c r="AC197" s="32"/>
      <c r="AD197" s="32"/>
      <c r="AE197" s="32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4"/>
      <c r="AU197" s="33"/>
      <c r="AV197"/>
      <c r="AW197"/>
      <c r="AX197"/>
    </row>
    <row r="198" spans="1:50" ht="15.75" customHeight="1" x14ac:dyDescent="0.25">
      <c r="A198" s="18"/>
      <c r="B198" s="22"/>
      <c r="C198" s="3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2"/>
      <c r="T198" s="32"/>
      <c r="U198" s="32"/>
      <c r="V198" s="33"/>
      <c r="W198" s="19"/>
      <c r="X198" s="19"/>
      <c r="Y198" s="19"/>
      <c r="Z198" s="19"/>
      <c r="AA198" s="33"/>
      <c r="AB198" s="33"/>
      <c r="AC198" s="32"/>
      <c r="AD198" s="32"/>
      <c r="AE198" s="32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4"/>
      <c r="AU198" s="33"/>
      <c r="AV198"/>
      <c r="AW198"/>
      <c r="AX198"/>
    </row>
    <row r="199" spans="1:50" ht="15.75" customHeight="1" x14ac:dyDescent="0.25">
      <c r="A199" s="18"/>
      <c r="B199" s="22"/>
      <c r="C199" s="32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2"/>
      <c r="T199" s="32"/>
      <c r="U199" s="32"/>
      <c r="V199" s="33"/>
      <c r="W199" s="19"/>
      <c r="X199" s="19"/>
      <c r="Y199" s="19"/>
      <c r="Z199" s="19"/>
      <c r="AA199" s="33"/>
      <c r="AB199" s="33"/>
      <c r="AC199" s="32"/>
      <c r="AD199" s="32"/>
      <c r="AE199" s="32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4"/>
      <c r="AU199" s="33"/>
      <c r="AV199"/>
      <c r="AW199"/>
      <c r="AX199"/>
    </row>
    <row r="200" spans="1:50" ht="15.75" customHeight="1" x14ac:dyDescent="0.25">
      <c r="A200" s="18"/>
      <c r="B200" s="22"/>
      <c r="C200" s="32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2"/>
      <c r="T200" s="32"/>
      <c r="U200" s="32"/>
      <c r="V200" s="33"/>
      <c r="W200" s="19"/>
      <c r="X200" s="19"/>
      <c r="Y200" s="19"/>
      <c r="Z200" s="19"/>
      <c r="AA200" s="33"/>
      <c r="AB200" s="33"/>
      <c r="AC200" s="32"/>
      <c r="AD200" s="32"/>
      <c r="AE200" s="32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4"/>
      <c r="AU200" s="33"/>
      <c r="AV200"/>
      <c r="AW200"/>
      <c r="AX200"/>
    </row>
    <row r="201" spans="1:50" ht="15.75" customHeight="1" x14ac:dyDescent="0.25">
      <c r="A201" s="18"/>
      <c r="B201" s="22"/>
      <c r="C201" s="32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2"/>
      <c r="T201" s="32"/>
      <c r="U201" s="32"/>
      <c r="V201" s="33"/>
      <c r="W201" s="19"/>
      <c r="X201" s="19"/>
      <c r="Y201" s="19"/>
      <c r="Z201" s="19"/>
      <c r="AA201" s="33"/>
      <c r="AB201" s="33"/>
      <c r="AC201" s="32"/>
      <c r="AD201" s="32"/>
      <c r="AE201" s="32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4"/>
      <c r="AU201" s="33"/>
      <c r="AV201"/>
      <c r="AW201"/>
      <c r="AX201"/>
    </row>
    <row r="202" spans="1:50" ht="15.75" customHeight="1" x14ac:dyDescent="0.25">
      <c r="A202" s="18"/>
      <c r="B202" s="22"/>
      <c r="C202" s="3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2"/>
      <c r="T202" s="32"/>
      <c r="U202" s="32"/>
      <c r="V202" s="33"/>
      <c r="W202" s="19"/>
      <c r="X202" s="19"/>
      <c r="Y202" s="19"/>
      <c r="Z202" s="19"/>
      <c r="AA202" s="33"/>
      <c r="AB202" s="33"/>
      <c r="AC202" s="32"/>
      <c r="AD202" s="32"/>
      <c r="AE202" s="32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4"/>
      <c r="AU202" s="33"/>
      <c r="AV202"/>
      <c r="AW202"/>
      <c r="AX202"/>
    </row>
    <row r="203" spans="1:50" ht="15.75" customHeight="1" x14ac:dyDescent="0.25">
      <c r="A203" s="18"/>
      <c r="B203" s="22"/>
      <c r="C203" s="3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2"/>
      <c r="T203" s="32"/>
      <c r="U203" s="32"/>
      <c r="V203" s="33"/>
      <c r="W203" s="19"/>
      <c r="X203" s="19"/>
      <c r="Y203" s="19"/>
      <c r="Z203" s="19"/>
      <c r="AA203" s="33"/>
      <c r="AB203" s="33"/>
      <c r="AC203" s="32"/>
      <c r="AD203" s="32"/>
      <c r="AE203" s="32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4"/>
      <c r="AU203" s="33"/>
      <c r="AV203"/>
      <c r="AW203"/>
      <c r="AX203"/>
    </row>
    <row r="204" spans="1:50" ht="15.75" customHeight="1" x14ac:dyDescent="0.25">
      <c r="A204" s="18"/>
      <c r="B204" s="22"/>
      <c r="C204" s="3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2"/>
      <c r="T204" s="32"/>
      <c r="U204" s="32"/>
      <c r="V204" s="33"/>
      <c r="W204" s="19"/>
      <c r="X204" s="19"/>
      <c r="Y204" s="19"/>
      <c r="Z204" s="19"/>
      <c r="AA204" s="33"/>
      <c r="AB204" s="33"/>
      <c r="AC204" s="32"/>
      <c r="AD204" s="32"/>
      <c r="AE204" s="32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4"/>
      <c r="AU204" s="33"/>
      <c r="AV204"/>
      <c r="AW204"/>
      <c r="AX204"/>
    </row>
    <row r="205" spans="1:50" ht="15.75" customHeight="1" x14ac:dyDescent="0.25">
      <c r="A205" s="18"/>
      <c r="B205" s="22"/>
      <c r="C205" s="3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2"/>
      <c r="T205" s="32"/>
      <c r="U205" s="32"/>
      <c r="V205" s="33"/>
      <c r="W205" s="19"/>
      <c r="X205" s="19"/>
      <c r="Y205" s="19"/>
      <c r="Z205" s="19"/>
      <c r="AA205" s="33"/>
      <c r="AB205" s="33"/>
      <c r="AC205" s="32"/>
      <c r="AD205" s="32"/>
      <c r="AE205" s="32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4"/>
      <c r="AU205" s="33"/>
      <c r="AV205"/>
      <c r="AW205"/>
      <c r="AX205"/>
    </row>
    <row r="206" spans="1:50" ht="15.75" customHeight="1" x14ac:dyDescent="0.25">
      <c r="A206" s="18"/>
      <c r="B206" s="22"/>
      <c r="C206" s="3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2"/>
      <c r="T206" s="32"/>
      <c r="U206" s="32"/>
      <c r="V206" s="33"/>
      <c r="W206" s="19"/>
      <c r="X206" s="19"/>
      <c r="Y206" s="19"/>
      <c r="Z206" s="19"/>
      <c r="AA206" s="33"/>
      <c r="AB206" s="33"/>
      <c r="AC206" s="32"/>
      <c r="AD206" s="32"/>
      <c r="AE206" s="32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4"/>
      <c r="AU206" s="33"/>
      <c r="AV206"/>
      <c r="AW206"/>
      <c r="AX206"/>
    </row>
    <row r="207" spans="1:50" ht="15.75" customHeight="1" x14ac:dyDescent="0.25">
      <c r="A207" s="18"/>
      <c r="B207" s="22"/>
      <c r="C207" s="3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2"/>
      <c r="T207" s="32"/>
      <c r="U207" s="32"/>
      <c r="V207" s="33"/>
      <c r="W207" s="19"/>
      <c r="X207" s="19"/>
      <c r="Y207" s="19"/>
      <c r="Z207" s="19"/>
      <c r="AA207" s="33"/>
      <c r="AB207" s="33"/>
      <c r="AC207" s="32"/>
      <c r="AD207" s="32"/>
      <c r="AE207" s="32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4"/>
      <c r="AU207" s="33"/>
      <c r="AV207"/>
      <c r="AW207"/>
      <c r="AX207"/>
    </row>
    <row r="208" spans="1:50" ht="15.75" customHeight="1" x14ac:dyDescent="0.25">
      <c r="A208" s="18"/>
      <c r="B208" s="22"/>
      <c r="C208" s="3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2"/>
      <c r="T208" s="32"/>
      <c r="U208" s="32"/>
      <c r="V208" s="33"/>
      <c r="W208" s="19"/>
      <c r="X208" s="19"/>
      <c r="Y208" s="19"/>
      <c r="Z208" s="19"/>
      <c r="AA208" s="33"/>
      <c r="AB208" s="33"/>
      <c r="AC208" s="32"/>
      <c r="AD208" s="32"/>
      <c r="AE208" s="32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4"/>
      <c r="AU208" s="33"/>
      <c r="AV208"/>
      <c r="AW208"/>
      <c r="AX208"/>
    </row>
    <row r="209" spans="1:50" ht="15.75" customHeight="1" x14ac:dyDescent="0.25">
      <c r="A209" s="18"/>
      <c r="B209" s="22"/>
      <c r="C209" s="3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2"/>
      <c r="T209" s="32"/>
      <c r="U209" s="32"/>
      <c r="V209" s="33"/>
      <c r="W209" s="19"/>
      <c r="X209" s="19"/>
      <c r="Y209" s="19"/>
      <c r="Z209" s="19"/>
      <c r="AA209" s="33"/>
      <c r="AB209" s="33"/>
      <c r="AC209" s="32"/>
      <c r="AD209" s="32"/>
      <c r="AE209" s="32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4"/>
      <c r="AU209" s="33"/>
      <c r="AV209"/>
      <c r="AW209"/>
      <c r="AX209"/>
    </row>
    <row r="210" spans="1:50" ht="15.75" customHeight="1" x14ac:dyDescent="0.25">
      <c r="A210" s="18"/>
      <c r="B210" s="22"/>
      <c r="C210" s="32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2"/>
      <c r="T210" s="32"/>
      <c r="U210" s="32"/>
      <c r="V210" s="33"/>
      <c r="W210" s="19"/>
      <c r="X210" s="19"/>
      <c r="Y210" s="19"/>
      <c r="Z210" s="19"/>
      <c r="AA210" s="33"/>
      <c r="AB210" s="33"/>
      <c r="AC210" s="32"/>
      <c r="AD210" s="32"/>
      <c r="AE210" s="32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4"/>
      <c r="AU210" s="33"/>
      <c r="AV210"/>
      <c r="AW210"/>
      <c r="AX210"/>
    </row>
    <row r="211" spans="1:50" ht="15.75" customHeight="1" x14ac:dyDescent="0.25">
      <c r="A211" s="18"/>
      <c r="B211" s="22"/>
      <c r="C211" s="32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2"/>
      <c r="T211" s="32"/>
      <c r="U211" s="32"/>
      <c r="V211" s="33"/>
      <c r="W211" s="19"/>
      <c r="X211" s="19"/>
      <c r="Y211" s="19"/>
      <c r="Z211" s="19"/>
      <c r="AA211" s="33"/>
      <c r="AB211" s="33"/>
      <c r="AC211" s="32"/>
      <c r="AD211" s="32"/>
      <c r="AE211" s="32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4"/>
      <c r="AU211" s="33"/>
      <c r="AV211"/>
      <c r="AW211"/>
      <c r="AX211"/>
    </row>
    <row r="212" spans="1:50" ht="15.75" customHeight="1" x14ac:dyDescent="0.25">
      <c r="A212" s="18"/>
      <c r="B212" s="22"/>
      <c r="C212" s="3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2"/>
      <c r="T212" s="32"/>
      <c r="U212" s="32"/>
      <c r="V212" s="33"/>
      <c r="W212" s="19"/>
      <c r="X212" s="19"/>
      <c r="Y212" s="19"/>
      <c r="Z212" s="19"/>
      <c r="AA212" s="33"/>
      <c r="AB212" s="33"/>
      <c r="AC212" s="32"/>
      <c r="AD212" s="32"/>
      <c r="AE212" s="32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4"/>
      <c r="AU212" s="33"/>
      <c r="AV212"/>
      <c r="AW212"/>
      <c r="AX212"/>
    </row>
    <row r="213" spans="1:50" ht="15.75" customHeight="1" x14ac:dyDescent="0.25">
      <c r="A213" s="18"/>
      <c r="B213" s="22"/>
      <c r="C213" s="3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/>
      <c r="T213" s="32"/>
      <c r="U213" s="32"/>
      <c r="V213" s="33"/>
      <c r="W213" s="19"/>
      <c r="X213" s="19"/>
      <c r="Y213" s="19"/>
      <c r="Z213" s="19"/>
      <c r="AA213" s="33"/>
      <c r="AB213" s="33"/>
      <c r="AC213" s="32"/>
      <c r="AD213" s="32"/>
      <c r="AE213" s="32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4"/>
      <c r="AU213" s="33"/>
      <c r="AV213"/>
      <c r="AW213"/>
      <c r="AX213"/>
    </row>
    <row r="214" spans="1:50" ht="15.75" customHeight="1" x14ac:dyDescent="0.25">
      <c r="A214" s="18"/>
      <c r="B214" s="22"/>
      <c r="C214" s="3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2"/>
      <c r="T214" s="32"/>
      <c r="U214" s="32"/>
      <c r="V214" s="33"/>
      <c r="W214" s="19"/>
      <c r="X214" s="19"/>
      <c r="Y214" s="19"/>
      <c r="Z214" s="19"/>
      <c r="AA214" s="33"/>
      <c r="AB214" s="33"/>
      <c r="AC214" s="32"/>
      <c r="AD214" s="32"/>
      <c r="AE214" s="32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4"/>
      <c r="AU214" s="33"/>
      <c r="AV214"/>
      <c r="AW214"/>
      <c r="AX214"/>
    </row>
    <row r="215" spans="1:50" ht="15.75" customHeight="1" x14ac:dyDescent="0.25">
      <c r="A215" s="18"/>
      <c r="B215" s="22"/>
      <c r="C215" s="3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2"/>
      <c r="T215" s="32"/>
      <c r="U215" s="32"/>
      <c r="V215" s="33"/>
      <c r="W215" s="19"/>
      <c r="X215" s="19"/>
      <c r="Y215" s="19"/>
      <c r="Z215" s="19"/>
      <c r="AA215" s="33"/>
      <c r="AB215" s="33"/>
      <c r="AC215" s="32"/>
      <c r="AD215" s="32"/>
      <c r="AE215" s="32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4"/>
      <c r="AU215" s="33"/>
      <c r="AV215"/>
      <c r="AW215"/>
      <c r="AX215"/>
    </row>
    <row r="216" spans="1:50" ht="15.75" customHeight="1" x14ac:dyDescent="0.25">
      <c r="A216" s="18"/>
      <c r="B216" s="22"/>
      <c r="C216" s="32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2"/>
      <c r="T216" s="32"/>
      <c r="U216" s="32"/>
      <c r="V216" s="33"/>
      <c r="W216" s="19"/>
      <c r="X216" s="19"/>
      <c r="Y216" s="19"/>
      <c r="Z216" s="19"/>
      <c r="AA216" s="33"/>
      <c r="AB216" s="33"/>
      <c r="AC216" s="32"/>
      <c r="AD216" s="32"/>
      <c r="AE216" s="32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4"/>
      <c r="AU216" s="33"/>
      <c r="AV216"/>
      <c r="AW216"/>
      <c r="AX216"/>
    </row>
    <row r="217" spans="1:50" ht="15.75" customHeight="1" x14ac:dyDescent="0.25">
      <c r="A217" s="18"/>
      <c r="B217" s="22"/>
      <c r="C217" s="32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2"/>
      <c r="T217" s="32"/>
      <c r="U217" s="32"/>
      <c r="V217" s="33"/>
      <c r="W217" s="19"/>
      <c r="X217" s="19"/>
      <c r="Y217" s="19"/>
      <c r="Z217" s="19"/>
      <c r="AA217" s="33"/>
      <c r="AB217" s="33"/>
      <c r="AC217" s="32"/>
      <c r="AD217" s="32"/>
      <c r="AE217" s="32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4"/>
      <c r="AU217" s="33"/>
      <c r="AV217"/>
      <c r="AW217"/>
      <c r="AX217"/>
    </row>
    <row r="218" spans="1:50" ht="15.75" customHeight="1" x14ac:dyDescent="0.25">
      <c r="A218" s="18"/>
      <c r="B218" s="22"/>
      <c r="C218" s="3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2"/>
      <c r="T218" s="32"/>
      <c r="U218" s="32"/>
      <c r="V218" s="33"/>
      <c r="W218" s="19"/>
      <c r="X218" s="19"/>
      <c r="Y218" s="19"/>
      <c r="Z218" s="19"/>
      <c r="AA218" s="33"/>
      <c r="AB218" s="33"/>
      <c r="AC218" s="32"/>
      <c r="AD218" s="32"/>
      <c r="AE218" s="32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4"/>
      <c r="AU218" s="33"/>
      <c r="AV218"/>
      <c r="AW218"/>
      <c r="AX218"/>
    </row>
    <row r="219" spans="1:50" ht="15.75" customHeight="1" x14ac:dyDescent="0.25">
      <c r="A219" s="18"/>
      <c r="B219" s="22"/>
      <c r="C219" s="3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2"/>
      <c r="T219" s="32"/>
      <c r="U219" s="32"/>
      <c r="V219" s="33"/>
      <c r="W219" s="19"/>
      <c r="X219" s="19"/>
      <c r="Y219" s="19"/>
      <c r="Z219" s="19"/>
      <c r="AA219" s="33"/>
      <c r="AB219" s="33"/>
      <c r="AC219" s="32"/>
      <c r="AD219" s="32"/>
      <c r="AE219" s="32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4"/>
      <c r="AU219" s="33"/>
      <c r="AV219"/>
      <c r="AW219"/>
      <c r="AX219"/>
    </row>
    <row r="220" spans="1:50" ht="15.75" customHeight="1" x14ac:dyDescent="0.25">
      <c r="A220" s="18"/>
      <c r="B220" s="22"/>
      <c r="C220" s="32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2"/>
      <c r="T220" s="32"/>
      <c r="U220" s="32"/>
      <c r="V220" s="33"/>
      <c r="W220" s="19"/>
      <c r="X220" s="19"/>
      <c r="Y220" s="19"/>
      <c r="Z220" s="19"/>
      <c r="AA220" s="33"/>
      <c r="AB220" s="33"/>
      <c r="AC220" s="32"/>
      <c r="AD220" s="32"/>
      <c r="AE220" s="32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4"/>
      <c r="AU220" s="33"/>
      <c r="AV220"/>
      <c r="AW220"/>
      <c r="AX220"/>
    </row>
    <row r="221" spans="1:50" ht="15.75" customHeight="1" x14ac:dyDescent="0.25">
      <c r="A221" s="18"/>
      <c r="B221" s="22"/>
      <c r="C221" s="32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2"/>
      <c r="T221" s="32"/>
      <c r="U221" s="32"/>
      <c r="V221" s="33"/>
      <c r="W221" s="19"/>
      <c r="X221" s="19"/>
      <c r="Y221" s="19"/>
      <c r="Z221" s="19"/>
      <c r="AA221" s="33"/>
      <c r="AB221" s="33"/>
      <c r="AC221" s="32"/>
      <c r="AD221" s="32"/>
      <c r="AE221" s="32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4"/>
      <c r="AU221" s="33"/>
      <c r="AV221"/>
      <c r="AW221"/>
      <c r="AX221"/>
    </row>
    <row r="222" spans="1:50" ht="15.75" customHeight="1" x14ac:dyDescent="0.25">
      <c r="A222" s="18"/>
      <c r="B222" s="22"/>
      <c r="C222" s="32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2"/>
      <c r="T222" s="32"/>
      <c r="U222" s="32"/>
      <c r="V222" s="33"/>
      <c r="W222" s="19"/>
      <c r="X222" s="19"/>
      <c r="Y222" s="19"/>
      <c r="Z222" s="19"/>
      <c r="AA222" s="33"/>
      <c r="AB222" s="33"/>
      <c r="AC222" s="32"/>
      <c r="AD222" s="32"/>
      <c r="AE222" s="32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4"/>
      <c r="AU222" s="33"/>
      <c r="AV222"/>
      <c r="AW222"/>
      <c r="AX222"/>
    </row>
    <row r="223" spans="1:50" ht="15.75" customHeight="1" x14ac:dyDescent="0.25">
      <c r="A223" s="18"/>
      <c r="B223" s="22"/>
      <c r="C223" s="3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2"/>
      <c r="T223" s="32"/>
      <c r="U223" s="32"/>
      <c r="V223" s="33"/>
      <c r="W223" s="19"/>
      <c r="X223" s="19"/>
      <c r="Y223" s="19"/>
      <c r="Z223" s="19"/>
      <c r="AA223" s="33"/>
      <c r="AB223" s="33"/>
      <c r="AC223" s="32"/>
      <c r="AD223" s="32"/>
      <c r="AE223" s="32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4"/>
      <c r="AU223" s="33"/>
      <c r="AV223"/>
      <c r="AW223"/>
      <c r="AX223"/>
    </row>
    <row r="224" spans="1:50" ht="15.75" customHeight="1" x14ac:dyDescent="0.25">
      <c r="A224" s="18"/>
      <c r="B224" s="22"/>
      <c r="C224" s="3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2"/>
      <c r="T224" s="32"/>
      <c r="U224" s="32"/>
      <c r="V224" s="33"/>
      <c r="W224" s="19"/>
      <c r="X224" s="19"/>
      <c r="Y224" s="19"/>
      <c r="Z224" s="19"/>
      <c r="AA224" s="33"/>
      <c r="AB224" s="33"/>
      <c r="AC224" s="32"/>
      <c r="AD224" s="32"/>
      <c r="AE224" s="32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4"/>
      <c r="AU224" s="33"/>
      <c r="AV224"/>
      <c r="AW224"/>
      <c r="AX224"/>
    </row>
    <row r="225" spans="1:50" ht="15.75" customHeight="1" x14ac:dyDescent="0.25">
      <c r="A225" s="18"/>
      <c r="B225" s="22"/>
      <c r="C225" s="32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2"/>
      <c r="T225" s="32"/>
      <c r="U225" s="32"/>
      <c r="V225" s="33"/>
      <c r="W225" s="19"/>
      <c r="X225" s="19"/>
      <c r="Y225" s="19"/>
      <c r="Z225" s="19"/>
      <c r="AA225" s="33"/>
      <c r="AB225" s="33"/>
      <c r="AC225" s="32"/>
      <c r="AD225" s="32"/>
      <c r="AE225" s="32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4"/>
      <c r="AU225" s="33"/>
      <c r="AV225"/>
      <c r="AW225"/>
      <c r="AX225"/>
    </row>
    <row r="226" spans="1:50" ht="15.75" customHeight="1" x14ac:dyDescent="0.25">
      <c r="A226" s="18"/>
      <c r="B226" s="22"/>
      <c r="C226" s="3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2"/>
      <c r="T226" s="32"/>
      <c r="U226" s="32"/>
      <c r="V226" s="33"/>
      <c r="W226" s="19"/>
      <c r="X226" s="19"/>
      <c r="Y226" s="19"/>
      <c r="Z226" s="19"/>
      <c r="AA226" s="33"/>
      <c r="AB226" s="33"/>
      <c r="AC226" s="32"/>
      <c r="AD226" s="32"/>
      <c r="AE226" s="32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4"/>
      <c r="AU226" s="33"/>
      <c r="AV226"/>
      <c r="AW226"/>
      <c r="AX226"/>
    </row>
    <row r="227" spans="1:50" ht="15.75" customHeight="1" x14ac:dyDescent="0.25">
      <c r="A227" s="18"/>
      <c r="B227" s="22"/>
      <c r="C227" s="3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2"/>
      <c r="T227" s="32"/>
      <c r="U227" s="32"/>
      <c r="V227" s="33"/>
      <c r="W227" s="19"/>
      <c r="X227" s="19"/>
      <c r="Y227" s="19"/>
      <c r="Z227" s="19"/>
      <c r="AA227" s="33"/>
      <c r="AB227" s="33"/>
      <c r="AC227" s="32"/>
      <c r="AD227" s="32"/>
      <c r="AE227" s="32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4"/>
      <c r="AU227" s="33"/>
      <c r="AV227"/>
      <c r="AW227"/>
      <c r="AX227"/>
    </row>
    <row r="228" spans="1:50" ht="15.75" customHeight="1" x14ac:dyDescent="0.25">
      <c r="A228" s="18"/>
      <c r="B228" s="22"/>
      <c r="C228" s="32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2"/>
      <c r="T228" s="32"/>
      <c r="U228" s="32"/>
      <c r="V228" s="33"/>
      <c r="W228" s="19"/>
      <c r="X228" s="19"/>
      <c r="Y228" s="19"/>
      <c r="Z228" s="19"/>
      <c r="AA228" s="33"/>
      <c r="AB228" s="33"/>
      <c r="AC228" s="32"/>
      <c r="AD228" s="32"/>
      <c r="AE228" s="32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4"/>
      <c r="AU228" s="33"/>
      <c r="AV228"/>
      <c r="AW228"/>
      <c r="AX228"/>
    </row>
    <row r="229" spans="1:50" ht="15.75" customHeight="1" x14ac:dyDescent="0.25">
      <c r="A229" s="18"/>
      <c r="B229" s="22"/>
      <c r="C229" s="32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2"/>
      <c r="T229" s="32"/>
      <c r="U229" s="32"/>
      <c r="V229" s="33"/>
      <c r="W229" s="19"/>
      <c r="X229" s="19"/>
      <c r="Y229" s="19"/>
      <c r="Z229" s="19"/>
      <c r="AA229" s="33"/>
      <c r="AB229" s="33"/>
      <c r="AC229" s="32"/>
      <c r="AD229" s="32"/>
      <c r="AE229" s="32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4"/>
      <c r="AU229" s="33"/>
      <c r="AV229"/>
      <c r="AW229"/>
      <c r="AX229"/>
    </row>
    <row r="230" spans="1:50" ht="15.75" customHeight="1" x14ac:dyDescent="0.25">
      <c r="A230" s="18"/>
      <c r="B230" s="22"/>
      <c r="C230" s="3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2"/>
      <c r="T230" s="32"/>
      <c r="U230" s="32"/>
      <c r="V230" s="33"/>
      <c r="W230" s="19"/>
      <c r="X230" s="19"/>
      <c r="Y230" s="19"/>
      <c r="Z230" s="19"/>
      <c r="AA230" s="33"/>
      <c r="AB230" s="33"/>
      <c r="AC230" s="32"/>
      <c r="AD230" s="32"/>
      <c r="AE230" s="32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4"/>
      <c r="AU230" s="33"/>
      <c r="AV230"/>
      <c r="AW230"/>
      <c r="AX230"/>
    </row>
    <row r="231" spans="1:50" ht="15.75" customHeight="1" x14ac:dyDescent="0.25">
      <c r="A231" s="18"/>
      <c r="B231" s="22"/>
      <c r="C231" s="32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2"/>
      <c r="T231" s="32"/>
      <c r="U231" s="32"/>
      <c r="V231" s="33"/>
      <c r="W231" s="19"/>
      <c r="X231" s="19"/>
      <c r="Y231" s="19"/>
      <c r="Z231" s="19"/>
      <c r="AA231" s="33"/>
      <c r="AB231" s="33"/>
      <c r="AC231" s="32"/>
      <c r="AD231" s="32"/>
      <c r="AE231" s="32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4"/>
      <c r="AU231" s="33"/>
      <c r="AV231"/>
      <c r="AW231"/>
      <c r="AX231"/>
    </row>
    <row r="232" spans="1:50" ht="15.75" customHeight="1" x14ac:dyDescent="0.25">
      <c r="A232" s="18"/>
      <c r="B232" s="22"/>
      <c r="C232" s="3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2"/>
      <c r="T232" s="32"/>
      <c r="U232" s="32"/>
      <c r="V232" s="33"/>
      <c r="W232" s="19"/>
      <c r="X232" s="19"/>
      <c r="Y232" s="19"/>
      <c r="Z232" s="19"/>
      <c r="AA232" s="33"/>
      <c r="AB232" s="33"/>
      <c r="AC232" s="32"/>
      <c r="AD232" s="32"/>
      <c r="AE232" s="32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4"/>
      <c r="AU232" s="33"/>
      <c r="AV232"/>
      <c r="AW232"/>
      <c r="AX232"/>
    </row>
    <row r="233" spans="1:50" ht="15.75" customHeight="1" x14ac:dyDescent="0.25">
      <c r="A233" s="18"/>
      <c r="B233" s="22"/>
      <c r="C233" s="32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2"/>
      <c r="T233" s="32"/>
      <c r="U233" s="32"/>
      <c r="V233" s="33"/>
      <c r="W233" s="19"/>
      <c r="X233" s="19"/>
      <c r="Y233" s="19"/>
      <c r="Z233" s="19"/>
      <c r="AA233" s="33"/>
      <c r="AB233" s="33"/>
      <c r="AC233" s="32"/>
      <c r="AD233" s="32"/>
      <c r="AE233" s="32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4"/>
      <c r="AU233" s="33"/>
      <c r="AV233"/>
      <c r="AW233"/>
      <c r="AX233"/>
    </row>
    <row r="234" spans="1:50" ht="15.75" customHeight="1" x14ac:dyDescent="0.25">
      <c r="A234" s="18"/>
      <c r="B234" s="22"/>
      <c r="C234" s="3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2"/>
      <c r="T234" s="32"/>
      <c r="U234" s="32"/>
      <c r="V234" s="33"/>
      <c r="W234" s="19"/>
      <c r="X234" s="19"/>
      <c r="Y234" s="19"/>
      <c r="Z234" s="19"/>
      <c r="AA234" s="33"/>
      <c r="AB234" s="33"/>
      <c r="AC234" s="32"/>
      <c r="AD234" s="32"/>
      <c r="AE234" s="32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4"/>
      <c r="AU234" s="33"/>
      <c r="AV234"/>
      <c r="AW234"/>
      <c r="AX234"/>
    </row>
    <row r="235" spans="1:50" ht="15.75" customHeight="1" x14ac:dyDescent="0.25">
      <c r="A235" s="18"/>
      <c r="B235" s="22"/>
      <c r="C235" s="3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2"/>
      <c r="T235" s="32"/>
      <c r="U235" s="32"/>
      <c r="V235" s="33"/>
      <c r="W235" s="19"/>
      <c r="X235" s="19"/>
      <c r="Y235" s="19"/>
      <c r="Z235" s="19"/>
      <c r="AA235" s="33"/>
      <c r="AB235" s="33"/>
      <c r="AC235" s="32"/>
      <c r="AD235" s="32"/>
      <c r="AE235" s="32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4"/>
      <c r="AU235" s="33"/>
      <c r="AV235"/>
      <c r="AW235"/>
      <c r="AX235"/>
    </row>
    <row r="236" spans="1:50" ht="15.75" customHeight="1" x14ac:dyDescent="0.25">
      <c r="A236" s="18"/>
      <c r="B236" s="22"/>
      <c r="C236" s="32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2"/>
      <c r="T236" s="32"/>
      <c r="U236" s="32"/>
      <c r="V236" s="33"/>
      <c r="W236" s="19"/>
      <c r="X236" s="19"/>
      <c r="Y236" s="19"/>
      <c r="Z236" s="19"/>
      <c r="AA236" s="33"/>
      <c r="AB236" s="33"/>
      <c r="AC236" s="32"/>
      <c r="AD236" s="32"/>
      <c r="AE236" s="32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4"/>
      <c r="AU236" s="33"/>
      <c r="AV236"/>
      <c r="AW236"/>
      <c r="AX236"/>
    </row>
    <row r="237" spans="1:50" ht="15.75" customHeight="1" x14ac:dyDescent="0.25">
      <c r="A237" s="18"/>
      <c r="B237" s="22"/>
      <c r="C237" s="32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2"/>
      <c r="T237" s="32"/>
      <c r="U237" s="32"/>
      <c r="V237" s="33"/>
      <c r="W237" s="19"/>
      <c r="X237" s="19"/>
      <c r="Y237" s="19"/>
      <c r="Z237" s="19"/>
      <c r="AA237" s="33"/>
      <c r="AB237" s="33"/>
      <c r="AC237" s="32"/>
      <c r="AD237" s="32"/>
      <c r="AE237" s="32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4"/>
      <c r="AU237" s="33"/>
      <c r="AV237"/>
      <c r="AW237"/>
      <c r="AX237"/>
    </row>
    <row r="238" spans="1:50" ht="15.75" customHeight="1" x14ac:dyDescent="0.25">
      <c r="A238" s="18"/>
      <c r="B238" s="22"/>
      <c r="C238" s="32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2"/>
      <c r="T238" s="32"/>
      <c r="U238" s="32"/>
      <c r="V238" s="33"/>
      <c r="W238" s="19"/>
      <c r="X238" s="19"/>
      <c r="Y238" s="19"/>
      <c r="Z238" s="19"/>
      <c r="AA238" s="33"/>
      <c r="AB238" s="33"/>
      <c r="AC238" s="32"/>
      <c r="AD238" s="32"/>
      <c r="AE238" s="32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4"/>
      <c r="AU238" s="33"/>
      <c r="AV238"/>
      <c r="AW238"/>
      <c r="AX238"/>
    </row>
    <row r="239" spans="1:50" ht="15.75" customHeight="1" x14ac:dyDescent="0.25">
      <c r="A239" s="18"/>
      <c r="B239" s="22"/>
      <c r="C239" s="32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2"/>
      <c r="T239" s="32"/>
      <c r="U239" s="32"/>
      <c r="V239" s="33"/>
      <c r="W239" s="19"/>
      <c r="X239" s="19"/>
      <c r="Y239" s="19"/>
      <c r="Z239" s="19"/>
      <c r="AA239" s="33"/>
      <c r="AB239" s="33"/>
      <c r="AC239" s="32"/>
      <c r="AD239" s="32"/>
      <c r="AE239" s="32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4"/>
      <c r="AU239" s="33"/>
      <c r="AV239"/>
      <c r="AW239"/>
      <c r="AX239"/>
    </row>
    <row r="240" spans="1:50" ht="15.75" customHeight="1" x14ac:dyDescent="0.25">
      <c r="A240" s="18"/>
      <c r="B240" s="22"/>
      <c r="C240" s="3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2"/>
      <c r="T240" s="32"/>
      <c r="U240" s="32"/>
      <c r="V240" s="33"/>
      <c r="W240" s="19"/>
      <c r="X240" s="19"/>
      <c r="Y240" s="19"/>
      <c r="Z240" s="19"/>
      <c r="AA240" s="33"/>
      <c r="AB240" s="33"/>
      <c r="AC240" s="32"/>
      <c r="AD240" s="32"/>
      <c r="AE240" s="32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4"/>
      <c r="AU240" s="33"/>
      <c r="AV240"/>
      <c r="AW240"/>
      <c r="AX240"/>
    </row>
    <row r="241" spans="1:50" ht="15.75" customHeight="1" x14ac:dyDescent="0.25">
      <c r="A241" s="18"/>
      <c r="B241" s="22"/>
      <c r="C241" s="32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2"/>
      <c r="T241" s="32"/>
      <c r="U241" s="32"/>
      <c r="V241" s="33"/>
      <c r="W241" s="19"/>
      <c r="X241" s="19"/>
      <c r="Y241" s="19"/>
      <c r="Z241" s="19"/>
      <c r="AA241" s="33"/>
      <c r="AB241" s="33"/>
      <c r="AC241" s="32"/>
      <c r="AD241" s="32"/>
      <c r="AE241" s="32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4"/>
      <c r="AU241" s="33"/>
      <c r="AV241"/>
      <c r="AW241"/>
      <c r="AX241"/>
    </row>
    <row r="242" spans="1:50" ht="15.75" customHeight="1" x14ac:dyDescent="0.25">
      <c r="A242" s="18"/>
      <c r="B242" s="22"/>
      <c r="C242" s="3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2"/>
      <c r="T242" s="32"/>
      <c r="U242" s="32"/>
      <c r="V242" s="33"/>
      <c r="W242" s="19"/>
      <c r="X242" s="19"/>
      <c r="Y242" s="19"/>
      <c r="Z242" s="19"/>
      <c r="AA242" s="33"/>
      <c r="AB242" s="33"/>
      <c r="AC242" s="32"/>
      <c r="AD242" s="32"/>
      <c r="AE242" s="32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4"/>
      <c r="AU242" s="33"/>
      <c r="AV242"/>
      <c r="AW242"/>
      <c r="AX242"/>
    </row>
    <row r="243" spans="1:50" ht="15.75" customHeight="1" x14ac:dyDescent="0.25">
      <c r="A243" s="18"/>
      <c r="B243" s="22"/>
      <c r="C243" s="32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2"/>
      <c r="T243" s="32"/>
      <c r="U243" s="32"/>
      <c r="V243" s="33"/>
      <c r="W243" s="19"/>
      <c r="X243" s="19"/>
      <c r="Y243" s="19"/>
      <c r="Z243" s="19"/>
      <c r="AA243" s="33"/>
      <c r="AB243" s="33"/>
      <c r="AC243" s="32"/>
      <c r="AD243" s="32"/>
      <c r="AE243" s="32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4"/>
      <c r="AU243" s="33"/>
      <c r="AV243"/>
      <c r="AW243"/>
      <c r="AX243"/>
    </row>
    <row r="244" spans="1:50" ht="15.75" customHeight="1" x14ac:dyDescent="0.25">
      <c r="A244" s="18"/>
      <c r="B244" s="22"/>
      <c r="C244" s="32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2"/>
      <c r="T244" s="32"/>
      <c r="U244" s="32"/>
      <c r="V244" s="33"/>
      <c r="W244" s="19"/>
      <c r="X244" s="19"/>
      <c r="Y244" s="19"/>
      <c r="Z244" s="19"/>
      <c r="AA244" s="33"/>
      <c r="AB244" s="33"/>
      <c r="AC244" s="32"/>
      <c r="AD244" s="32"/>
      <c r="AE244" s="32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4"/>
      <c r="AU244" s="33"/>
      <c r="AV244"/>
      <c r="AW244"/>
      <c r="AX244"/>
    </row>
    <row r="245" spans="1:50" ht="15.75" customHeight="1" x14ac:dyDescent="0.25">
      <c r="A245" s="18"/>
      <c r="B245" s="22"/>
      <c r="C245" s="3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2"/>
      <c r="T245" s="32"/>
      <c r="U245" s="32"/>
      <c r="V245" s="33"/>
      <c r="W245" s="19"/>
      <c r="X245" s="19"/>
      <c r="Y245" s="19"/>
      <c r="Z245" s="19"/>
      <c r="AA245" s="33"/>
      <c r="AB245" s="33"/>
      <c r="AC245" s="32"/>
      <c r="AD245" s="32"/>
      <c r="AE245" s="32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4"/>
      <c r="AU245" s="33"/>
      <c r="AV245"/>
      <c r="AW245"/>
      <c r="AX245"/>
    </row>
    <row r="246" spans="1:50" ht="15.75" customHeight="1" x14ac:dyDescent="0.25">
      <c r="A246" s="18"/>
      <c r="B246" s="22"/>
      <c r="C246" s="32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2"/>
      <c r="T246" s="32"/>
      <c r="U246" s="32"/>
      <c r="V246" s="33"/>
      <c r="W246" s="19"/>
      <c r="X246" s="19"/>
      <c r="Y246" s="19"/>
      <c r="Z246" s="19"/>
      <c r="AA246" s="33"/>
      <c r="AB246" s="33"/>
      <c r="AC246" s="32"/>
      <c r="AD246" s="32"/>
      <c r="AE246" s="32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4"/>
      <c r="AU246" s="33"/>
      <c r="AV246"/>
      <c r="AW246"/>
      <c r="AX246"/>
    </row>
    <row r="247" spans="1:50" ht="15.75" customHeight="1" x14ac:dyDescent="0.25">
      <c r="A247" s="18"/>
      <c r="B247" s="22"/>
      <c r="C247" s="3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2"/>
      <c r="T247" s="32"/>
      <c r="U247" s="32"/>
      <c r="V247" s="33"/>
      <c r="W247" s="19"/>
      <c r="X247" s="19"/>
      <c r="Y247" s="19"/>
      <c r="Z247" s="19"/>
      <c r="AA247" s="33"/>
      <c r="AB247" s="33"/>
      <c r="AC247" s="32"/>
      <c r="AD247" s="32"/>
      <c r="AE247" s="32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4"/>
      <c r="AU247" s="33"/>
      <c r="AV247"/>
      <c r="AW247"/>
      <c r="AX247"/>
    </row>
    <row r="248" spans="1:50" ht="15.75" customHeight="1" x14ac:dyDescent="0.25">
      <c r="A248" s="18"/>
      <c r="B248" s="22"/>
      <c r="C248" s="32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2"/>
      <c r="T248" s="32"/>
      <c r="U248" s="32"/>
      <c r="V248" s="33"/>
      <c r="W248" s="19"/>
      <c r="X248" s="19"/>
      <c r="Y248" s="19"/>
      <c r="Z248" s="19"/>
      <c r="AA248" s="33"/>
      <c r="AB248" s="33"/>
      <c r="AC248" s="32"/>
      <c r="AD248" s="32"/>
      <c r="AE248" s="32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4"/>
      <c r="AU248" s="33"/>
      <c r="AV248"/>
      <c r="AW248"/>
      <c r="AX248"/>
    </row>
    <row r="249" spans="1:50" ht="15.75" customHeight="1" x14ac:dyDescent="0.25">
      <c r="A249" s="18"/>
      <c r="B249" s="22"/>
      <c r="C249" s="32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2"/>
      <c r="T249" s="32"/>
      <c r="U249" s="32"/>
      <c r="V249" s="33"/>
      <c r="W249" s="19"/>
      <c r="X249" s="19"/>
      <c r="Y249" s="19"/>
      <c r="Z249" s="19"/>
      <c r="AA249" s="33"/>
      <c r="AB249" s="33"/>
      <c r="AC249" s="32"/>
      <c r="AD249" s="32"/>
      <c r="AE249" s="32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4"/>
      <c r="AU249" s="33"/>
      <c r="AV249"/>
      <c r="AW249"/>
      <c r="AX249"/>
    </row>
    <row r="250" spans="1:50" ht="15.75" customHeight="1" x14ac:dyDescent="0.25">
      <c r="A250" s="18"/>
      <c r="B250" s="22"/>
      <c r="C250" s="3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2"/>
      <c r="T250" s="32"/>
      <c r="U250" s="32"/>
      <c r="V250" s="33"/>
      <c r="W250" s="19"/>
      <c r="X250" s="19"/>
      <c r="Y250" s="19"/>
      <c r="Z250" s="19"/>
      <c r="AA250" s="33"/>
      <c r="AB250" s="33"/>
      <c r="AC250" s="32"/>
      <c r="AD250" s="32"/>
      <c r="AE250" s="32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4"/>
      <c r="AU250" s="33"/>
      <c r="AV250"/>
      <c r="AW250"/>
      <c r="AX250"/>
    </row>
    <row r="251" spans="1:50" ht="15.75" customHeight="1" x14ac:dyDescent="0.25">
      <c r="A251" s="18"/>
      <c r="B251" s="22"/>
      <c r="C251" s="3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2"/>
      <c r="T251" s="32"/>
      <c r="U251" s="32"/>
      <c r="V251" s="33"/>
      <c r="W251" s="19"/>
      <c r="X251" s="19"/>
      <c r="Y251" s="19"/>
      <c r="Z251" s="19"/>
      <c r="AA251" s="33"/>
      <c r="AB251" s="33"/>
      <c r="AC251" s="32"/>
      <c r="AD251" s="32"/>
      <c r="AE251" s="32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4"/>
      <c r="AU251" s="33"/>
      <c r="AV251"/>
      <c r="AW251"/>
      <c r="AX251"/>
    </row>
    <row r="252" spans="1:50" ht="15.75" customHeight="1" x14ac:dyDescent="0.25">
      <c r="A252" s="18"/>
      <c r="B252" s="22"/>
      <c r="C252" s="32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2"/>
      <c r="T252" s="32"/>
      <c r="U252" s="32"/>
      <c r="V252" s="33"/>
      <c r="W252" s="19"/>
      <c r="X252" s="19"/>
      <c r="Y252" s="19"/>
      <c r="Z252" s="19"/>
      <c r="AA252" s="33"/>
      <c r="AB252" s="33"/>
      <c r="AC252" s="32"/>
      <c r="AD252" s="32"/>
      <c r="AE252" s="32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4"/>
      <c r="AU252" s="33"/>
      <c r="AV252"/>
      <c r="AW252"/>
      <c r="AX252"/>
    </row>
    <row r="253" spans="1:50" ht="15.75" customHeight="1" x14ac:dyDescent="0.25">
      <c r="A253" s="18"/>
      <c r="B253" s="22"/>
      <c r="C253" s="32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2"/>
      <c r="T253" s="32"/>
      <c r="U253" s="32"/>
      <c r="V253" s="33"/>
      <c r="W253" s="19"/>
      <c r="X253" s="19"/>
      <c r="Y253" s="19"/>
      <c r="Z253" s="19"/>
      <c r="AA253" s="33"/>
      <c r="AB253" s="33"/>
      <c r="AC253" s="32"/>
      <c r="AD253" s="32"/>
      <c r="AE253" s="32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4"/>
      <c r="AU253" s="33"/>
      <c r="AV253"/>
      <c r="AW253"/>
      <c r="AX253"/>
    </row>
    <row r="254" spans="1:50" ht="15.75" customHeight="1" x14ac:dyDescent="0.25">
      <c r="A254" s="18"/>
      <c r="B254" s="22"/>
      <c r="C254" s="32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2"/>
      <c r="T254" s="32"/>
      <c r="U254" s="32"/>
      <c r="V254" s="33"/>
      <c r="W254" s="19"/>
      <c r="X254" s="19"/>
      <c r="Y254" s="19"/>
      <c r="Z254" s="19"/>
      <c r="AA254" s="33"/>
      <c r="AB254" s="33"/>
      <c r="AC254" s="32"/>
      <c r="AD254" s="32"/>
      <c r="AE254" s="32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4"/>
      <c r="AU254" s="33"/>
      <c r="AV254"/>
      <c r="AW254"/>
      <c r="AX254"/>
    </row>
    <row r="255" spans="1:50" ht="15.75" customHeight="1" x14ac:dyDescent="0.25">
      <c r="A255" s="18"/>
      <c r="B255" s="22"/>
      <c r="C255" s="32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2"/>
      <c r="T255" s="32"/>
      <c r="U255" s="32"/>
      <c r="V255" s="33"/>
      <c r="W255" s="19"/>
      <c r="X255" s="19"/>
      <c r="Y255" s="19"/>
      <c r="Z255" s="19"/>
      <c r="AA255" s="33"/>
      <c r="AB255" s="33"/>
      <c r="AC255" s="32"/>
      <c r="AD255" s="32"/>
      <c r="AE255" s="32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4"/>
      <c r="AU255" s="33"/>
      <c r="AV255"/>
      <c r="AW255"/>
      <c r="AX255"/>
    </row>
    <row r="256" spans="1:50" ht="15.75" customHeight="1" x14ac:dyDescent="0.25">
      <c r="A256" s="18"/>
      <c r="B256" s="22"/>
      <c r="C256" s="32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2"/>
      <c r="T256" s="32"/>
      <c r="U256" s="32"/>
      <c r="V256" s="33"/>
      <c r="W256" s="19"/>
      <c r="X256" s="19"/>
      <c r="Y256" s="19"/>
      <c r="Z256" s="19"/>
      <c r="AA256" s="33"/>
      <c r="AB256" s="33"/>
      <c r="AC256" s="32"/>
      <c r="AD256" s="32"/>
      <c r="AE256" s="32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4"/>
      <c r="AU256" s="33"/>
      <c r="AV256"/>
      <c r="AW256"/>
      <c r="AX256"/>
    </row>
    <row r="257" spans="1:50" ht="15.75" customHeight="1" x14ac:dyDescent="0.25">
      <c r="A257" s="18"/>
      <c r="B257" s="22"/>
      <c r="C257" s="3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2"/>
      <c r="T257" s="32"/>
      <c r="U257" s="32"/>
      <c r="V257" s="33"/>
      <c r="W257" s="19"/>
      <c r="X257" s="19"/>
      <c r="Y257" s="19"/>
      <c r="Z257" s="19"/>
      <c r="AA257" s="33"/>
      <c r="AB257" s="33"/>
      <c r="AC257" s="32"/>
      <c r="AD257" s="32"/>
      <c r="AE257" s="32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4"/>
      <c r="AU257" s="33"/>
      <c r="AV257"/>
      <c r="AW257"/>
      <c r="AX257"/>
    </row>
    <row r="258" spans="1:50" ht="15.75" customHeight="1" x14ac:dyDescent="0.25">
      <c r="A258" s="18"/>
      <c r="B258" s="22"/>
      <c r="C258" s="32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2"/>
      <c r="T258" s="32"/>
      <c r="U258" s="32"/>
      <c r="V258" s="33"/>
      <c r="W258" s="19"/>
      <c r="X258" s="19"/>
      <c r="Y258" s="19"/>
      <c r="Z258" s="19"/>
      <c r="AA258" s="33"/>
      <c r="AB258" s="33"/>
      <c r="AC258" s="32"/>
      <c r="AD258" s="32"/>
      <c r="AE258" s="32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4"/>
      <c r="AU258" s="33"/>
      <c r="AV258"/>
      <c r="AW258"/>
      <c r="AX258"/>
    </row>
    <row r="259" spans="1:50" ht="15.75" customHeight="1" x14ac:dyDescent="0.25">
      <c r="A259" s="18"/>
      <c r="B259" s="22"/>
      <c r="C259" s="3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2"/>
      <c r="T259" s="32"/>
      <c r="U259" s="32"/>
      <c r="V259" s="33"/>
      <c r="W259" s="19"/>
      <c r="X259" s="19"/>
      <c r="Y259" s="19"/>
      <c r="Z259" s="19"/>
      <c r="AA259" s="33"/>
      <c r="AB259" s="33"/>
      <c r="AC259" s="32"/>
      <c r="AD259" s="32"/>
      <c r="AE259" s="32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4"/>
      <c r="AU259" s="33"/>
      <c r="AV259"/>
      <c r="AW259"/>
      <c r="AX259"/>
    </row>
    <row r="260" spans="1:50" ht="15.75" customHeight="1" x14ac:dyDescent="0.25">
      <c r="A260" s="18"/>
      <c r="B260" s="22"/>
      <c r="C260" s="32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2"/>
      <c r="T260" s="32"/>
      <c r="U260" s="32"/>
      <c r="V260" s="33"/>
      <c r="W260" s="19"/>
      <c r="X260" s="19"/>
      <c r="Y260" s="19"/>
      <c r="Z260" s="19"/>
      <c r="AA260" s="33"/>
      <c r="AB260" s="33"/>
      <c r="AC260" s="32"/>
      <c r="AD260" s="32"/>
      <c r="AE260" s="32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4"/>
      <c r="AU260" s="33"/>
      <c r="AV260"/>
      <c r="AW260"/>
      <c r="AX260"/>
    </row>
    <row r="261" spans="1:50" ht="15.75" customHeight="1" x14ac:dyDescent="0.25">
      <c r="A261" s="18"/>
      <c r="B261" s="22"/>
      <c r="C261" s="32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2"/>
      <c r="T261" s="32"/>
      <c r="U261" s="32"/>
      <c r="V261" s="33"/>
      <c r="W261" s="19"/>
      <c r="X261" s="19"/>
      <c r="Y261" s="19"/>
      <c r="Z261" s="19"/>
      <c r="AA261" s="33"/>
      <c r="AB261" s="33"/>
      <c r="AC261" s="32"/>
      <c r="AD261" s="32"/>
      <c r="AE261" s="32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4"/>
      <c r="AU261" s="33"/>
      <c r="AV261"/>
      <c r="AW261"/>
      <c r="AX261"/>
    </row>
    <row r="262" spans="1:50" ht="15.75" customHeight="1" x14ac:dyDescent="0.25">
      <c r="A262" s="18"/>
      <c r="B262" s="22"/>
      <c r="C262" s="32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2"/>
      <c r="T262" s="32"/>
      <c r="U262" s="32"/>
      <c r="V262" s="33"/>
      <c r="W262" s="19"/>
      <c r="X262" s="19"/>
      <c r="Y262" s="19"/>
      <c r="Z262" s="19"/>
      <c r="AA262" s="33"/>
      <c r="AB262" s="33"/>
      <c r="AC262" s="32"/>
      <c r="AD262" s="32"/>
      <c r="AE262" s="32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4"/>
      <c r="AU262" s="33"/>
      <c r="AV262"/>
      <c r="AW262"/>
      <c r="AX262"/>
    </row>
    <row r="263" spans="1:50" ht="15.75" customHeight="1" x14ac:dyDescent="0.25">
      <c r="A263" s="18"/>
      <c r="B263" s="22"/>
      <c r="C263" s="32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2"/>
      <c r="T263" s="32"/>
      <c r="U263" s="32"/>
      <c r="V263" s="33"/>
      <c r="W263" s="19"/>
      <c r="X263" s="19"/>
      <c r="Y263" s="19"/>
      <c r="Z263" s="19"/>
      <c r="AA263" s="33"/>
      <c r="AB263" s="33"/>
      <c r="AC263" s="32"/>
      <c r="AD263" s="32"/>
      <c r="AE263" s="32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4"/>
      <c r="AU263" s="33"/>
      <c r="AV263"/>
      <c r="AW263"/>
      <c r="AX263"/>
    </row>
    <row r="264" spans="1:50" ht="15.75" customHeight="1" x14ac:dyDescent="0.25">
      <c r="A264" s="18"/>
      <c r="B264" s="22"/>
      <c r="C264" s="32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2"/>
      <c r="T264" s="32"/>
      <c r="U264" s="32"/>
      <c r="V264" s="33"/>
      <c r="W264" s="19"/>
      <c r="X264" s="19"/>
      <c r="Y264" s="19"/>
      <c r="Z264" s="19"/>
      <c r="AA264" s="33"/>
      <c r="AB264" s="33"/>
      <c r="AC264" s="32"/>
      <c r="AD264" s="32"/>
      <c r="AE264" s="32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4"/>
      <c r="AU264" s="33"/>
      <c r="AV264"/>
      <c r="AW264"/>
      <c r="AX264"/>
    </row>
    <row r="265" spans="1:50" ht="15.75" customHeight="1" x14ac:dyDescent="0.25">
      <c r="A265" s="18"/>
      <c r="B265" s="22"/>
      <c r="C265" s="32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2"/>
      <c r="T265" s="32"/>
      <c r="U265" s="32"/>
      <c r="V265" s="33"/>
      <c r="W265" s="19"/>
      <c r="X265" s="19"/>
      <c r="Y265" s="19"/>
      <c r="Z265" s="19"/>
      <c r="AA265" s="33"/>
      <c r="AB265" s="33"/>
      <c r="AC265" s="32"/>
      <c r="AD265" s="32"/>
      <c r="AE265" s="32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4"/>
      <c r="AU265" s="33"/>
      <c r="AV265"/>
      <c r="AW265"/>
      <c r="AX265"/>
    </row>
    <row r="266" spans="1:50" ht="15.75" customHeight="1" x14ac:dyDescent="0.25">
      <c r="A266" s="18"/>
      <c r="B266" s="22"/>
      <c r="C266" s="32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2"/>
      <c r="T266" s="32"/>
      <c r="U266" s="32"/>
      <c r="V266" s="33"/>
      <c r="W266" s="19"/>
      <c r="X266" s="19"/>
      <c r="Y266" s="19"/>
      <c r="Z266" s="19"/>
      <c r="AA266" s="33"/>
      <c r="AB266" s="33"/>
      <c r="AC266" s="32"/>
      <c r="AD266" s="32"/>
      <c r="AE266" s="32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4"/>
      <c r="AU266" s="33"/>
      <c r="AV266"/>
      <c r="AW266"/>
      <c r="AX266"/>
    </row>
    <row r="267" spans="1:50" ht="15.75" customHeight="1" x14ac:dyDescent="0.25">
      <c r="A267" s="18"/>
      <c r="B267" s="22"/>
      <c r="C267" s="3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2"/>
      <c r="T267" s="32"/>
      <c r="U267" s="32"/>
      <c r="V267" s="33"/>
      <c r="W267" s="19"/>
      <c r="X267" s="19"/>
      <c r="Y267" s="19"/>
      <c r="Z267" s="19"/>
      <c r="AA267" s="33"/>
      <c r="AB267" s="33"/>
      <c r="AC267" s="32"/>
      <c r="AD267" s="32"/>
      <c r="AE267" s="32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4"/>
      <c r="AU267" s="33"/>
      <c r="AV267"/>
      <c r="AW267"/>
      <c r="AX267"/>
    </row>
    <row r="268" spans="1:50" ht="15.75" customHeight="1" x14ac:dyDescent="0.25">
      <c r="A268" s="18"/>
      <c r="B268" s="22"/>
      <c r="C268" s="3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2"/>
      <c r="T268" s="32"/>
      <c r="U268" s="32"/>
      <c r="V268" s="33"/>
      <c r="W268" s="19"/>
      <c r="X268" s="19"/>
      <c r="Y268" s="19"/>
      <c r="Z268" s="19"/>
      <c r="AA268" s="33"/>
      <c r="AB268" s="33"/>
      <c r="AC268" s="32"/>
      <c r="AD268" s="32"/>
      <c r="AE268" s="32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4"/>
      <c r="AU268" s="33"/>
      <c r="AV268"/>
      <c r="AW268"/>
      <c r="AX268"/>
    </row>
    <row r="269" spans="1:50" ht="15.75" customHeight="1" x14ac:dyDescent="0.25">
      <c r="A269" s="18"/>
      <c r="B269" s="22"/>
      <c r="C269" s="3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2"/>
      <c r="T269" s="32"/>
      <c r="U269" s="32"/>
      <c r="V269" s="33"/>
      <c r="W269" s="19"/>
      <c r="X269" s="19"/>
      <c r="Y269" s="19"/>
      <c r="Z269" s="19"/>
      <c r="AA269" s="33"/>
      <c r="AB269" s="33"/>
      <c r="AC269" s="32"/>
      <c r="AD269" s="32"/>
      <c r="AE269" s="32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4"/>
      <c r="AU269" s="33"/>
      <c r="AV269"/>
      <c r="AW269"/>
      <c r="AX269"/>
    </row>
    <row r="270" spans="1:50" ht="15.75" customHeight="1" x14ac:dyDescent="0.25">
      <c r="A270" s="18"/>
      <c r="B270" s="22"/>
      <c r="C270" s="32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2"/>
      <c r="T270" s="32"/>
      <c r="U270" s="32"/>
      <c r="V270" s="33"/>
      <c r="W270" s="19"/>
      <c r="X270" s="19"/>
      <c r="Y270" s="19"/>
      <c r="Z270" s="19"/>
      <c r="AA270" s="33"/>
      <c r="AB270" s="33"/>
      <c r="AC270" s="32"/>
      <c r="AD270" s="32"/>
      <c r="AE270" s="32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4"/>
      <c r="AU270" s="33"/>
      <c r="AV270"/>
      <c r="AW270"/>
      <c r="AX270"/>
    </row>
    <row r="271" spans="1:50" ht="15.75" customHeight="1" x14ac:dyDescent="0.25">
      <c r="A271" s="18"/>
      <c r="B271" s="22"/>
      <c r="C271" s="32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2"/>
      <c r="T271" s="32"/>
      <c r="U271" s="32"/>
      <c r="V271" s="33"/>
      <c r="W271" s="19"/>
      <c r="X271" s="19"/>
      <c r="Y271" s="19"/>
      <c r="Z271" s="19"/>
      <c r="AA271" s="33"/>
      <c r="AB271" s="33"/>
      <c r="AC271" s="32"/>
      <c r="AD271" s="32"/>
      <c r="AE271" s="32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4"/>
      <c r="AU271" s="33"/>
      <c r="AV271"/>
      <c r="AW271"/>
      <c r="AX271"/>
    </row>
    <row r="272" spans="1:50" ht="15.75" customHeight="1" x14ac:dyDescent="0.25">
      <c r="A272" s="18"/>
      <c r="B272" s="22"/>
      <c r="C272" s="32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2"/>
      <c r="T272" s="32"/>
      <c r="U272" s="32"/>
      <c r="V272" s="33"/>
      <c r="W272" s="19"/>
      <c r="X272" s="19"/>
      <c r="Y272" s="19"/>
      <c r="Z272" s="19"/>
      <c r="AA272" s="33"/>
      <c r="AB272" s="33"/>
      <c r="AC272" s="32"/>
      <c r="AD272" s="32"/>
      <c r="AE272" s="32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4"/>
      <c r="AU272" s="33"/>
      <c r="AV272"/>
      <c r="AW272"/>
      <c r="AX272"/>
    </row>
    <row r="273" spans="1:50" ht="15.75" customHeight="1" x14ac:dyDescent="0.25">
      <c r="A273" s="18"/>
      <c r="B273" s="22"/>
      <c r="C273" s="3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2"/>
      <c r="T273" s="32"/>
      <c r="U273" s="32"/>
      <c r="V273" s="33"/>
      <c r="W273" s="19"/>
      <c r="X273" s="19"/>
      <c r="Y273" s="19"/>
      <c r="Z273" s="19"/>
      <c r="AA273" s="33"/>
      <c r="AB273" s="33"/>
      <c r="AC273" s="32"/>
      <c r="AD273" s="32"/>
      <c r="AE273" s="32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4"/>
      <c r="AU273" s="33"/>
      <c r="AV273"/>
      <c r="AW273"/>
      <c r="AX273"/>
    </row>
    <row r="274" spans="1:50" ht="15.75" customHeight="1" x14ac:dyDescent="0.25">
      <c r="A274" s="18"/>
      <c r="B274" s="22"/>
      <c r="C274" s="3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2"/>
      <c r="T274" s="32"/>
      <c r="U274" s="32"/>
      <c r="V274" s="33"/>
      <c r="W274" s="19"/>
      <c r="X274" s="19"/>
      <c r="Y274" s="19"/>
      <c r="Z274" s="19"/>
      <c r="AA274" s="33"/>
      <c r="AB274" s="33"/>
      <c r="AC274" s="32"/>
      <c r="AD274" s="32"/>
      <c r="AE274" s="32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4"/>
      <c r="AU274" s="33"/>
      <c r="AV274"/>
      <c r="AW274"/>
      <c r="AX274"/>
    </row>
    <row r="275" spans="1:50" ht="15.75" customHeight="1" x14ac:dyDescent="0.25">
      <c r="A275" s="18"/>
      <c r="B275" s="22"/>
      <c r="C275" s="3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2"/>
      <c r="T275" s="32"/>
      <c r="U275" s="32"/>
      <c r="V275" s="33"/>
      <c r="W275" s="19"/>
      <c r="X275" s="19"/>
      <c r="Y275" s="19"/>
      <c r="Z275" s="19"/>
      <c r="AA275" s="33"/>
      <c r="AB275" s="33"/>
      <c r="AC275" s="32"/>
      <c r="AD275" s="32"/>
      <c r="AE275" s="32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4"/>
      <c r="AU275" s="33"/>
      <c r="AV275"/>
      <c r="AW275"/>
      <c r="AX275"/>
    </row>
    <row r="276" spans="1:50" ht="15.75" customHeight="1" x14ac:dyDescent="0.25">
      <c r="A276" s="18"/>
      <c r="B276" s="22"/>
      <c r="C276" s="32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2"/>
      <c r="T276" s="32"/>
      <c r="U276" s="32"/>
      <c r="V276" s="33"/>
      <c r="W276" s="19"/>
      <c r="X276" s="19"/>
      <c r="Y276" s="19"/>
      <c r="Z276" s="19"/>
      <c r="AA276" s="33"/>
      <c r="AB276" s="33"/>
      <c r="AC276" s="32"/>
      <c r="AD276" s="32"/>
      <c r="AE276" s="32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4"/>
      <c r="AU276" s="33"/>
      <c r="AV276"/>
      <c r="AW276"/>
      <c r="AX276"/>
    </row>
    <row r="277" spans="1:50" ht="15.75" customHeight="1" x14ac:dyDescent="0.25">
      <c r="A277" s="18"/>
      <c r="B277" s="22"/>
      <c r="C277" s="32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2"/>
      <c r="T277" s="32"/>
      <c r="U277" s="32"/>
      <c r="V277" s="33"/>
      <c r="W277" s="19"/>
      <c r="X277" s="19"/>
      <c r="Y277" s="19"/>
      <c r="Z277" s="19"/>
      <c r="AA277" s="33"/>
      <c r="AB277" s="33"/>
      <c r="AC277" s="32"/>
      <c r="AD277" s="32"/>
      <c r="AE277" s="32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4"/>
      <c r="AU277" s="33"/>
      <c r="AV277"/>
      <c r="AW277"/>
      <c r="AX277"/>
    </row>
    <row r="278" spans="1:50" ht="15.75" customHeight="1" x14ac:dyDescent="0.25">
      <c r="A278" s="18"/>
      <c r="B278" s="22"/>
      <c r="C278" s="3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2"/>
      <c r="T278" s="32"/>
      <c r="U278" s="32"/>
      <c r="V278" s="33"/>
      <c r="W278" s="19"/>
      <c r="X278" s="19"/>
      <c r="Y278" s="19"/>
      <c r="Z278" s="19"/>
      <c r="AA278" s="33"/>
      <c r="AB278" s="33"/>
      <c r="AC278" s="32"/>
      <c r="AD278" s="32"/>
      <c r="AE278" s="32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4"/>
      <c r="AU278" s="33"/>
      <c r="AV278"/>
      <c r="AW278"/>
      <c r="AX278"/>
    </row>
    <row r="279" spans="1:50" ht="15.75" customHeight="1" x14ac:dyDescent="0.25">
      <c r="A279" s="18"/>
      <c r="B279" s="22"/>
      <c r="C279" s="32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2"/>
      <c r="T279" s="32"/>
      <c r="U279" s="32"/>
      <c r="V279" s="33"/>
      <c r="W279" s="19"/>
      <c r="X279" s="19"/>
      <c r="Y279" s="19"/>
      <c r="Z279" s="19"/>
      <c r="AA279" s="33"/>
      <c r="AB279" s="33"/>
      <c r="AC279" s="32"/>
      <c r="AD279" s="32"/>
      <c r="AE279" s="32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4"/>
      <c r="AU279" s="33"/>
      <c r="AV279"/>
      <c r="AW279"/>
      <c r="AX279"/>
    </row>
    <row r="280" spans="1:50" ht="15.75" customHeight="1" x14ac:dyDescent="0.25">
      <c r="A280" s="18"/>
      <c r="B280" s="22"/>
      <c r="C280" s="3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2"/>
      <c r="T280" s="32"/>
      <c r="U280" s="32"/>
      <c r="V280" s="33"/>
      <c r="W280" s="19"/>
      <c r="X280" s="19"/>
      <c r="Y280" s="19"/>
      <c r="Z280" s="19"/>
      <c r="AA280" s="33"/>
      <c r="AB280" s="33"/>
      <c r="AC280" s="32"/>
      <c r="AD280" s="32"/>
      <c r="AE280" s="32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4"/>
      <c r="AU280" s="33"/>
      <c r="AV280"/>
      <c r="AW280"/>
      <c r="AX280"/>
    </row>
    <row r="281" spans="1:50" ht="15.75" customHeight="1" x14ac:dyDescent="0.25">
      <c r="A281" s="18"/>
      <c r="B281" s="22"/>
      <c r="C281" s="32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2"/>
      <c r="T281" s="32"/>
      <c r="U281" s="32"/>
      <c r="V281" s="33"/>
      <c r="W281" s="19"/>
      <c r="X281" s="19"/>
      <c r="Y281" s="19"/>
      <c r="Z281" s="19"/>
      <c r="AA281" s="33"/>
      <c r="AB281" s="33"/>
      <c r="AC281" s="32"/>
      <c r="AD281" s="32"/>
      <c r="AE281" s="32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4"/>
      <c r="AU281" s="33"/>
      <c r="AV281"/>
      <c r="AW281"/>
      <c r="AX281"/>
    </row>
    <row r="282" spans="1:50" ht="15.75" customHeight="1" x14ac:dyDescent="0.25">
      <c r="A282" s="18"/>
      <c r="B282" s="22"/>
      <c r="C282" s="32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2"/>
      <c r="T282" s="32"/>
      <c r="U282" s="32"/>
      <c r="V282" s="33"/>
      <c r="W282" s="19"/>
      <c r="X282" s="19"/>
      <c r="Y282" s="19"/>
      <c r="Z282" s="19"/>
      <c r="AA282" s="33"/>
      <c r="AB282" s="33"/>
      <c r="AC282" s="32"/>
      <c r="AD282" s="32"/>
      <c r="AE282" s="32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4"/>
      <c r="AU282" s="33"/>
      <c r="AV282"/>
      <c r="AW282"/>
      <c r="AX282"/>
    </row>
    <row r="283" spans="1:50" ht="15.75" customHeight="1" x14ac:dyDescent="0.25">
      <c r="A283" s="18"/>
      <c r="B283" s="22"/>
      <c r="C283" s="3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2"/>
      <c r="T283" s="32"/>
      <c r="U283" s="32"/>
      <c r="V283" s="33"/>
      <c r="W283" s="19"/>
      <c r="X283" s="19"/>
      <c r="Y283" s="19"/>
      <c r="Z283" s="19"/>
      <c r="AA283" s="33"/>
      <c r="AB283" s="33"/>
      <c r="AC283" s="32"/>
      <c r="AD283" s="32"/>
      <c r="AE283" s="32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4"/>
      <c r="AU283" s="33"/>
      <c r="AV283"/>
      <c r="AW283"/>
      <c r="AX283"/>
    </row>
    <row r="284" spans="1:50" ht="15.75" customHeight="1" x14ac:dyDescent="0.25">
      <c r="A284" s="18"/>
      <c r="B284" s="22"/>
      <c r="C284" s="3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2"/>
      <c r="T284" s="32"/>
      <c r="U284" s="32"/>
      <c r="V284" s="33"/>
      <c r="W284" s="19"/>
      <c r="X284" s="19"/>
      <c r="Y284" s="19"/>
      <c r="Z284" s="19"/>
      <c r="AA284" s="33"/>
      <c r="AB284" s="33"/>
      <c r="AC284" s="32"/>
      <c r="AD284" s="32"/>
      <c r="AE284" s="32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4"/>
      <c r="AU284" s="33"/>
      <c r="AV284"/>
      <c r="AW284"/>
      <c r="AX284"/>
    </row>
    <row r="285" spans="1:50" ht="15.75" customHeight="1" x14ac:dyDescent="0.25">
      <c r="A285" s="18"/>
      <c r="B285" s="22"/>
      <c r="C285" s="32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2"/>
      <c r="T285" s="32"/>
      <c r="U285" s="32"/>
      <c r="V285" s="33"/>
      <c r="W285" s="19"/>
      <c r="X285" s="19"/>
      <c r="Y285" s="19"/>
      <c r="Z285" s="19"/>
      <c r="AA285" s="33"/>
      <c r="AB285" s="33"/>
      <c r="AC285" s="32"/>
      <c r="AD285" s="32"/>
      <c r="AE285" s="32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4"/>
      <c r="AU285" s="33"/>
      <c r="AV285"/>
      <c r="AW285"/>
      <c r="AX285"/>
    </row>
    <row r="286" spans="1:50" ht="15.75" customHeight="1" x14ac:dyDescent="0.25">
      <c r="A286" s="18"/>
      <c r="B286" s="22"/>
      <c r="C286" s="32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2"/>
      <c r="T286" s="32"/>
      <c r="U286" s="32"/>
      <c r="V286" s="33"/>
      <c r="W286" s="19"/>
      <c r="X286" s="19"/>
      <c r="Y286" s="19"/>
      <c r="Z286" s="19"/>
      <c r="AA286" s="33"/>
      <c r="AB286" s="33"/>
      <c r="AC286" s="32"/>
      <c r="AD286" s="32"/>
      <c r="AE286" s="32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4"/>
      <c r="AU286" s="33"/>
      <c r="AV286"/>
      <c r="AW286"/>
      <c r="AX286"/>
    </row>
    <row r="287" spans="1:50" ht="15.75" customHeight="1" x14ac:dyDescent="0.25">
      <c r="A287" s="18"/>
      <c r="B287" s="22"/>
      <c r="C287" s="3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2"/>
      <c r="T287" s="32"/>
      <c r="U287" s="32"/>
      <c r="V287" s="33"/>
      <c r="W287" s="19"/>
      <c r="X287" s="19"/>
      <c r="Y287" s="19"/>
      <c r="Z287" s="19"/>
      <c r="AA287" s="33"/>
      <c r="AB287" s="33"/>
      <c r="AC287" s="32"/>
      <c r="AD287" s="32"/>
      <c r="AE287" s="32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4"/>
      <c r="AU287" s="33"/>
      <c r="AV287"/>
      <c r="AW287"/>
      <c r="AX287"/>
    </row>
    <row r="288" spans="1:50" ht="15.75" customHeight="1" x14ac:dyDescent="0.25">
      <c r="A288" s="18"/>
      <c r="B288" s="22"/>
      <c r="C288" s="3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2"/>
      <c r="T288" s="32"/>
      <c r="U288" s="32"/>
      <c r="V288" s="33"/>
      <c r="W288" s="19"/>
      <c r="X288" s="19"/>
      <c r="Y288" s="19"/>
      <c r="Z288" s="19"/>
      <c r="AA288" s="33"/>
      <c r="AB288" s="33"/>
      <c r="AC288" s="32"/>
      <c r="AD288" s="32"/>
      <c r="AE288" s="32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4"/>
      <c r="AU288" s="33"/>
      <c r="AV288"/>
      <c r="AW288"/>
      <c r="AX288"/>
    </row>
    <row r="289" spans="1:50" ht="15.75" customHeight="1" x14ac:dyDescent="0.25">
      <c r="A289" s="18"/>
      <c r="B289" s="22"/>
      <c r="C289" s="32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2"/>
      <c r="T289" s="32"/>
      <c r="U289" s="32"/>
      <c r="V289" s="33"/>
      <c r="W289" s="19"/>
      <c r="X289" s="19"/>
      <c r="Y289" s="19"/>
      <c r="Z289" s="19"/>
      <c r="AA289" s="33"/>
      <c r="AB289" s="33"/>
      <c r="AC289" s="32"/>
      <c r="AD289" s="32"/>
      <c r="AE289" s="32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4"/>
      <c r="AU289" s="33"/>
      <c r="AV289"/>
      <c r="AW289"/>
      <c r="AX289"/>
    </row>
    <row r="290" spans="1:50" ht="15.75" customHeight="1" x14ac:dyDescent="0.25">
      <c r="A290" s="18"/>
      <c r="B290" s="22"/>
      <c r="C290" s="32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2"/>
      <c r="T290" s="32"/>
      <c r="U290" s="32"/>
      <c r="V290" s="33"/>
      <c r="W290" s="19"/>
      <c r="X290" s="19"/>
      <c r="Y290" s="19"/>
      <c r="Z290" s="19"/>
      <c r="AA290" s="33"/>
      <c r="AB290" s="33"/>
      <c r="AC290" s="32"/>
      <c r="AD290" s="32"/>
      <c r="AE290" s="32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4"/>
      <c r="AU290" s="33"/>
      <c r="AV290"/>
      <c r="AW290"/>
      <c r="AX290"/>
    </row>
    <row r="291" spans="1:50" ht="15.75" customHeight="1" x14ac:dyDescent="0.25">
      <c r="A291" s="18"/>
      <c r="B291" s="22"/>
      <c r="C291" s="3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2"/>
      <c r="T291" s="32"/>
      <c r="U291" s="32"/>
      <c r="V291" s="33"/>
      <c r="W291" s="19"/>
      <c r="X291" s="19"/>
      <c r="Y291" s="19"/>
      <c r="Z291" s="19"/>
      <c r="AA291" s="33"/>
      <c r="AB291" s="33"/>
      <c r="AC291" s="32"/>
      <c r="AD291" s="32"/>
      <c r="AE291" s="32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4"/>
      <c r="AU291" s="33"/>
      <c r="AV291"/>
      <c r="AW291"/>
      <c r="AX291"/>
    </row>
    <row r="292" spans="1:50" ht="15.75" customHeight="1" x14ac:dyDescent="0.25">
      <c r="A292" s="18"/>
      <c r="B292" s="22"/>
      <c r="C292" s="3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2"/>
      <c r="T292" s="32"/>
      <c r="U292" s="32"/>
      <c r="V292" s="33"/>
      <c r="W292" s="19"/>
      <c r="X292" s="19"/>
      <c r="Y292" s="19"/>
      <c r="Z292" s="19"/>
      <c r="AA292" s="33"/>
      <c r="AB292" s="33"/>
      <c r="AC292" s="32"/>
      <c r="AD292" s="32"/>
      <c r="AE292" s="32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4"/>
      <c r="AU292" s="33"/>
      <c r="AV292"/>
      <c r="AW292"/>
      <c r="AX292"/>
    </row>
    <row r="293" spans="1:50" ht="15.75" customHeight="1" x14ac:dyDescent="0.25">
      <c r="A293" s="18"/>
      <c r="B293" s="22"/>
      <c r="C293" s="3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2"/>
      <c r="T293" s="32"/>
      <c r="U293" s="32"/>
      <c r="V293" s="33"/>
      <c r="W293" s="19"/>
      <c r="X293" s="19"/>
      <c r="Y293" s="19"/>
      <c r="Z293" s="19"/>
      <c r="AA293" s="33"/>
      <c r="AB293" s="33"/>
      <c r="AC293" s="32"/>
      <c r="AD293" s="32"/>
      <c r="AE293" s="32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4"/>
      <c r="AU293" s="33"/>
      <c r="AV293"/>
      <c r="AW293"/>
      <c r="AX293"/>
    </row>
    <row r="294" spans="1:50" ht="15.75" customHeight="1" x14ac:dyDescent="0.25">
      <c r="A294" s="18"/>
      <c r="B294" s="22"/>
      <c r="C294" s="3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2"/>
      <c r="T294" s="32"/>
      <c r="U294" s="32"/>
      <c r="V294" s="33"/>
      <c r="W294" s="19"/>
      <c r="X294" s="19"/>
      <c r="Y294" s="19"/>
      <c r="Z294" s="19"/>
      <c r="AA294" s="33"/>
      <c r="AB294" s="33"/>
      <c r="AC294" s="32"/>
      <c r="AD294" s="32"/>
      <c r="AE294" s="32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4"/>
      <c r="AU294" s="33"/>
      <c r="AV294"/>
      <c r="AW294"/>
      <c r="AX294"/>
    </row>
    <row r="295" spans="1:50" ht="15.75" customHeight="1" x14ac:dyDescent="0.25">
      <c r="A295" s="18"/>
      <c r="B295" s="22"/>
      <c r="C295" s="3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2"/>
      <c r="T295" s="32"/>
      <c r="U295" s="32"/>
      <c r="V295" s="33"/>
      <c r="W295" s="19"/>
      <c r="X295" s="19"/>
      <c r="Y295" s="19"/>
      <c r="Z295" s="19"/>
      <c r="AA295" s="33"/>
      <c r="AB295" s="33"/>
      <c r="AC295" s="32"/>
      <c r="AD295" s="32"/>
      <c r="AE295" s="32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4"/>
      <c r="AU295" s="33"/>
      <c r="AV295"/>
      <c r="AW295"/>
      <c r="AX295"/>
    </row>
    <row r="296" spans="1:50" ht="15.75" customHeight="1" x14ac:dyDescent="0.25">
      <c r="A296" s="18"/>
      <c r="B296" s="22"/>
      <c r="C296" s="3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2"/>
      <c r="T296" s="32"/>
      <c r="U296" s="32"/>
      <c r="V296" s="33"/>
      <c r="W296" s="19"/>
      <c r="X296" s="19"/>
      <c r="Y296" s="19"/>
      <c r="Z296" s="19"/>
      <c r="AA296" s="33"/>
      <c r="AB296" s="33"/>
      <c r="AC296" s="32"/>
      <c r="AD296" s="32"/>
      <c r="AE296" s="32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4"/>
      <c r="AU296" s="33"/>
      <c r="AV296"/>
      <c r="AW296"/>
      <c r="AX296"/>
    </row>
    <row r="297" spans="1:50" ht="15.75" customHeight="1" x14ac:dyDescent="0.25">
      <c r="A297" s="18"/>
      <c r="B297" s="22"/>
      <c r="C297" s="32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2"/>
      <c r="T297" s="32"/>
      <c r="U297" s="32"/>
      <c r="V297" s="33"/>
      <c r="W297" s="19"/>
      <c r="X297" s="19"/>
      <c r="Y297" s="19"/>
      <c r="Z297" s="19"/>
      <c r="AA297" s="33"/>
      <c r="AB297" s="33"/>
      <c r="AC297" s="32"/>
      <c r="AD297" s="32"/>
      <c r="AE297" s="32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4"/>
      <c r="AU297" s="33"/>
      <c r="AV297"/>
      <c r="AW297"/>
      <c r="AX297"/>
    </row>
    <row r="298" spans="1:50" ht="15.75" customHeight="1" x14ac:dyDescent="0.25">
      <c r="A298" s="18"/>
      <c r="B298" s="22"/>
      <c r="C298" s="3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2"/>
      <c r="T298" s="32"/>
      <c r="U298" s="32"/>
      <c r="V298" s="33"/>
      <c r="W298" s="19"/>
      <c r="X298" s="19"/>
      <c r="Y298" s="19"/>
      <c r="Z298" s="19"/>
      <c r="AA298" s="33"/>
      <c r="AB298" s="33"/>
      <c r="AC298" s="32"/>
      <c r="AD298" s="32"/>
      <c r="AE298" s="32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4"/>
      <c r="AU298" s="33"/>
      <c r="AV298"/>
      <c r="AW298"/>
      <c r="AX298"/>
    </row>
    <row r="299" spans="1:50" ht="15.75" customHeight="1" x14ac:dyDescent="0.25">
      <c r="A299" s="18"/>
      <c r="B299" s="22"/>
      <c r="C299" s="3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2"/>
      <c r="T299" s="32"/>
      <c r="U299" s="32"/>
      <c r="V299" s="33"/>
      <c r="W299" s="19"/>
      <c r="X299" s="19"/>
      <c r="Y299" s="19"/>
      <c r="Z299" s="19"/>
      <c r="AA299" s="33"/>
      <c r="AB299" s="33"/>
      <c r="AC299" s="32"/>
      <c r="AD299" s="32"/>
      <c r="AE299" s="32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4"/>
      <c r="AU299" s="33"/>
      <c r="AV299"/>
      <c r="AW299"/>
      <c r="AX299"/>
    </row>
    <row r="300" spans="1:50" ht="15.75" customHeight="1" x14ac:dyDescent="0.25">
      <c r="A300" s="18"/>
      <c r="B300" s="22"/>
      <c r="C300" s="32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2"/>
      <c r="T300" s="32"/>
      <c r="U300" s="32"/>
      <c r="V300" s="33"/>
      <c r="W300" s="19"/>
      <c r="X300" s="19"/>
      <c r="Y300" s="19"/>
      <c r="Z300" s="19"/>
      <c r="AA300" s="33"/>
      <c r="AB300" s="33"/>
      <c r="AC300" s="32"/>
      <c r="AD300" s="32"/>
      <c r="AE300" s="32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4"/>
      <c r="AU300" s="33"/>
      <c r="AV300"/>
      <c r="AW300"/>
      <c r="AX300"/>
    </row>
    <row r="301" spans="1:50" ht="15.75" customHeight="1" x14ac:dyDescent="0.25">
      <c r="A301" s="18"/>
      <c r="B301" s="22"/>
      <c r="C301" s="32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2"/>
      <c r="T301" s="32"/>
      <c r="U301" s="32"/>
      <c r="V301" s="33"/>
      <c r="W301" s="19"/>
      <c r="X301" s="19"/>
      <c r="Y301" s="19"/>
      <c r="Z301" s="19"/>
      <c r="AA301" s="33"/>
      <c r="AB301" s="33"/>
      <c r="AC301" s="32"/>
      <c r="AD301" s="32"/>
      <c r="AE301" s="32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4"/>
      <c r="AU301" s="33"/>
      <c r="AV301"/>
      <c r="AW301"/>
      <c r="AX301"/>
    </row>
    <row r="302" spans="1:50" ht="15.75" customHeight="1" x14ac:dyDescent="0.25">
      <c r="A302" s="18"/>
      <c r="B302" s="22"/>
      <c r="C302" s="32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2"/>
      <c r="T302" s="32"/>
      <c r="U302" s="32"/>
      <c r="V302" s="33"/>
      <c r="W302" s="19"/>
      <c r="X302" s="19"/>
      <c r="Y302" s="19"/>
      <c r="Z302" s="19"/>
      <c r="AA302" s="33"/>
      <c r="AB302" s="33"/>
      <c r="AC302" s="32"/>
      <c r="AD302" s="32"/>
      <c r="AE302" s="32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4"/>
      <c r="AU302" s="33"/>
      <c r="AV302"/>
      <c r="AW302"/>
      <c r="AX302"/>
    </row>
    <row r="303" spans="1:50" ht="15.75" customHeight="1" x14ac:dyDescent="0.25">
      <c r="A303" s="18"/>
      <c r="B303" s="22"/>
      <c r="C303" s="3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2"/>
      <c r="T303" s="32"/>
      <c r="U303" s="32"/>
      <c r="V303" s="33"/>
      <c r="W303" s="19"/>
      <c r="X303" s="19"/>
      <c r="Y303" s="19"/>
      <c r="Z303" s="19"/>
      <c r="AA303" s="33"/>
      <c r="AB303" s="33"/>
      <c r="AC303" s="32"/>
      <c r="AD303" s="32"/>
      <c r="AE303" s="32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4"/>
      <c r="AU303" s="33"/>
      <c r="AV303"/>
      <c r="AW303"/>
      <c r="AX303"/>
    </row>
    <row r="304" spans="1:50" ht="15.75" customHeight="1" x14ac:dyDescent="0.25">
      <c r="A304" s="18"/>
      <c r="B304" s="22"/>
      <c r="C304" s="32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2"/>
      <c r="T304" s="32"/>
      <c r="U304" s="32"/>
      <c r="V304" s="33"/>
      <c r="W304" s="19"/>
      <c r="X304" s="19"/>
      <c r="Y304" s="19"/>
      <c r="Z304" s="19"/>
      <c r="AA304" s="33"/>
      <c r="AB304" s="33"/>
      <c r="AC304" s="32"/>
      <c r="AD304" s="32"/>
      <c r="AE304" s="32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4"/>
      <c r="AU304" s="33"/>
      <c r="AV304"/>
      <c r="AW304"/>
      <c r="AX304"/>
    </row>
    <row r="305" spans="1:50" ht="15.75" customHeight="1" x14ac:dyDescent="0.25">
      <c r="A305" s="18"/>
      <c r="B305" s="22"/>
      <c r="C305" s="3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2"/>
      <c r="T305" s="32"/>
      <c r="U305" s="32"/>
      <c r="V305" s="33"/>
      <c r="W305" s="19"/>
      <c r="X305" s="19"/>
      <c r="Y305" s="19"/>
      <c r="Z305" s="19"/>
      <c r="AA305" s="33"/>
      <c r="AB305" s="33"/>
      <c r="AC305" s="32"/>
      <c r="AD305" s="32"/>
      <c r="AE305" s="32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4"/>
      <c r="AU305" s="33"/>
      <c r="AV305"/>
      <c r="AW305"/>
      <c r="AX305"/>
    </row>
    <row r="306" spans="1:50" ht="15.75" customHeight="1" x14ac:dyDescent="0.25">
      <c r="A306" s="18"/>
      <c r="B306" s="22"/>
      <c r="C306" s="32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2"/>
      <c r="T306" s="32"/>
      <c r="U306" s="32"/>
      <c r="V306" s="33"/>
      <c r="W306" s="19"/>
      <c r="X306" s="19"/>
      <c r="Y306" s="19"/>
      <c r="Z306" s="19"/>
      <c r="AA306" s="33"/>
      <c r="AB306" s="33"/>
      <c r="AC306" s="32"/>
      <c r="AD306" s="32"/>
      <c r="AE306" s="32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4"/>
      <c r="AU306" s="33"/>
      <c r="AV306"/>
      <c r="AW306"/>
      <c r="AX306"/>
    </row>
    <row r="307" spans="1:50" ht="15.75" customHeight="1" x14ac:dyDescent="0.25">
      <c r="A307" s="18"/>
      <c r="B307" s="22"/>
      <c r="C307" s="3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2"/>
      <c r="T307" s="32"/>
      <c r="U307" s="32"/>
      <c r="V307" s="33"/>
      <c r="W307" s="19"/>
      <c r="X307" s="19"/>
      <c r="Y307" s="19"/>
      <c r="Z307" s="19"/>
      <c r="AA307" s="33"/>
      <c r="AB307" s="33"/>
      <c r="AC307" s="32"/>
      <c r="AD307" s="32"/>
      <c r="AE307" s="32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4"/>
      <c r="AU307" s="33"/>
      <c r="AV307"/>
      <c r="AW307"/>
      <c r="AX307"/>
    </row>
    <row r="308" spans="1:50" ht="15.75" customHeight="1" x14ac:dyDescent="0.25">
      <c r="A308" s="18"/>
      <c r="B308" s="22"/>
      <c r="C308" s="32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2"/>
      <c r="T308" s="32"/>
      <c r="U308" s="32"/>
      <c r="V308" s="33"/>
      <c r="W308" s="19"/>
      <c r="X308" s="19"/>
      <c r="Y308" s="19"/>
      <c r="Z308" s="19"/>
      <c r="AA308" s="33"/>
      <c r="AB308" s="33"/>
      <c r="AC308" s="32"/>
      <c r="AD308" s="32"/>
      <c r="AE308" s="32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4"/>
      <c r="AU308" s="33"/>
      <c r="AV308"/>
      <c r="AW308"/>
      <c r="AX308"/>
    </row>
    <row r="309" spans="1:50" ht="15.75" customHeight="1" x14ac:dyDescent="0.25">
      <c r="A309" s="18"/>
      <c r="B309" s="22"/>
      <c r="C309" s="32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2"/>
      <c r="T309" s="32"/>
      <c r="U309" s="32"/>
      <c r="V309" s="33"/>
      <c r="W309" s="19"/>
      <c r="X309" s="19"/>
      <c r="Y309" s="19"/>
      <c r="Z309" s="19"/>
      <c r="AA309" s="33"/>
      <c r="AB309" s="33"/>
      <c r="AC309" s="32"/>
      <c r="AD309" s="32"/>
      <c r="AE309" s="32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4"/>
      <c r="AU309" s="33"/>
      <c r="AV309"/>
      <c r="AW309"/>
      <c r="AX309"/>
    </row>
    <row r="310" spans="1:50" ht="15.75" customHeight="1" x14ac:dyDescent="0.25">
      <c r="A310" s="18"/>
      <c r="B310" s="22"/>
      <c r="C310" s="32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2"/>
      <c r="T310" s="32"/>
      <c r="U310" s="32"/>
      <c r="V310" s="33"/>
      <c r="W310" s="19"/>
      <c r="X310" s="19"/>
      <c r="Y310" s="19"/>
      <c r="Z310" s="19"/>
      <c r="AA310" s="33"/>
      <c r="AB310" s="33"/>
      <c r="AC310" s="32"/>
      <c r="AD310" s="32"/>
      <c r="AE310" s="32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4"/>
      <c r="AU310" s="33"/>
      <c r="AV310"/>
      <c r="AW310"/>
      <c r="AX310"/>
    </row>
    <row r="311" spans="1:50" ht="15.75" customHeight="1" x14ac:dyDescent="0.25">
      <c r="A311" s="18"/>
      <c r="B311" s="22"/>
      <c r="C311" s="3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2"/>
      <c r="T311" s="32"/>
      <c r="U311" s="32"/>
      <c r="V311" s="33"/>
      <c r="W311" s="19"/>
      <c r="X311" s="19"/>
      <c r="Y311" s="19"/>
      <c r="Z311" s="19"/>
      <c r="AA311" s="33"/>
      <c r="AB311" s="33"/>
      <c r="AC311" s="32"/>
      <c r="AD311" s="32"/>
      <c r="AE311" s="32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4"/>
      <c r="AU311" s="33"/>
      <c r="AV311"/>
      <c r="AW311"/>
      <c r="AX311"/>
    </row>
    <row r="312" spans="1:50" ht="15.75" customHeight="1" x14ac:dyDescent="0.25">
      <c r="A312" s="18"/>
      <c r="B312" s="22"/>
      <c r="C312" s="32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2"/>
      <c r="T312" s="32"/>
      <c r="U312" s="32"/>
      <c r="V312" s="33"/>
      <c r="W312" s="19"/>
      <c r="X312" s="19"/>
      <c r="Y312" s="19"/>
      <c r="Z312" s="19"/>
      <c r="AA312" s="33"/>
      <c r="AB312" s="33"/>
      <c r="AC312" s="32"/>
      <c r="AD312" s="32"/>
      <c r="AE312" s="32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4"/>
      <c r="AU312" s="33"/>
      <c r="AV312"/>
      <c r="AW312"/>
      <c r="AX312"/>
    </row>
    <row r="313" spans="1:50" ht="15.75" customHeight="1" x14ac:dyDescent="0.25">
      <c r="A313" s="18"/>
      <c r="B313" s="22"/>
      <c r="C313" s="32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2"/>
      <c r="T313" s="32"/>
      <c r="U313" s="32"/>
      <c r="V313" s="33"/>
      <c r="W313" s="19"/>
      <c r="X313" s="19"/>
      <c r="Y313" s="19"/>
      <c r="Z313" s="19"/>
      <c r="AA313" s="33"/>
      <c r="AB313" s="33"/>
      <c r="AC313" s="32"/>
      <c r="AD313" s="32"/>
      <c r="AE313" s="32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4"/>
      <c r="AU313" s="33"/>
      <c r="AV313"/>
      <c r="AW313"/>
      <c r="AX313"/>
    </row>
    <row r="314" spans="1:50" ht="15.75" customHeight="1" x14ac:dyDescent="0.25">
      <c r="A314" s="18"/>
      <c r="B314" s="22"/>
      <c r="C314" s="3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2"/>
      <c r="T314" s="32"/>
      <c r="U314" s="32"/>
      <c r="V314" s="33"/>
      <c r="W314" s="19"/>
      <c r="X314" s="19"/>
      <c r="Y314" s="19"/>
      <c r="Z314" s="19"/>
      <c r="AA314" s="33"/>
      <c r="AB314" s="33"/>
      <c r="AC314" s="32"/>
      <c r="AD314" s="32"/>
      <c r="AE314" s="32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4"/>
      <c r="AU314" s="33"/>
      <c r="AV314"/>
      <c r="AW314"/>
      <c r="AX314"/>
    </row>
    <row r="315" spans="1:50" ht="15.75" customHeight="1" x14ac:dyDescent="0.25">
      <c r="A315" s="18"/>
      <c r="B315" s="22"/>
      <c r="C315" s="3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2"/>
      <c r="T315" s="32"/>
      <c r="U315" s="32"/>
      <c r="V315" s="33"/>
      <c r="W315" s="19"/>
      <c r="X315" s="19"/>
      <c r="Y315" s="19"/>
      <c r="Z315" s="19"/>
      <c r="AA315" s="33"/>
      <c r="AB315" s="33"/>
      <c r="AC315" s="32"/>
      <c r="AD315" s="32"/>
      <c r="AE315" s="32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4"/>
      <c r="AU315" s="33"/>
      <c r="AV315"/>
      <c r="AW315"/>
      <c r="AX315"/>
    </row>
    <row r="316" spans="1:50" ht="15.75" customHeight="1" x14ac:dyDescent="0.25">
      <c r="A316" s="18"/>
      <c r="B316" s="22"/>
      <c r="C316" s="3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2"/>
      <c r="T316" s="32"/>
      <c r="U316" s="32"/>
      <c r="V316" s="33"/>
      <c r="W316" s="19"/>
      <c r="X316" s="19"/>
      <c r="Y316" s="19"/>
      <c r="Z316" s="19"/>
      <c r="AA316" s="33"/>
      <c r="AB316" s="33"/>
      <c r="AC316" s="32"/>
      <c r="AD316" s="32"/>
      <c r="AE316" s="32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4"/>
      <c r="AU316" s="33"/>
      <c r="AV316"/>
      <c r="AW316"/>
      <c r="AX316"/>
    </row>
    <row r="317" spans="1:50" ht="15.75" customHeight="1" x14ac:dyDescent="0.25">
      <c r="A317" s="18"/>
      <c r="B317" s="22"/>
      <c r="C317" s="3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2"/>
      <c r="T317" s="32"/>
      <c r="U317" s="32"/>
      <c r="V317" s="33"/>
      <c r="W317" s="19"/>
      <c r="X317" s="19"/>
      <c r="Y317" s="19"/>
      <c r="Z317" s="19"/>
      <c r="AA317" s="33"/>
      <c r="AB317" s="33"/>
      <c r="AC317" s="32"/>
      <c r="AD317" s="32"/>
      <c r="AE317" s="32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4"/>
      <c r="AU317" s="33"/>
      <c r="AV317"/>
      <c r="AW317"/>
      <c r="AX317"/>
    </row>
    <row r="318" spans="1:50" ht="15.75" customHeight="1" x14ac:dyDescent="0.25">
      <c r="A318" s="18"/>
      <c r="B318" s="22"/>
      <c r="C318" s="3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2"/>
      <c r="T318" s="32"/>
      <c r="U318" s="32"/>
      <c r="V318" s="33"/>
      <c r="W318" s="19"/>
      <c r="X318" s="19"/>
      <c r="Y318" s="19"/>
      <c r="Z318" s="19"/>
      <c r="AA318" s="33"/>
      <c r="AB318" s="33"/>
      <c r="AC318" s="32"/>
      <c r="AD318" s="32"/>
      <c r="AE318" s="32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4"/>
      <c r="AU318" s="33"/>
      <c r="AV318"/>
      <c r="AW318"/>
      <c r="AX318"/>
    </row>
    <row r="319" spans="1:50" ht="15.75" customHeight="1" x14ac:dyDescent="0.25">
      <c r="A319" s="18"/>
      <c r="B319" s="22"/>
      <c r="C319" s="3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2"/>
      <c r="T319" s="32"/>
      <c r="U319" s="32"/>
      <c r="V319" s="33"/>
      <c r="W319" s="19"/>
      <c r="X319" s="19"/>
      <c r="Y319" s="19"/>
      <c r="Z319" s="19"/>
      <c r="AA319" s="33"/>
      <c r="AB319" s="33"/>
      <c r="AC319" s="32"/>
      <c r="AD319" s="32"/>
      <c r="AE319" s="32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4"/>
      <c r="AU319" s="33"/>
      <c r="AV319"/>
      <c r="AW319"/>
      <c r="AX319"/>
    </row>
    <row r="320" spans="1:50" ht="15.75" customHeight="1" x14ac:dyDescent="0.25">
      <c r="A320" s="18"/>
      <c r="B320" s="22"/>
      <c r="C320" s="32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2"/>
      <c r="T320" s="32"/>
      <c r="U320" s="32"/>
      <c r="V320" s="33"/>
      <c r="W320" s="19"/>
      <c r="X320" s="19"/>
      <c r="Y320" s="19"/>
      <c r="Z320" s="19"/>
      <c r="AA320" s="33"/>
      <c r="AB320" s="33"/>
      <c r="AC320" s="32"/>
      <c r="AD320" s="32"/>
      <c r="AE320" s="32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4"/>
      <c r="AU320" s="33"/>
      <c r="AV320"/>
      <c r="AW320"/>
      <c r="AX320"/>
    </row>
    <row r="321" spans="1:50" ht="15.75" customHeight="1" x14ac:dyDescent="0.25">
      <c r="A321" s="18"/>
      <c r="B321" s="22"/>
      <c r="C321" s="32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2"/>
      <c r="T321" s="32"/>
      <c r="U321" s="32"/>
      <c r="V321" s="33"/>
      <c r="W321" s="19"/>
      <c r="X321" s="19"/>
      <c r="Y321" s="19"/>
      <c r="Z321" s="19"/>
      <c r="AA321" s="33"/>
      <c r="AB321" s="33"/>
      <c r="AC321" s="32"/>
      <c r="AD321" s="32"/>
      <c r="AE321" s="32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4"/>
      <c r="AU321" s="33"/>
      <c r="AV321"/>
      <c r="AW321"/>
      <c r="AX321"/>
    </row>
    <row r="322" spans="1:50" ht="15.75" customHeight="1" x14ac:dyDescent="0.25">
      <c r="A322" s="18"/>
      <c r="B322" s="22"/>
      <c r="C322" s="32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2"/>
      <c r="T322" s="32"/>
      <c r="U322" s="32"/>
      <c r="V322" s="33"/>
      <c r="W322" s="19"/>
      <c r="X322" s="19"/>
      <c r="Y322" s="19"/>
      <c r="Z322" s="19"/>
      <c r="AA322" s="33"/>
      <c r="AB322" s="33"/>
      <c r="AC322" s="32"/>
      <c r="AD322" s="32"/>
      <c r="AE322" s="32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4"/>
      <c r="AU322" s="33"/>
      <c r="AV322"/>
      <c r="AW322"/>
      <c r="AX322"/>
    </row>
    <row r="323" spans="1:50" ht="15.75" customHeight="1" x14ac:dyDescent="0.25">
      <c r="A323" s="18"/>
      <c r="B323" s="22"/>
      <c r="C323" s="3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2"/>
      <c r="T323" s="32"/>
      <c r="U323" s="32"/>
      <c r="V323" s="33"/>
      <c r="W323" s="19"/>
      <c r="X323" s="19"/>
      <c r="Y323" s="19"/>
      <c r="Z323" s="19"/>
      <c r="AA323" s="33"/>
      <c r="AB323" s="33"/>
      <c r="AC323" s="32"/>
      <c r="AD323" s="32"/>
      <c r="AE323" s="32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4"/>
      <c r="AU323" s="33"/>
      <c r="AV323"/>
      <c r="AW323"/>
      <c r="AX323"/>
    </row>
    <row r="324" spans="1:50" ht="15.75" customHeight="1" x14ac:dyDescent="0.25">
      <c r="A324" s="18"/>
      <c r="B324" s="22"/>
      <c r="C324" s="32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2"/>
      <c r="T324" s="32"/>
      <c r="U324" s="32"/>
      <c r="V324" s="33"/>
      <c r="W324" s="19"/>
      <c r="X324" s="19"/>
      <c r="Y324" s="19"/>
      <c r="Z324" s="19"/>
      <c r="AA324" s="33"/>
      <c r="AB324" s="33"/>
      <c r="AC324" s="32"/>
      <c r="AD324" s="32"/>
      <c r="AE324" s="32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4"/>
      <c r="AU324" s="33"/>
      <c r="AV324"/>
      <c r="AW324"/>
      <c r="AX324"/>
    </row>
    <row r="325" spans="1:50" ht="15.75" customHeight="1" x14ac:dyDescent="0.25">
      <c r="A325" s="18"/>
      <c r="B325" s="22"/>
      <c r="C325" s="32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2"/>
      <c r="T325" s="32"/>
      <c r="U325" s="32"/>
      <c r="V325" s="33"/>
      <c r="W325" s="19"/>
      <c r="X325" s="19"/>
      <c r="Y325" s="19"/>
      <c r="Z325" s="19"/>
      <c r="AA325" s="33"/>
      <c r="AB325" s="33"/>
      <c r="AC325" s="32"/>
      <c r="AD325" s="32"/>
      <c r="AE325" s="32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4"/>
      <c r="AU325" s="33"/>
      <c r="AV325"/>
      <c r="AW325"/>
      <c r="AX325"/>
    </row>
    <row r="326" spans="1:50" ht="15.75" customHeight="1" x14ac:dyDescent="0.25">
      <c r="A326" s="18"/>
      <c r="B326" s="22"/>
      <c r="C326" s="32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2"/>
      <c r="T326" s="32"/>
      <c r="U326" s="32"/>
      <c r="V326" s="33"/>
      <c r="W326" s="19"/>
      <c r="X326" s="19"/>
      <c r="Y326" s="19"/>
      <c r="Z326" s="19"/>
      <c r="AA326" s="33"/>
      <c r="AB326" s="33"/>
      <c r="AC326" s="32"/>
      <c r="AD326" s="32"/>
      <c r="AE326" s="32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4"/>
      <c r="AU326" s="33"/>
      <c r="AV326"/>
      <c r="AW326"/>
      <c r="AX326"/>
    </row>
    <row r="327" spans="1:50" ht="15.75" customHeight="1" x14ac:dyDescent="0.25">
      <c r="A327" s="18"/>
      <c r="B327" s="22"/>
      <c r="C327" s="32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2"/>
      <c r="T327" s="32"/>
      <c r="U327" s="32"/>
      <c r="V327" s="33"/>
      <c r="W327" s="19"/>
      <c r="X327" s="19"/>
      <c r="Y327" s="19"/>
      <c r="Z327" s="19"/>
      <c r="AA327" s="33"/>
      <c r="AB327" s="33"/>
      <c r="AC327" s="32"/>
      <c r="AD327" s="32"/>
      <c r="AE327" s="32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4"/>
      <c r="AU327" s="33"/>
      <c r="AV327"/>
      <c r="AW327"/>
      <c r="AX327"/>
    </row>
    <row r="328" spans="1:50" ht="15.75" customHeight="1" x14ac:dyDescent="0.25">
      <c r="A328" s="18"/>
      <c r="B328" s="22"/>
      <c r="C328" s="3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2"/>
      <c r="T328" s="32"/>
      <c r="U328" s="32"/>
      <c r="V328" s="33"/>
      <c r="W328" s="19"/>
      <c r="X328" s="19"/>
      <c r="Y328" s="19"/>
      <c r="Z328" s="19"/>
      <c r="AA328" s="33"/>
      <c r="AB328" s="33"/>
      <c r="AC328" s="32"/>
      <c r="AD328" s="32"/>
      <c r="AE328" s="32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4"/>
      <c r="AU328" s="33"/>
      <c r="AV328"/>
      <c r="AW328"/>
      <c r="AX328"/>
    </row>
    <row r="329" spans="1:50" ht="15.75" customHeight="1" x14ac:dyDescent="0.25">
      <c r="A329" s="18"/>
      <c r="B329" s="22"/>
      <c r="C329" s="32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2"/>
      <c r="T329" s="32"/>
      <c r="U329" s="32"/>
      <c r="V329" s="33"/>
      <c r="W329" s="19"/>
      <c r="X329" s="19"/>
      <c r="Y329" s="19"/>
      <c r="Z329" s="19"/>
      <c r="AA329" s="33"/>
      <c r="AB329" s="33"/>
      <c r="AC329" s="32"/>
      <c r="AD329" s="32"/>
      <c r="AE329" s="32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4"/>
      <c r="AU329" s="33"/>
      <c r="AV329"/>
      <c r="AW329"/>
      <c r="AX329"/>
    </row>
    <row r="330" spans="1:50" ht="15.75" customHeight="1" x14ac:dyDescent="0.25">
      <c r="A330" s="18"/>
      <c r="B330" s="22"/>
      <c r="C330" s="3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2"/>
      <c r="T330" s="32"/>
      <c r="U330" s="32"/>
      <c r="V330" s="33"/>
      <c r="W330" s="19"/>
      <c r="X330" s="19"/>
      <c r="Y330" s="19"/>
      <c r="Z330" s="19"/>
      <c r="AA330" s="33"/>
      <c r="AB330" s="33"/>
      <c r="AC330" s="32"/>
      <c r="AD330" s="32"/>
      <c r="AE330" s="32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4"/>
      <c r="AU330" s="33"/>
      <c r="AV330"/>
      <c r="AW330"/>
      <c r="AX330"/>
    </row>
    <row r="331" spans="1:50" ht="15.75" customHeight="1" x14ac:dyDescent="0.25">
      <c r="A331" s="18"/>
      <c r="B331" s="22"/>
      <c r="C331" s="3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2"/>
      <c r="T331" s="32"/>
      <c r="U331" s="32"/>
      <c r="V331" s="33"/>
      <c r="W331" s="19"/>
      <c r="X331" s="19"/>
      <c r="Y331" s="19"/>
      <c r="Z331" s="19"/>
      <c r="AA331" s="33"/>
      <c r="AB331" s="33"/>
      <c r="AC331" s="32"/>
      <c r="AD331" s="32"/>
      <c r="AE331" s="32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4"/>
      <c r="AU331" s="33"/>
      <c r="AV331"/>
      <c r="AW331"/>
      <c r="AX331"/>
    </row>
    <row r="332" spans="1:50" ht="15.75" customHeight="1" x14ac:dyDescent="0.25">
      <c r="A332" s="18"/>
      <c r="B332" s="22"/>
      <c r="C332" s="3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2"/>
      <c r="T332" s="32"/>
      <c r="U332" s="32"/>
      <c r="V332" s="33"/>
      <c r="W332" s="19"/>
      <c r="X332" s="19"/>
      <c r="Y332" s="19"/>
      <c r="Z332" s="19"/>
      <c r="AA332" s="33"/>
      <c r="AB332" s="33"/>
      <c r="AC332" s="32"/>
      <c r="AD332" s="32"/>
      <c r="AE332" s="32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4"/>
      <c r="AU332" s="33"/>
      <c r="AV332"/>
      <c r="AW332"/>
      <c r="AX332"/>
    </row>
    <row r="333" spans="1:50" ht="15.75" customHeight="1" x14ac:dyDescent="0.25">
      <c r="A333" s="18"/>
      <c r="B333" s="22"/>
      <c r="C333" s="32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2"/>
      <c r="T333" s="32"/>
      <c r="U333" s="32"/>
      <c r="V333" s="33"/>
      <c r="W333" s="19"/>
      <c r="X333" s="19"/>
      <c r="Y333" s="19"/>
      <c r="Z333" s="19"/>
      <c r="AA333" s="33"/>
      <c r="AB333" s="33"/>
      <c r="AC333" s="32"/>
      <c r="AD333" s="32"/>
      <c r="AE333" s="32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4"/>
      <c r="AU333" s="33"/>
      <c r="AV333"/>
      <c r="AW333"/>
      <c r="AX333"/>
    </row>
    <row r="334" spans="1:50" ht="15.75" customHeight="1" x14ac:dyDescent="0.25">
      <c r="A334" s="18"/>
      <c r="B334" s="22"/>
      <c r="C334" s="32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2"/>
      <c r="T334" s="32"/>
      <c r="U334" s="32"/>
      <c r="V334" s="33"/>
      <c r="W334" s="19"/>
      <c r="X334" s="19"/>
      <c r="Y334" s="19"/>
      <c r="Z334" s="19"/>
      <c r="AA334" s="33"/>
      <c r="AB334" s="33"/>
      <c r="AC334" s="32"/>
      <c r="AD334" s="32"/>
      <c r="AE334" s="32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4"/>
      <c r="AU334" s="33"/>
      <c r="AV334"/>
      <c r="AW334"/>
      <c r="AX334"/>
    </row>
    <row r="335" spans="1:50" ht="15.75" customHeight="1" x14ac:dyDescent="0.25">
      <c r="A335" s="18"/>
      <c r="B335" s="22"/>
      <c r="C335" s="32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2"/>
      <c r="T335" s="32"/>
      <c r="U335" s="32"/>
      <c r="V335" s="33"/>
      <c r="W335" s="19"/>
      <c r="X335" s="19"/>
      <c r="Y335" s="19"/>
      <c r="Z335" s="19"/>
      <c r="AA335" s="33"/>
      <c r="AB335" s="33"/>
      <c r="AC335" s="32"/>
      <c r="AD335" s="32"/>
      <c r="AE335" s="32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4"/>
      <c r="AU335" s="33"/>
      <c r="AV335"/>
      <c r="AW335"/>
      <c r="AX335"/>
    </row>
    <row r="336" spans="1:50" ht="15.75" customHeight="1" x14ac:dyDescent="0.25">
      <c r="A336" s="18"/>
      <c r="B336" s="22"/>
      <c r="C336" s="32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2"/>
      <c r="T336" s="32"/>
      <c r="U336" s="32"/>
      <c r="V336" s="33"/>
      <c r="W336" s="19"/>
      <c r="X336" s="19"/>
      <c r="Y336" s="19"/>
      <c r="Z336" s="19"/>
      <c r="AA336" s="33"/>
      <c r="AB336" s="33"/>
      <c r="AC336" s="32"/>
      <c r="AD336" s="32"/>
      <c r="AE336" s="32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4"/>
      <c r="AU336" s="33"/>
      <c r="AV336"/>
      <c r="AW336"/>
      <c r="AX336"/>
    </row>
    <row r="337" spans="1:50" ht="15.75" customHeight="1" x14ac:dyDescent="0.25">
      <c r="A337" s="18"/>
      <c r="B337" s="22"/>
      <c r="C337" s="32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2"/>
      <c r="T337" s="32"/>
      <c r="U337" s="32"/>
      <c r="V337" s="33"/>
      <c r="W337" s="19"/>
      <c r="X337" s="19"/>
      <c r="Y337" s="19"/>
      <c r="Z337" s="19"/>
      <c r="AA337" s="33"/>
      <c r="AB337" s="33"/>
      <c r="AC337" s="32"/>
      <c r="AD337" s="32"/>
      <c r="AE337" s="32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4"/>
      <c r="AU337" s="33"/>
      <c r="AV337"/>
      <c r="AW337"/>
      <c r="AX337"/>
    </row>
    <row r="338" spans="1:50" ht="15.75" customHeight="1" x14ac:dyDescent="0.25">
      <c r="A338" s="18"/>
      <c r="B338" s="22"/>
      <c r="C338" s="3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2"/>
      <c r="T338" s="32"/>
      <c r="U338" s="32"/>
      <c r="V338" s="33"/>
      <c r="W338" s="19"/>
      <c r="X338" s="19"/>
      <c r="Y338" s="19"/>
      <c r="Z338" s="19"/>
      <c r="AA338" s="33"/>
      <c r="AB338" s="33"/>
      <c r="AC338" s="32"/>
      <c r="AD338" s="32"/>
      <c r="AE338" s="32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4"/>
      <c r="AU338" s="33"/>
      <c r="AV338"/>
      <c r="AW338"/>
      <c r="AX338"/>
    </row>
    <row r="339" spans="1:50" ht="15.75" customHeight="1" x14ac:dyDescent="0.25">
      <c r="A339" s="18"/>
      <c r="B339" s="22"/>
      <c r="C339" s="3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2"/>
      <c r="T339" s="32"/>
      <c r="U339" s="32"/>
      <c r="V339" s="33"/>
      <c r="W339" s="19"/>
      <c r="X339" s="19"/>
      <c r="Y339" s="19"/>
      <c r="Z339" s="19"/>
      <c r="AA339" s="33"/>
      <c r="AB339" s="33"/>
      <c r="AC339" s="32"/>
      <c r="AD339" s="32"/>
      <c r="AE339" s="32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4"/>
      <c r="AU339" s="33"/>
      <c r="AV339"/>
      <c r="AW339"/>
      <c r="AX339"/>
    </row>
    <row r="340" spans="1:50" ht="15.75" customHeight="1" x14ac:dyDescent="0.25">
      <c r="A340" s="18"/>
      <c r="B340" s="22"/>
      <c r="C340" s="32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2"/>
      <c r="T340" s="32"/>
      <c r="U340" s="32"/>
      <c r="V340" s="33"/>
      <c r="W340" s="19"/>
      <c r="X340" s="19"/>
      <c r="Y340" s="19"/>
      <c r="Z340" s="19"/>
      <c r="AA340" s="33"/>
      <c r="AB340" s="33"/>
      <c r="AC340" s="32"/>
      <c r="AD340" s="32"/>
      <c r="AE340" s="32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4"/>
      <c r="AU340" s="33"/>
      <c r="AV340"/>
      <c r="AW340"/>
      <c r="AX340"/>
    </row>
    <row r="341" spans="1:50" ht="15.75" customHeight="1" x14ac:dyDescent="0.25">
      <c r="A341" s="18"/>
      <c r="B341" s="22"/>
      <c r="C341" s="3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2"/>
      <c r="T341" s="32"/>
      <c r="U341" s="32"/>
      <c r="V341" s="33"/>
      <c r="W341" s="19"/>
      <c r="X341" s="19"/>
      <c r="Y341" s="19"/>
      <c r="Z341" s="19"/>
      <c r="AA341" s="33"/>
      <c r="AB341" s="33"/>
      <c r="AC341" s="32"/>
      <c r="AD341" s="32"/>
      <c r="AE341" s="32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4"/>
      <c r="AU341" s="33"/>
      <c r="AV341"/>
      <c r="AW341"/>
      <c r="AX341"/>
    </row>
    <row r="342" spans="1:50" ht="15.75" customHeight="1" x14ac:dyDescent="0.25">
      <c r="A342" s="18"/>
      <c r="B342" s="22"/>
      <c r="C342" s="3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2"/>
      <c r="T342" s="32"/>
      <c r="U342" s="32"/>
      <c r="V342" s="33"/>
      <c r="W342" s="19"/>
      <c r="X342" s="19"/>
      <c r="Y342" s="19"/>
      <c r="Z342" s="19"/>
      <c r="AA342" s="33"/>
      <c r="AB342" s="33"/>
      <c r="AC342" s="32"/>
      <c r="AD342" s="32"/>
      <c r="AE342" s="32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4"/>
      <c r="AU342" s="33"/>
      <c r="AV342"/>
      <c r="AW342"/>
      <c r="AX342"/>
    </row>
    <row r="343" spans="1:50" ht="15.75" customHeight="1" x14ac:dyDescent="0.25">
      <c r="A343" s="100"/>
      <c r="AV343"/>
      <c r="AW343"/>
      <c r="AX343"/>
    </row>
    <row r="344" spans="1:50" ht="15.75" customHeight="1" x14ac:dyDescent="0.25">
      <c r="A344" s="100"/>
      <c r="AV344"/>
      <c r="AW344"/>
      <c r="AX344"/>
    </row>
    <row r="345" spans="1:50" ht="15.75" customHeight="1" x14ac:dyDescent="0.25">
      <c r="A345" s="100"/>
      <c r="AV345"/>
      <c r="AW345"/>
      <c r="AX345"/>
    </row>
    <row r="346" spans="1:50" ht="15.75" customHeight="1" x14ac:dyDescent="0.25">
      <c r="A346" s="100"/>
      <c r="AV346"/>
      <c r="AW346"/>
      <c r="AX346"/>
    </row>
    <row r="347" spans="1:50" ht="15.75" customHeight="1" x14ac:dyDescent="0.25">
      <c r="A347" s="100"/>
      <c r="AV347"/>
      <c r="AW347"/>
      <c r="AX347"/>
    </row>
    <row r="348" spans="1:50" ht="15.75" customHeight="1" x14ac:dyDescent="0.25">
      <c r="A348" s="100"/>
      <c r="AV348"/>
      <c r="AW348"/>
      <c r="AX348"/>
    </row>
    <row r="349" spans="1:50" ht="15.75" customHeight="1" x14ac:dyDescent="0.25">
      <c r="A349" s="100"/>
      <c r="AV349"/>
      <c r="AW349"/>
      <c r="AX349"/>
    </row>
    <row r="350" spans="1:50" ht="15.75" customHeight="1" x14ac:dyDescent="0.25">
      <c r="A350" s="100"/>
      <c r="AV350"/>
      <c r="AW350"/>
      <c r="AX350"/>
    </row>
    <row r="351" spans="1:50" ht="15.75" customHeight="1" x14ac:dyDescent="0.25">
      <c r="A351" s="100"/>
      <c r="AV351"/>
      <c r="AW351"/>
      <c r="AX351"/>
    </row>
    <row r="352" spans="1:50" ht="15.75" customHeight="1" x14ac:dyDescent="0.25">
      <c r="A352" s="100"/>
      <c r="AV352"/>
      <c r="AW352"/>
      <c r="AX352"/>
    </row>
    <row r="353" spans="1:50" ht="15.75" customHeight="1" x14ac:dyDescent="0.25">
      <c r="A353" s="100"/>
      <c r="AV353"/>
      <c r="AW353"/>
      <c r="AX353"/>
    </row>
    <row r="354" spans="1:50" ht="15.75" customHeight="1" x14ac:dyDescent="0.25">
      <c r="A354" s="100"/>
      <c r="AV354"/>
      <c r="AW354"/>
      <c r="AX354"/>
    </row>
    <row r="355" spans="1:50" ht="15.75" customHeight="1" x14ac:dyDescent="0.25">
      <c r="A355" s="100"/>
      <c r="AV355"/>
      <c r="AW355"/>
      <c r="AX355"/>
    </row>
    <row r="356" spans="1:50" ht="15.75" customHeight="1" x14ac:dyDescent="0.25">
      <c r="A356" s="100"/>
      <c r="AV356"/>
      <c r="AW356"/>
      <c r="AX356"/>
    </row>
    <row r="357" spans="1:50" ht="15.75" customHeight="1" x14ac:dyDescent="0.25">
      <c r="A357" s="100"/>
      <c r="AV357"/>
      <c r="AW357"/>
      <c r="AX357"/>
    </row>
    <row r="358" spans="1:50" ht="15.75" customHeight="1" x14ac:dyDescent="0.25">
      <c r="A358" s="100"/>
      <c r="AV358"/>
      <c r="AW358"/>
      <c r="AX358"/>
    </row>
    <row r="359" spans="1:50" ht="15.75" customHeight="1" x14ac:dyDescent="0.25">
      <c r="AV359"/>
      <c r="AW359"/>
      <c r="AX359"/>
    </row>
    <row r="360" spans="1:50" ht="15.75" customHeight="1" x14ac:dyDescent="0.25">
      <c r="AV360"/>
      <c r="AW360"/>
      <c r="AX360"/>
    </row>
    <row r="361" spans="1:50" ht="15.75" customHeight="1" x14ac:dyDescent="0.25">
      <c r="AV361"/>
      <c r="AW361"/>
      <c r="AX361"/>
    </row>
    <row r="362" spans="1:50" ht="15.75" customHeight="1" x14ac:dyDescent="0.25">
      <c r="AV362"/>
      <c r="AW362"/>
      <c r="AX362"/>
    </row>
    <row r="363" spans="1:50" ht="15.75" customHeight="1" x14ac:dyDescent="0.25">
      <c r="AV363"/>
      <c r="AW363"/>
      <c r="AX363"/>
    </row>
    <row r="364" spans="1:50" ht="15.75" customHeight="1" x14ac:dyDescent="0.25">
      <c r="AV364"/>
      <c r="AW364"/>
      <c r="AX364"/>
    </row>
    <row r="365" spans="1:50" ht="15.75" customHeight="1" x14ac:dyDescent="0.25">
      <c r="AV365"/>
      <c r="AW365"/>
      <c r="AX365"/>
    </row>
    <row r="366" spans="1:50" ht="15.75" customHeight="1" x14ac:dyDescent="0.25">
      <c r="AV366"/>
      <c r="AW366"/>
      <c r="AX366"/>
    </row>
    <row r="367" spans="1:50" ht="15.75" customHeight="1" x14ac:dyDescent="0.25">
      <c r="AV367"/>
      <c r="AW367"/>
      <c r="AX367"/>
    </row>
    <row r="368" spans="1:50" ht="15.75" customHeight="1" x14ac:dyDescent="0.25">
      <c r="AV368"/>
      <c r="AW368"/>
      <c r="AX368"/>
    </row>
    <row r="369" spans="48:50" ht="15.75" customHeight="1" x14ac:dyDescent="0.25">
      <c r="AV369"/>
      <c r="AW369"/>
      <c r="AX369"/>
    </row>
    <row r="370" spans="48:50" ht="15.75" customHeight="1" x14ac:dyDescent="0.25">
      <c r="AV370"/>
      <c r="AW370"/>
      <c r="AX370"/>
    </row>
    <row r="371" spans="48:50" ht="15.75" customHeight="1" x14ac:dyDescent="0.25">
      <c r="AV371"/>
      <c r="AW371"/>
      <c r="AX371"/>
    </row>
    <row r="372" spans="48:50" ht="15.75" customHeight="1" x14ac:dyDescent="0.25">
      <c r="AV372"/>
      <c r="AW372"/>
      <c r="AX372"/>
    </row>
    <row r="373" spans="48:50" ht="15.75" customHeight="1" x14ac:dyDescent="0.25">
      <c r="AV373"/>
      <c r="AW373"/>
      <c r="AX373"/>
    </row>
    <row r="374" spans="48:50" ht="15.75" customHeight="1" x14ac:dyDescent="0.25">
      <c r="AV374"/>
      <c r="AW374"/>
      <c r="AX374"/>
    </row>
    <row r="375" spans="48:50" ht="15.75" customHeight="1" x14ac:dyDescent="0.25">
      <c r="AV375"/>
      <c r="AW375"/>
      <c r="AX375"/>
    </row>
    <row r="376" spans="48:50" ht="15.75" customHeight="1" x14ac:dyDescent="0.25">
      <c r="AV376"/>
      <c r="AW376"/>
      <c r="AX376"/>
    </row>
    <row r="377" spans="48:50" ht="15.75" customHeight="1" x14ac:dyDescent="0.25">
      <c r="AV377"/>
      <c r="AW377"/>
      <c r="AX377"/>
    </row>
    <row r="378" spans="48:50" ht="15.75" customHeight="1" x14ac:dyDescent="0.25">
      <c r="AV378"/>
      <c r="AW378"/>
      <c r="AX378"/>
    </row>
    <row r="379" spans="48:50" ht="15.75" customHeight="1" x14ac:dyDescent="0.25">
      <c r="AV379"/>
      <c r="AW379"/>
      <c r="AX379"/>
    </row>
    <row r="380" spans="48:50" ht="15.75" customHeight="1" x14ac:dyDescent="0.25">
      <c r="AV380"/>
      <c r="AW380"/>
      <c r="AX380"/>
    </row>
    <row r="381" spans="48:50" ht="15.75" customHeight="1" x14ac:dyDescent="0.25">
      <c r="AV381"/>
      <c r="AW381"/>
      <c r="AX381"/>
    </row>
    <row r="382" spans="48:50" ht="15.75" customHeight="1" x14ac:dyDescent="0.25">
      <c r="AV382"/>
      <c r="AW382"/>
      <c r="AX382"/>
    </row>
    <row r="383" spans="48:50" ht="15.75" customHeight="1" x14ac:dyDescent="0.25">
      <c r="AV383"/>
      <c r="AW383"/>
      <c r="AX383"/>
    </row>
    <row r="384" spans="48:50" ht="15.75" customHeight="1" x14ac:dyDescent="0.25">
      <c r="AV384"/>
      <c r="AW384"/>
      <c r="AX384"/>
    </row>
    <row r="385" spans="48:50" ht="15.75" customHeight="1" x14ac:dyDescent="0.25">
      <c r="AV385"/>
      <c r="AW385"/>
      <c r="AX385"/>
    </row>
    <row r="386" spans="48:50" ht="15.75" customHeight="1" x14ac:dyDescent="0.25">
      <c r="AV386"/>
      <c r="AW386"/>
      <c r="AX386"/>
    </row>
    <row r="387" spans="48:50" ht="15.75" customHeight="1" x14ac:dyDescent="0.25">
      <c r="AV387"/>
      <c r="AW387"/>
      <c r="AX387"/>
    </row>
    <row r="388" spans="48:50" ht="15.75" customHeight="1" x14ac:dyDescent="0.25">
      <c r="AV388"/>
      <c r="AW388"/>
      <c r="AX388"/>
    </row>
    <row r="389" spans="48:50" ht="15.75" customHeight="1" x14ac:dyDescent="0.25">
      <c r="AV389"/>
      <c r="AW389"/>
      <c r="AX389"/>
    </row>
    <row r="390" spans="48:50" ht="15.75" customHeight="1" x14ac:dyDescent="0.25">
      <c r="AV390"/>
      <c r="AW390"/>
      <c r="AX390"/>
    </row>
    <row r="391" spans="48:50" ht="15.75" customHeight="1" x14ac:dyDescent="0.25">
      <c r="AV391"/>
      <c r="AW391"/>
      <c r="AX391"/>
    </row>
    <row r="392" spans="48:50" ht="15.75" customHeight="1" x14ac:dyDescent="0.25">
      <c r="AV392"/>
      <c r="AW392"/>
      <c r="AX392"/>
    </row>
    <row r="393" spans="48:50" ht="15.75" customHeight="1" x14ac:dyDescent="0.25">
      <c r="AV393"/>
      <c r="AW393"/>
      <c r="AX393"/>
    </row>
    <row r="394" spans="48:50" ht="15.75" customHeight="1" x14ac:dyDescent="0.25">
      <c r="AV394"/>
      <c r="AW394"/>
      <c r="AX394"/>
    </row>
    <row r="395" spans="48:50" ht="15.75" customHeight="1" x14ac:dyDescent="0.25">
      <c r="AV395"/>
      <c r="AW395"/>
      <c r="AX395"/>
    </row>
    <row r="396" spans="48:50" ht="15.75" customHeight="1" x14ac:dyDescent="0.25">
      <c r="AV396"/>
      <c r="AW396"/>
      <c r="AX396"/>
    </row>
    <row r="397" spans="48:50" ht="15.75" customHeight="1" x14ac:dyDescent="0.25">
      <c r="AV397"/>
      <c r="AW397"/>
      <c r="AX397"/>
    </row>
    <row r="398" spans="48:50" ht="15.75" customHeight="1" x14ac:dyDescent="0.25">
      <c r="AV398"/>
      <c r="AW398"/>
      <c r="AX398"/>
    </row>
    <row r="399" spans="48:50" ht="15.75" customHeight="1" x14ac:dyDescent="0.25">
      <c r="AV399"/>
      <c r="AW399"/>
      <c r="AX399"/>
    </row>
    <row r="400" spans="48:50" ht="15.75" customHeight="1" x14ac:dyDescent="0.25">
      <c r="AV400"/>
      <c r="AW400"/>
      <c r="AX400"/>
    </row>
    <row r="401" spans="48:50" ht="15.75" customHeight="1" x14ac:dyDescent="0.25">
      <c r="AV401"/>
      <c r="AW401"/>
      <c r="AX401"/>
    </row>
    <row r="402" spans="48:50" ht="15.75" customHeight="1" x14ac:dyDescent="0.25">
      <c r="AV402"/>
      <c r="AW402"/>
      <c r="AX402"/>
    </row>
    <row r="403" spans="48:50" ht="15.75" customHeight="1" x14ac:dyDescent="0.25">
      <c r="AV403"/>
      <c r="AW403"/>
      <c r="AX403"/>
    </row>
    <row r="404" spans="48:50" ht="15.75" customHeight="1" x14ac:dyDescent="0.25">
      <c r="AV404"/>
      <c r="AW404"/>
      <c r="AX404"/>
    </row>
    <row r="405" spans="48:50" ht="15.75" customHeight="1" x14ac:dyDescent="0.25">
      <c r="AV405"/>
      <c r="AW405"/>
      <c r="AX405"/>
    </row>
    <row r="406" spans="48:50" ht="15.75" customHeight="1" x14ac:dyDescent="0.25">
      <c r="AV406"/>
      <c r="AW406"/>
      <c r="AX406"/>
    </row>
    <row r="407" spans="48:50" ht="15.75" customHeight="1" x14ac:dyDescent="0.25">
      <c r="AV407"/>
      <c r="AW407"/>
      <c r="AX407"/>
    </row>
    <row r="408" spans="48:50" ht="15.75" customHeight="1" x14ac:dyDescent="0.25">
      <c r="AV408"/>
      <c r="AW408"/>
      <c r="AX408"/>
    </row>
    <row r="409" spans="48:50" ht="15.75" customHeight="1" x14ac:dyDescent="0.25">
      <c r="AV409"/>
      <c r="AW409"/>
      <c r="AX409"/>
    </row>
    <row r="410" spans="48:50" ht="15.75" customHeight="1" x14ac:dyDescent="0.25">
      <c r="AV410"/>
      <c r="AW410"/>
      <c r="AX410"/>
    </row>
    <row r="411" spans="48:50" ht="15.75" customHeight="1" x14ac:dyDescent="0.25">
      <c r="AV411"/>
      <c r="AW411"/>
      <c r="AX411"/>
    </row>
    <row r="412" spans="48:50" ht="15.75" customHeight="1" x14ac:dyDescent="0.25">
      <c r="AV412"/>
      <c r="AW412"/>
      <c r="AX412"/>
    </row>
    <row r="413" spans="48:50" ht="15.75" customHeight="1" x14ac:dyDescent="0.25">
      <c r="AV413"/>
      <c r="AW413"/>
      <c r="AX413"/>
    </row>
    <row r="414" spans="48:50" ht="15.75" customHeight="1" x14ac:dyDescent="0.25">
      <c r="AV414"/>
      <c r="AW414"/>
      <c r="AX414"/>
    </row>
    <row r="415" spans="48:50" ht="15.75" customHeight="1" x14ac:dyDescent="0.25">
      <c r="AV415"/>
      <c r="AW415"/>
      <c r="AX415"/>
    </row>
    <row r="416" spans="48:50" ht="15.75" customHeight="1" x14ac:dyDescent="0.25">
      <c r="AV416"/>
      <c r="AW416"/>
      <c r="AX416"/>
    </row>
    <row r="417" spans="48:50" ht="15.75" customHeight="1" x14ac:dyDescent="0.25">
      <c r="AV417"/>
      <c r="AW417"/>
      <c r="AX417"/>
    </row>
    <row r="418" spans="48:50" ht="15.75" customHeight="1" x14ac:dyDescent="0.25">
      <c r="AV418"/>
      <c r="AW418"/>
      <c r="AX418"/>
    </row>
    <row r="419" spans="48:50" ht="15.75" customHeight="1" x14ac:dyDescent="0.25">
      <c r="AV419"/>
      <c r="AW419"/>
      <c r="AX419"/>
    </row>
    <row r="420" spans="48:50" ht="15.75" customHeight="1" x14ac:dyDescent="0.25">
      <c r="AV420"/>
      <c r="AW420"/>
      <c r="AX420"/>
    </row>
    <row r="421" spans="48:50" ht="15.75" customHeight="1" x14ac:dyDescent="0.25">
      <c r="AV421"/>
      <c r="AW421"/>
      <c r="AX421"/>
    </row>
    <row r="422" spans="48:50" ht="15.75" customHeight="1" x14ac:dyDescent="0.25">
      <c r="AV422"/>
      <c r="AW422"/>
      <c r="AX422"/>
    </row>
    <row r="423" spans="48:50" ht="15.75" customHeight="1" x14ac:dyDescent="0.25">
      <c r="AV423"/>
      <c r="AW423"/>
      <c r="AX423"/>
    </row>
    <row r="424" spans="48:50" ht="15.75" customHeight="1" x14ac:dyDescent="0.25">
      <c r="AV424"/>
      <c r="AW424"/>
      <c r="AX424"/>
    </row>
    <row r="425" spans="48:50" ht="15.75" customHeight="1" x14ac:dyDescent="0.25">
      <c r="AV425"/>
      <c r="AW425"/>
      <c r="AX425"/>
    </row>
    <row r="426" spans="48:50" ht="15.75" customHeight="1" x14ac:dyDescent="0.25">
      <c r="AV426"/>
      <c r="AW426"/>
      <c r="AX426"/>
    </row>
    <row r="427" spans="48:50" ht="15.75" customHeight="1" x14ac:dyDescent="0.25">
      <c r="AV427"/>
      <c r="AW427"/>
      <c r="AX427"/>
    </row>
    <row r="428" spans="48:50" ht="15.75" customHeight="1" x14ac:dyDescent="0.25">
      <c r="AV428"/>
      <c r="AW428"/>
      <c r="AX428"/>
    </row>
    <row r="429" spans="48:50" ht="15.75" customHeight="1" x14ac:dyDescent="0.25">
      <c r="AV429"/>
      <c r="AW429"/>
      <c r="AX429"/>
    </row>
    <row r="430" spans="48:50" ht="15.75" customHeight="1" x14ac:dyDescent="0.25">
      <c r="AV430"/>
      <c r="AW430"/>
      <c r="AX430"/>
    </row>
    <row r="431" spans="48:50" ht="15.75" customHeight="1" x14ac:dyDescent="0.25">
      <c r="AV431"/>
      <c r="AW431"/>
      <c r="AX431"/>
    </row>
    <row r="432" spans="48:50" ht="15.75" customHeight="1" x14ac:dyDescent="0.25">
      <c r="AV432"/>
      <c r="AW432"/>
      <c r="AX432"/>
    </row>
    <row r="433" spans="48:50" ht="15.75" customHeight="1" x14ac:dyDescent="0.25">
      <c r="AV433"/>
      <c r="AW433"/>
      <c r="AX433"/>
    </row>
    <row r="434" spans="48:50" ht="15.75" customHeight="1" x14ac:dyDescent="0.25">
      <c r="AV434"/>
      <c r="AW434"/>
      <c r="AX434"/>
    </row>
    <row r="435" spans="48:50" ht="15.75" customHeight="1" x14ac:dyDescent="0.25">
      <c r="AV435"/>
      <c r="AW435"/>
      <c r="AX435"/>
    </row>
    <row r="436" spans="48:50" ht="15.75" customHeight="1" x14ac:dyDescent="0.25">
      <c r="AV436"/>
      <c r="AW436"/>
      <c r="AX436"/>
    </row>
    <row r="437" spans="48:50" ht="15.75" customHeight="1" x14ac:dyDescent="0.25">
      <c r="AV437"/>
      <c r="AW437"/>
      <c r="AX437"/>
    </row>
    <row r="438" spans="48:50" ht="15.75" customHeight="1" x14ac:dyDescent="0.25">
      <c r="AV438"/>
      <c r="AW438"/>
      <c r="AX438"/>
    </row>
    <row r="439" spans="48:50" ht="15.75" customHeight="1" x14ac:dyDescent="0.25">
      <c r="AV439"/>
      <c r="AW439"/>
      <c r="AX439"/>
    </row>
    <row r="440" spans="48:50" ht="15.75" customHeight="1" x14ac:dyDescent="0.25">
      <c r="AV440"/>
      <c r="AW440"/>
      <c r="AX440"/>
    </row>
    <row r="441" spans="48:50" ht="15.75" customHeight="1" x14ac:dyDescent="0.25">
      <c r="AV441"/>
      <c r="AW441"/>
      <c r="AX441"/>
    </row>
    <row r="442" spans="48:50" ht="15.75" customHeight="1" x14ac:dyDescent="0.25">
      <c r="AV442"/>
      <c r="AW442"/>
      <c r="AX442"/>
    </row>
    <row r="443" spans="48:50" ht="15.75" customHeight="1" x14ac:dyDescent="0.25">
      <c r="AV443"/>
      <c r="AW443"/>
      <c r="AX443"/>
    </row>
    <row r="444" spans="48:50" ht="15.75" customHeight="1" x14ac:dyDescent="0.25">
      <c r="AV444"/>
      <c r="AW444"/>
      <c r="AX444"/>
    </row>
    <row r="445" spans="48:50" ht="15.75" customHeight="1" x14ac:dyDescent="0.25">
      <c r="AV445"/>
      <c r="AW445"/>
      <c r="AX445"/>
    </row>
    <row r="446" spans="48:50" ht="15.75" customHeight="1" x14ac:dyDescent="0.25">
      <c r="AV446"/>
      <c r="AW446"/>
      <c r="AX446"/>
    </row>
    <row r="447" spans="48:50" ht="15.75" customHeight="1" x14ac:dyDescent="0.25">
      <c r="AV447"/>
      <c r="AW447"/>
      <c r="AX447"/>
    </row>
    <row r="448" spans="48:50" ht="15.75" customHeight="1" x14ac:dyDescent="0.25">
      <c r="AV448"/>
      <c r="AW448"/>
      <c r="AX448"/>
    </row>
    <row r="449" spans="48:50" ht="15.75" customHeight="1" x14ac:dyDescent="0.25">
      <c r="AV449"/>
      <c r="AW449"/>
      <c r="AX449"/>
    </row>
    <row r="450" spans="48:50" ht="15.75" customHeight="1" x14ac:dyDescent="0.25">
      <c r="AV450"/>
      <c r="AW450"/>
      <c r="AX450"/>
    </row>
    <row r="451" spans="48:50" ht="15.75" customHeight="1" x14ac:dyDescent="0.25">
      <c r="AV451"/>
      <c r="AW451"/>
      <c r="AX451"/>
    </row>
    <row r="452" spans="48:50" ht="15.75" customHeight="1" x14ac:dyDescent="0.25">
      <c r="AV452"/>
      <c r="AW452"/>
      <c r="AX452"/>
    </row>
    <row r="453" spans="48:50" ht="15.75" customHeight="1" x14ac:dyDescent="0.25">
      <c r="AV453"/>
      <c r="AW453"/>
      <c r="AX453"/>
    </row>
    <row r="454" spans="48:50" ht="15.75" customHeight="1" x14ac:dyDescent="0.25">
      <c r="AV454"/>
      <c r="AW454"/>
      <c r="AX454"/>
    </row>
    <row r="455" spans="48:50" ht="15.75" customHeight="1" x14ac:dyDescent="0.25">
      <c r="AV455"/>
      <c r="AW455"/>
      <c r="AX455"/>
    </row>
    <row r="456" spans="48:50" ht="15.75" customHeight="1" x14ac:dyDescent="0.25">
      <c r="AV456"/>
      <c r="AW456"/>
      <c r="AX456"/>
    </row>
    <row r="457" spans="48:50" ht="15.75" customHeight="1" x14ac:dyDescent="0.25">
      <c r="AV457"/>
      <c r="AW457"/>
      <c r="AX457"/>
    </row>
    <row r="458" spans="48:50" ht="15.75" customHeight="1" x14ac:dyDescent="0.25">
      <c r="AV458"/>
      <c r="AW458"/>
      <c r="AX458"/>
    </row>
    <row r="459" spans="48:50" ht="15.75" customHeight="1" x14ac:dyDescent="0.25">
      <c r="AV459"/>
      <c r="AW459"/>
      <c r="AX459"/>
    </row>
    <row r="460" spans="48:50" ht="15.75" customHeight="1" x14ac:dyDescent="0.25">
      <c r="AV460"/>
      <c r="AW460"/>
      <c r="AX460"/>
    </row>
    <row r="461" spans="48:50" ht="15.75" customHeight="1" x14ac:dyDescent="0.25">
      <c r="AV461"/>
      <c r="AW461"/>
      <c r="AX461"/>
    </row>
    <row r="462" spans="48:50" ht="15.75" customHeight="1" x14ac:dyDescent="0.25">
      <c r="AV462"/>
      <c r="AW462"/>
      <c r="AX462"/>
    </row>
    <row r="463" spans="48:50" ht="15.75" customHeight="1" x14ac:dyDescent="0.25">
      <c r="AV463"/>
      <c r="AW463"/>
      <c r="AX463"/>
    </row>
    <row r="464" spans="48:50" ht="15.75" customHeight="1" x14ac:dyDescent="0.25">
      <c r="AV464"/>
      <c r="AW464"/>
      <c r="AX464"/>
    </row>
    <row r="465" spans="48:50" ht="15.75" customHeight="1" x14ac:dyDescent="0.25">
      <c r="AV465"/>
      <c r="AW465"/>
      <c r="AX465"/>
    </row>
    <row r="466" spans="48:50" ht="15.75" customHeight="1" x14ac:dyDescent="0.25">
      <c r="AV466"/>
      <c r="AW466"/>
      <c r="AX466"/>
    </row>
    <row r="467" spans="48:50" ht="15.75" customHeight="1" x14ac:dyDescent="0.25">
      <c r="AV467"/>
      <c r="AW467"/>
      <c r="AX467"/>
    </row>
    <row r="468" spans="48:50" ht="15.75" customHeight="1" x14ac:dyDescent="0.25">
      <c r="AV468"/>
      <c r="AW468"/>
      <c r="AX468"/>
    </row>
    <row r="469" spans="48:50" ht="15.75" customHeight="1" x14ac:dyDescent="0.25">
      <c r="AV469"/>
      <c r="AW469"/>
      <c r="AX469"/>
    </row>
    <row r="470" spans="48:50" ht="15.75" customHeight="1" x14ac:dyDescent="0.25">
      <c r="AV470"/>
      <c r="AW470"/>
      <c r="AX470"/>
    </row>
    <row r="471" spans="48:50" ht="15.75" customHeight="1" x14ac:dyDescent="0.25">
      <c r="AV471"/>
      <c r="AW471"/>
      <c r="AX471"/>
    </row>
    <row r="472" spans="48:50" ht="15.75" customHeight="1" x14ac:dyDescent="0.25">
      <c r="AV472"/>
      <c r="AW472"/>
      <c r="AX472"/>
    </row>
    <row r="473" spans="48:50" ht="15.75" customHeight="1" x14ac:dyDescent="0.25">
      <c r="AV473"/>
      <c r="AW473"/>
      <c r="AX473"/>
    </row>
    <row r="474" spans="48:50" ht="15.75" customHeight="1" x14ac:dyDescent="0.25">
      <c r="AV474"/>
      <c r="AW474"/>
      <c r="AX474"/>
    </row>
    <row r="475" spans="48:50" ht="15.75" customHeight="1" x14ac:dyDescent="0.25">
      <c r="AV475"/>
      <c r="AW475"/>
      <c r="AX475"/>
    </row>
    <row r="476" spans="48:50" ht="15.75" customHeight="1" x14ac:dyDescent="0.25">
      <c r="AV476"/>
      <c r="AW476"/>
      <c r="AX476"/>
    </row>
    <row r="477" spans="48:50" ht="15.75" customHeight="1" x14ac:dyDescent="0.25">
      <c r="AV477"/>
      <c r="AW477"/>
      <c r="AX477"/>
    </row>
    <row r="478" spans="48:50" ht="15.75" customHeight="1" x14ac:dyDescent="0.25">
      <c r="AV478"/>
      <c r="AW478"/>
      <c r="AX478"/>
    </row>
    <row r="479" spans="48:50" ht="15.75" customHeight="1" x14ac:dyDescent="0.25">
      <c r="AV479"/>
      <c r="AW479"/>
      <c r="AX479"/>
    </row>
    <row r="480" spans="48:50" ht="15.75" customHeight="1" x14ac:dyDescent="0.25">
      <c r="AV480"/>
      <c r="AW480"/>
      <c r="AX480"/>
    </row>
    <row r="481" spans="48:50" ht="15.75" customHeight="1" x14ac:dyDescent="0.25">
      <c r="AV481"/>
      <c r="AW481"/>
      <c r="AX481"/>
    </row>
    <row r="482" spans="48:50" ht="15.75" customHeight="1" x14ac:dyDescent="0.25">
      <c r="AV482"/>
      <c r="AW482"/>
      <c r="AX482"/>
    </row>
    <row r="483" spans="48:50" ht="15.75" customHeight="1" x14ac:dyDescent="0.25">
      <c r="AV483"/>
      <c r="AW483"/>
      <c r="AX483"/>
    </row>
    <row r="484" spans="48:50" ht="15.75" customHeight="1" x14ac:dyDescent="0.25">
      <c r="AV484"/>
      <c r="AW484"/>
      <c r="AX484"/>
    </row>
    <row r="485" spans="48:50" ht="15.75" customHeight="1" x14ac:dyDescent="0.25">
      <c r="AV485"/>
      <c r="AW485"/>
      <c r="AX485"/>
    </row>
    <row r="486" spans="48:50" ht="15.75" customHeight="1" x14ac:dyDescent="0.25">
      <c r="AV486"/>
      <c r="AW486"/>
      <c r="AX486"/>
    </row>
    <row r="487" spans="48:50" ht="15.75" customHeight="1" x14ac:dyDescent="0.25">
      <c r="AV487"/>
      <c r="AW487"/>
      <c r="AX487"/>
    </row>
    <row r="488" spans="48:50" ht="15.75" customHeight="1" x14ac:dyDescent="0.25">
      <c r="AV488"/>
      <c r="AW488"/>
      <c r="AX488"/>
    </row>
    <row r="489" spans="48:50" ht="15.75" customHeight="1" x14ac:dyDescent="0.25">
      <c r="AV489"/>
      <c r="AW489"/>
      <c r="AX489"/>
    </row>
    <row r="490" spans="48:50" ht="15.75" customHeight="1" x14ac:dyDescent="0.25">
      <c r="AV490"/>
      <c r="AW490"/>
      <c r="AX490"/>
    </row>
    <row r="491" spans="48:50" ht="15.75" customHeight="1" x14ac:dyDescent="0.25">
      <c r="AV491"/>
      <c r="AW491"/>
      <c r="AX491"/>
    </row>
    <row r="492" spans="48:50" ht="15.75" customHeight="1" x14ac:dyDescent="0.25">
      <c r="AV492"/>
      <c r="AW492"/>
      <c r="AX492"/>
    </row>
    <row r="493" spans="48:50" ht="15.75" customHeight="1" x14ac:dyDescent="0.25">
      <c r="AV493"/>
      <c r="AW493"/>
      <c r="AX493"/>
    </row>
    <row r="494" spans="48:50" ht="15.75" customHeight="1" x14ac:dyDescent="0.25">
      <c r="AV494"/>
      <c r="AW494"/>
      <c r="AX494"/>
    </row>
    <row r="495" spans="48:50" ht="15.75" customHeight="1" x14ac:dyDescent="0.25">
      <c r="AV495"/>
      <c r="AW495"/>
      <c r="AX495"/>
    </row>
    <row r="496" spans="48:50" ht="15.75" customHeight="1" x14ac:dyDescent="0.25">
      <c r="AV496"/>
      <c r="AW496"/>
      <c r="AX496"/>
    </row>
    <row r="497" spans="48:50" ht="15.75" customHeight="1" x14ac:dyDescent="0.25">
      <c r="AV497"/>
      <c r="AW497"/>
      <c r="AX497"/>
    </row>
    <row r="498" spans="48:50" ht="15.75" customHeight="1" x14ac:dyDescent="0.25">
      <c r="AV498"/>
      <c r="AW498"/>
      <c r="AX498"/>
    </row>
    <row r="499" spans="48:50" ht="15.75" customHeight="1" x14ac:dyDescent="0.25">
      <c r="AV499"/>
      <c r="AW499"/>
      <c r="AX499"/>
    </row>
    <row r="500" spans="48:50" ht="15.75" customHeight="1" x14ac:dyDescent="0.25">
      <c r="AV500"/>
      <c r="AW500"/>
      <c r="AX500"/>
    </row>
    <row r="501" spans="48:50" ht="15.75" customHeight="1" x14ac:dyDescent="0.25">
      <c r="AV501"/>
      <c r="AW501"/>
      <c r="AX501"/>
    </row>
    <row r="502" spans="48:50" ht="15.75" customHeight="1" x14ac:dyDescent="0.25">
      <c r="AV502"/>
      <c r="AW502"/>
      <c r="AX502"/>
    </row>
    <row r="503" spans="48:50" ht="15.75" customHeight="1" x14ac:dyDescent="0.25">
      <c r="AV503"/>
      <c r="AW503"/>
      <c r="AX503"/>
    </row>
    <row r="504" spans="48:50" ht="15.75" customHeight="1" x14ac:dyDescent="0.25">
      <c r="AV504"/>
      <c r="AW504"/>
      <c r="AX504"/>
    </row>
    <row r="505" spans="48:50" ht="15.75" customHeight="1" x14ac:dyDescent="0.25">
      <c r="AV505"/>
      <c r="AW505"/>
      <c r="AX505"/>
    </row>
    <row r="506" spans="48:50" ht="15.75" customHeight="1" x14ac:dyDescent="0.25">
      <c r="AV506"/>
      <c r="AW506"/>
      <c r="AX506"/>
    </row>
    <row r="507" spans="48:50" ht="15.75" customHeight="1" x14ac:dyDescent="0.25">
      <c r="AV507"/>
      <c r="AW507"/>
      <c r="AX507"/>
    </row>
    <row r="508" spans="48:50" ht="15.75" customHeight="1" x14ac:dyDescent="0.25">
      <c r="AV508"/>
      <c r="AW508"/>
      <c r="AX508"/>
    </row>
    <row r="509" spans="48:50" ht="15.75" customHeight="1" x14ac:dyDescent="0.25">
      <c r="AV509"/>
      <c r="AW509"/>
      <c r="AX509"/>
    </row>
    <row r="510" spans="48:50" ht="15.75" customHeight="1" x14ac:dyDescent="0.25">
      <c r="AV510"/>
      <c r="AW510"/>
      <c r="AX510"/>
    </row>
    <row r="511" spans="48:50" ht="15.75" customHeight="1" x14ac:dyDescent="0.25">
      <c r="AV511"/>
      <c r="AW511"/>
      <c r="AX511"/>
    </row>
    <row r="512" spans="48:50" ht="15.75" customHeight="1" x14ac:dyDescent="0.25">
      <c r="AV512"/>
      <c r="AW512"/>
      <c r="AX512"/>
    </row>
    <row r="513" spans="48:50" ht="15.75" customHeight="1" x14ac:dyDescent="0.25">
      <c r="AV513"/>
      <c r="AW513"/>
      <c r="AX513"/>
    </row>
    <row r="514" spans="48:50" ht="15.75" customHeight="1" x14ac:dyDescent="0.25">
      <c r="AV514"/>
      <c r="AW514"/>
      <c r="AX514"/>
    </row>
    <row r="515" spans="48:50" ht="15.75" customHeight="1" x14ac:dyDescent="0.25">
      <c r="AV515"/>
      <c r="AW515"/>
      <c r="AX515"/>
    </row>
    <row r="516" spans="48:50" ht="15.75" customHeight="1" x14ac:dyDescent="0.25">
      <c r="AV516"/>
      <c r="AW516"/>
      <c r="AX516"/>
    </row>
    <row r="517" spans="48:50" ht="15.75" customHeight="1" x14ac:dyDescent="0.25">
      <c r="AV517"/>
      <c r="AW517"/>
      <c r="AX517"/>
    </row>
    <row r="518" spans="48:50" ht="15.75" customHeight="1" x14ac:dyDescent="0.25">
      <c r="AV518"/>
      <c r="AW518"/>
      <c r="AX518"/>
    </row>
    <row r="519" spans="48:50" ht="15.75" customHeight="1" x14ac:dyDescent="0.25">
      <c r="AV519"/>
      <c r="AW519"/>
      <c r="AX519"/>
    </row>
    <row r="520" spans="48:50" ht="15.75" customHeight="1" x14ac:dyDescent="0.25">
      <c r="AV520"/>
      <c r="AW520"/>
      <c r="AX520"/>
    </row>
    <row r="521" spans="48:50" ht="15.75" customHeight="1" x14ac:dyDescent="0.25">
      <c r="AV521"/>
      <c r="AW521"/>
      <c r="AX521"/>
    </row>
    <row r="522" spans="48:50" ht="15.75" customHeight="1" x14ac:dyDescent="0.25">
      <c r="AV522"/>
      <c r="AW522"/>
      <c r="AX522"/>
    </row>
    <row r="523" spans="48:50" ht="15.75" customHeight="1" x14ac:dyDescent="0.25">
      <c r="AV523"/>
      <c r="AW523"/>
      <c r="AX523"/>
    </row>
    <row r="524" spans="48:50" ht="15.75" customHeight="1" x14ac:dyDescent="0.25">
      <c r="AV524"/>
      <c r="AW524"/>
      <c r="AX524"/>
    </row>
    <row r="525" spans="48:50" ht="15.75" customHeight="1" x14ac:dyDescent="0.25">
      <c r="AV525"/>
      <c r="AW525"/>
      <c r="AX525"/>
    </row>
    <row r="526" spans="48:50" ht="15.75" customHeight="1" x14ac:dyDescent="0.25">
      <c r="AV526"/>
      <c r="AW526"/>
      <c r="AX526"/>
    </row>
    <row r="527" spans="48:50" ht="15.75" customHeight="1" x14ac:dyDescent="0.25">
      <c r="AV527"/>
      <c r="AW527"/>
      <c r="AX527"/>
    </row>
    <row r="528" spans="48:50" ht="15.75" customHeight="1" x14ac:dyDescent="0.25">
      <c r="AV528"/>
      <c r="AW528"/>
      <c r="AX528"/>
    </row>
    <row r="529" spans="48:50" ht="15.75" customHeight="1" x14ac:dyDescent="0.25">
      <c r="AV529"/>
      <c r="AW529"/>
      <c r="AX529"/>
    </row>
    <row r="530" spans="48:50" ht="15.75" customHeight="1" x14ac:dyDescent="0.25">
      <c r="AV530"/>
      <c r="AW530"/>
      <c r="AX530"/>
    </row>
    <row r="531" spans="48:50" ht="15.75" customHeight="1" x14ac:dyDescent="0.25">
      <c r="AV531"/>
      <c r="AW531"/>
      <c r="AX531"/>
    </row>
    <row r="532" spans="48:50" ht="15.75" customHeight="1" x14ac:dyDescent="0.25">
      <c r="AV532"/>
      <c r="AW532"/>
      <c r="AX532"/>
    </row>
    <row r="533" spans="48:50" ht="15.75" customHeight="1" x14ac:dyDescent="0.25">
      <c r="AV533"/>
      <c r="AW533"/>
      <c r="AX533"/>
    </row>
    <row r="534" spans="48:50" ht="15.75" customHeight="1" x14ac:dyDescent="0.25">
      <c r="AV534"/>
      <c r="AW534"/>
      <c r="AX534"/>
    </row>
    <row r="535" spans="48:50" ht="15.75" customHeight="1" x14ac:dyDescent="0.25">
      <c r="AV535"/>
      <c r="AW535"/>
      <c r="AX535"/>
    </row>
    <row r="536" spans="48:50" ht="15.75" customHeight="1" x14ac:dyDescent="0.25">
      <c r="AV536"/>
      <c r="AW536"/>
      <c r="AX536"/>
    </row>
    <row r="537" spans="48:50" ht="15.75" customHeight="1" x14ac:dyDescent="0.25">
      <c r="AV537"/>
      <c r="AW537"/>
      <c r="AX537"/>
    </row>
    <row r="538" spans="48:50" ht="15.75" customHeight="1" x14ac:dyDescent="0.25">
      <c r="AV538"/>
      <c r="AW538"/>
      <c r="AX538"/>
    </row>
    <row r="539" spans="48:50" ht="15.75" customHeight="1" x14ac:dyDescent="0.25">
      <c r="AV539"/>
      <c r="AW539"/>
      <c r="AX539"/>
    </row>
    <row r="540" spans="48:50" ht="15.75" customHeight="1" x14ac:dyDescent="0.25">
      <c r="AV540"/>
      <c r="AW540"/>
      <c r="AX540"/>
    </row>
    <row r="541" spans="48:50" ht="15.75" customHeight="1" x14ac:dyDescent="0.25">
      <c r="AV541"/>
      <c r="AW541"/>
      <c r="AX541"/>
    </row>
    <row r="542" spans="48:50" ht="15.75" customHeight="1" x14ac:dyDescent="0.25">
      <c r="AV542"/>
      <c r="AW542"/>
      <c r="AX542"/>
    </row>
    <row r="543" spans="48:50" ht="15.75" customHeight="1" x14ac:dyDescent="0.25">
      <c r="AV543"/>
      <c r="AW543"/>
      <c r="AX543"/>
    </row>
    <row r="544" spans="48:50" ht="15.75" customHeight="1" x14ac:dyDescent="0.25">
      <c r="AV544"/>
      <c r="AW544"/>
      <c r="AX544"/>
    </row>
    <row r="545" spans="48:50" ht="15.75" customHeight="1" x14ac:dyDescent="0.25">
      <c r="AV545"/>
      <c r="AW545"/>
      <c r="AX545"/>
    </row>
    <row r="546" spans="48:50" ht="15.75" customHeight="1" x14ac:dyDescent="0.25">
      <c r="AV546"/>
      <c r="AW546"/>
      <c r="AX546"/>
    </row>
    <row r="547" spans="48:50" ht="15.75" customHeight="1" x14ac:dyDescent="0.25">
      <c r="AV547"/>
      <c r="AW547"/>
      <c r="AX547"/>
    </row>
    <row r="548" spans="48:50" ht="15.75" customHeight="1" x14ac:dyDescent="0.25">
      <c r="AV548"/>
      <c r="AW548"/>
      <c r="AX548"/>
    </row>
    <row r="549" spans="48:50" ht="15.75" customHeight="1" x14ac:dyDescent="0.25">
      <c r="AV549"/>
      <c r="AW549"/>
      <c r="AX549"/>
    </row>
    <row r="550" spans="48:50" ht="15.75" customHeight="1" x14ac:dyDescent="0.25">
      <c r="AV550"/>
      <c r="AW550"/>
      <c r="AX550"/>
    </row>
    <row r="551" spans="48:50" ht="15.75" customHeight="1" x14ac:dyDescent="0.25">
      <c r="AV551"/>
      <c r="AW551"/>
      <c r="AX551"/>
    </row>
    <row r="552" spans="48:50" ht="15.75" customHeight="1" x14ac:dyDescent="0.25">
      <c r="AV552"/>
      <c r="AW552"/>
      <c r="AX552"/>
    </row>
    <row r="553" spans="48:50" ht="15.75" customHeight="1" x14ac:dyDescent="0.25">
      <c r="AV553"/>
      <c r="AW553"/>
      <c r="AX553"/>
    </row>
    <row r="554" spans="48:50" ht="15.75" customHeight="1" x14ac:dyDescent="0.25">
      <c r="AV554"/>
      <c r="AW554"/>
      <c r="AX554"/>
    </row>
    <row r="555" spans="48:50" ht="15.75" customHeight="1" x14ac:dyDescent="0.25">
      <c r="AV555"/>
      <c r="AW555"/>
      <c r="AX555"/>
    </row>
    <row r="556" spans="48:50" ht="15.75" customHeight="1" x14ac:dyDescent="0.25">
      <c r="AV556"/>
      <c r="AW556"/>
      <c r="AX556"/>
    </row>
    <row r="557" spans="48:50" ht="15.75" customHeight="1" x14ac:dyDescent="0.25">
      <c r="AV557"/>
      <c r="AW557"/>
      <c r="AX557"/>
    </row>
    <row r="558" spans="48:50" ht="15.75" customHeight="1" x14ac:dyDescent="0.25">
      <c r="AV558"/>
      <c r="AW558"/>
      <c r="AX558"/>
    </row>
    <row r="559" spans="48:50" ht="15.75" customHeight="1" x14ac:dyDescent="0.25">
      <c r="AV559"/>
      <c r="AW559"/>
      <c r="AX559"/>
    </row>
    <row r="560" spans="48:50" ht="15.75" customHeight="1" x14ac:dyDescent="0.25">
      <c r="AV560"/>
      <c r="AW560"/>
      <c r="AX560"/>
    </row>
    <row r="561" spans="48:50" ht="15.75" customHeight="1" x14ac:dyDescent="0.25">
      <c r="AV561"/>
      <c r="AW561"/>
      <c r="AX561"/>
    </row>
    <row r="562" spans="48:50" ht="15.75" customHeight="1" x14ac:dyDescent="0.25">
      <c r="AV562"/>
      <c r="AW562"/>
      <c r="AX562"/>
    </row>
    <row r="563" spans="48:50" ht="15.75" customHeight="1" x14ac:dyDescent="0.25">
      <c r="AV563"/>
      <c r="AW563"/>
      <c r="AX563"/>
    </row>
    <row r="564" spans="48:50" ht="15.75" customHeight="1" x14ac:dyDescent="0.25">
      <c r="AV564"/>
      <c r="AW564"/>
      <c r="AX564"/>
    </row>
    <row r="565" spans="48:50" ht="15.75" customHeight="1" x14ac:dyDescent="0.25">
      <c r="AV565"/>
      <c r="AW565"/>
      <c r="AX565"/>
    </row>
    <row r="566" spans="48:50" ht="15.75" customHeight="1" x14ac:dyDescent="0.25">
      <c r="AV566"/>
      <c r="AW566"/>
      <c r="AX566"/>
    </row>
    <row r="567" spans="48:50" ht="15.75" customHeight="1" x14ac:dyDescent="0.25">
      <c r="AV567"/>
      <c r="AW567"/>
      <c r="AX567"/>
    </row>
    <row r="568" spans="48:50" ht="15.75" customHeight="1" x14ac:dyDescent="0.25">
      <c r="AV568"/>
      <c r="AW568"/>
      <c r="AX568"/>
    </row>
    <row r="569" spans="48:50" ht="15.75" customHeight="1" x14ac:dyDescent="0.25">
      <c r="AV569"/>
      <c r="AW569"/>
      <c r="AX569"/>
    </row>
    <row r="570" spans="48:50" ht="15.75" customHeight="1" x14ac:dyDescent="0.25">
      <c r="AV570"/>
      <c r="AW570"/>
      <c r="AX570"/>
    </row>
    <row r="571" spans="48:50" ht="15.75" customHeight="1" x14ac:dyDescent="0.25">
      <c r="AV571"/>
      <c r="AW571"/>
      <c r="AX571"/>
    </row>
    <row r="572" spans="48:50" ht="15.75" customHeight="1" x14ac:dyDescent="0.25">
      <c r="AV572"/>
      <c r="AW572"/>
      <c r="AX572"/>
    </row>
    <row r="573" spans="48:50" ht="15.75" customHeight="1" x14ac:dyDescent="0.25">
      <c r="AV573"/>
      <c r="AW573"/>
      <c r="AX573"/>
    </row>
    <row r="574" spans="48:50" ht="15.75" customHeight="1" x14ac:dyDescent="0.25">
      <c r="AV574"/>
      <c r="AW574"/>
      <c r="AX574"/>
    </row>
    <row r="575" spans="48:50" ht="15.75" customHeight="1" x14ac:dyDescent="0.25">
      <c r="AV575"/>
      <c r="AW575"/>
      <c r="AX575"/>
    </row>
    <row r="576" spans="48:50" ht="15.75" customHeight="1" x14ac:dyDescent="0.25">
      <c r="AV576"/>
      <c r="AW576"/>
      <c r="AX576"/>
    </row>
    <row r="577" spans="48:50" ht="15.75" customHeight="1" x14ac:dyDescent="0.25">
      <c r="AV577"/>
      <c r="AW577"/>
      <c r="AX577"/>
    </row>
    <row r="578" spans="48:50" ht="15.75" customHeight="1" x14ac:dyDescent="0.25">
      <c r="AV578"/>
      <c r="AW578"/>
      <c r="AX578"/>
    </row>
    <row r="579" spans="48:50" ht="15.75" customHeight="1" x14ac:dyDescent="0.25">
      <c r="AV579"/>
      <c r="AW579"/>
      <c r="AX579"/>
    </row>
    <row r="580" spans="48:50" ht="15.75" customHeight="1" x14ac:dyDescent="0.25">
      <c r="AV580"/>
      <c r="AW580"/>
      <c r="AX580"/>
    </row>
    <row r="581" spans="48:50" ht="15.75" customHeight="1" x14ac:dyDescent="0.25">
      <c r="AV581"/>
      <c r="AW581"/>
      <c r="AX581"/>
    </row>
    <row r="582" spans="48:50" ht="15.75" customHeight="1" x14ac:dyDescent="0.25">
      <c r="AV582"/>
      <c r="AW582"/>
      <c r="AX582"/>
    </row>
    <row r="583" spans="48:50" ht="15.75" customHeight="1" x14ac:dyDescent="0.25">
      <c r="AV583"/>
      <c r="AW583"/>
      <c r="AX583"/>
    </row>
    <row r="584" spans="48:50" ht="15.75" customHeight="1" x14ac:dyDescent="0.25">
      <c r="AV584"/>
      <c r="AW584"/>
      <c r="AX584"/>
    </row>
    <row r="585" spans="48:50" ht="15.75" customHeight="1" x14ac:dyDescent="0.25">
      <c r="AV585"/>
      <c r="AW585"/>
      <c r="AX585"/>
    </row>
    <row r="586" spans="48:50" ht="15.75" customHeight="1" x14ac:dyDescent="0.25">
      <c r="AV586"/>
      <c r="AW586"/>
      <c r="AX586"/>
    </row>
    <row r="587" spans="48:50" ht="15.75" customHeight="1" x14ac:dyDescent="0.25">
      <c r="AV587"/>
      <c r="AW587"/>
      <c r="AX587"/>
    </row>
    <row r="588" spans="48:50" ht="15.75" customHeight="1" x14ac:dyDescent="0.25">
      <c r="AV588"/>
      <c r="AW588"/>
      <c r="AX588"/>
    </row>
    <row r="589" spans="48:50" ht="15.75" customHeight="1" x14ac:dyDescent="0.25">
      <c r="AV589"/>
      <c r="AW589"/>
      <c r="AX589"/>
    </row>
    <row r="590" spans="48:50" ht="15.75" customHeight="1" x14ac:dyDescent="0.25">
      <c r="AV590"/>
      <c r="AW590"/>
      <c r="AX590"/>
    </row>
    <row r="591" spans="48:50" ht="15.75" customHeight="1" x14ac:dyDescent="0.25">
      <c r="AV591"/>
      <c r="AW591"/>
      <c r="AX591"/>
    </row>
    <row r="592" spans="48:50" ht="15.75" customHeight="1" x14ac:dyDescent="0.25">
      <c r="AV592"/>
      <c r="AW592"/>
      <c r="AX592"/>
    </row>
    <row r="593" spans="48:50" ht="15.75" customHeight="1" x14ac:dyDescent="0.25">
      <c r="AV593"/>
      <c r="AW593"/>
      <c r="AX593"/>
    </row>
    <row r="594" spans="48:50" ht="15.75" customHeight="1" x14ac:dyDescent="0.25">
      <c r="AV594"/>
      <c r="AW594"/>
      <c r="AX594"/>
    </row>
    <row r="595" spans="48:50" ht="15.75" customHeight="1" x14ac:dyDescent="0.25">
      <c r="AV595"/>
      <c r="AW595"/>
      <c r="AX595"/>
    </row>
    <row r="596" spans="48:50" ht="15.75" customHeight="1" x14ac:dyDescent="0.25">
      <c r="AV596"/>
      <c r="AW596"/>
      <c r="AX596"/>
    </row>
    <row r="597" spans="48:50" ht="15.75" customHeight="1" x14ac:dyDescent="0.25">
      <c r="AV597"/>
      <c r="AW597"/>
      <c r="AX597"/>
    </row>
    <row r="598" spans="48:50" ht="15.75" customHeight="1" x14ac:dyDescent="0.25">
      <c r="AV598"/>
      <c r="AW598"/>
      <c r="AX598"/>
    </row>
    <row r="599" spans="48:50" ht="15.75" customHeight="1" x14ac:dyDescent="0.25">
      <c r="AV599"/>
      <c r="AW599"/>
      <c r="AX599"/>
    </row>
    <row r="600" spans="48:50" ht="15.75" customHeight="1" x14ac:dyDescent="0.25">
      <c r="AV600"/>
      <c r="AW600"/>
      <c r="AX600"/>
    </row>
    <row r="601" spans="48:50" ht="15.75" customHeight="1" x14ac:dyDescent="0.25">
      <c r="AV601"/>
      <c r="AW601"/>
      <c r="AX601"/>
    </row>
    <row r="602" spans="48:50" ht="15.75" customHeight="1" x14ac:dyDescent="0.25">
      <c r="AV602"/>
      <c r="AW602"/>
      <c r="AX602"/>
    </row>
    <row r="603" spans="48:50" ht="15.75" customHeight="1" x14ac:dyDescent="0.25">
      <c r="AV603"/>
      <c r="AW603"/>
      <c r="AX603"/>
    </row>
    <row r="604" spans="48:50" ht="15.75" customHeight="1" x14ac:dyDescent="0.25">
      <c r="AV604"/>
      <c r="AW604"/>
      <c r="AX604"/>
    </row>
    <row r="605" spans="48:50" ht="15.75" customHeight="1" x14ac:dyDescent="0.25">
      <c r="AV605"/>
      <c r="AW605"/>
      <c r="AX605"/>
    </row>
    <row r="606" spans="48:50" ht="15.75" customHeight="1" x14ac:dyDescent="0.25">
      <c r="AV606"/>
      <c r="AW606"/>
      <c r="AX606"/>
    </row>
    <row r="607" spans="48:50" ht="15.75" customHeight="1" x14ac:dyDescent="0.25">
      <c r="AV607"/>
      <c r="AW607"/>
      <c r="AX607"/>
    </row>
    <row r="608" spans="48:50" ht="15.75" customHeight="1" x14ac:dyDescent="0.25">
      <c r="AV608"/>
      <c r="AW608"/>
      <c r="AX608"/>
    </row>
    <row r="609" spans="48:50" ht="15.75" customHeight="1" x14ac:dyDescent="0.25">
      <c r="AV609"/>
      <c r="AW609"/>
      <c r="AX609"/>
    </row>
    <row r="610" spans="48:50" ht="15.75" customHeight="1" x14ac:dyDescent="0.25">
      <c r="AV610"/>
      <c r="AW610"/>
      <c r="AX610"/>
    </row>
    <row r="611" spans="48:50" ht="15.75" customHeight="1" x14ac:dyDescent="0.25">
      <c r="AV611"/>
      <c r="AW611"/>
      <c r="AX611"/>
    </row>
    <row r="612" spans="48:50" ht="15.75" customHeight="1" x14ac:dyDescent="0.25">
      <c r="AV612"/>
      <c r="AW612"/>
      <c r="AX612"/>
    </row>
    <row r="613" spans="48:50" ht="15.75" customHeight="1" x14ac:dyDescent="0.25">
      <c r="AV613"/>
      <c r="AW613"/>
      <c r="AX613"/>
    </row>
    <row r="614" spans="48:50" ht="15.75" customHeight="1" x14ac:dyDescent="0.25">
      <c r="AV614"/>
      <c r="AW614"/>
      <c r="AX614"/>
    </row>
    <row r="615" spans="48:50" ht="15.75" customHeight="1" x14ac:dyDescent="0.25">
      <c r="AV615"/>
      <c r="AW615"/>
      <c r="AX615"/>
    </row>
    <row r="616" spans="48:50" ht="15.75" customHeight="1" x14ac:dyDescent="0.25">
      <c r="AV616"/>
      <c r="AW616"/>
      <c r="AX616"/>
    </row>
    <row r="617" spans="48:50" ht="15.75" customHeight="1" x14ac:dyDescent="0.25">
      <c r="AV617"/>
      <c r="AW617"/>
      <c r="AX617"/>
    </row>
    <row r="618" spans="48:50" ht="15.75" customHeight="1" x14ac:dyDescent="0.25">
      <c r="AV618"/>
      <c r="AW618"/>
      <c r="AX618"/>
    </row>
    <row r="619" spans="48:50" ht="15.75" customHeight="1" x14ac:dyDescent="0.25">
      <c r="AV619"/>
      <c r="AW619"/>
      <c r="AX619"/>
    </row>
    <row r="620" spans="48:50" ht="15.75" customHeight="1" x14ac:dyDescent="0.25">
      <c r="AV620"/>
      <c r="AW620"/>
      <c r="AX620"/>
    </row>
    <row r="621" spans="48:50" ht="15.75" customHeight="1" x14ac:dyDescent="0.25">
      <c r="AV621"/>
      <c r="AW621"/>
      <c r="AX621"/>
    </row>
    <row r="622" spans="48:50" ht="15.75" customHeight="1" x14ac:dyDescent="0.25">
      <c r="AV622"/>
      <c r="AW622"/>
      <c r="AX622"/>
    </row>
    <row r="623" spans="48:50" ht="15.75" customHeight="1" x14ac:dyDescent="0.25">
      <c r="AV623"/>
      <c r="AW623"/>
      <c r="AX623"/>
    </row>
    <row r="624" spans="48:50" ht="15.75" customHeight="1" x14ac:dyDescent="0.25">
      <c r="AV624"/>
      <c r="AW624"/>
      <c r="AX624"/>
    </row>
    <row r="625" spans="48:50" ht="15.75" customHeight="1" x14ac:dyDescent="0.25">
      <c r="AV625"/>
      <c r="AW625"/>
      <c r="AX625"/>
    </row>
    <row r="626" spans="48:50" ht="15.75" customHeight="1" x14ac:dyDescent="0.25">
      <c r="AV626"/>
      <c r="AW626"/>
      <c r="AX626"/>
    </row>
    <row r="627" spans="48:50" ht="15.75" customHeight="1" x14ac:dyDescent="0.25">
      <c r="AV627"/>
      <c r="AW627"/>
      <c r="AX627"/>
    </row>
    <row r="628" spans="48:50" ht="15.75" customHeight="1" x14ac:dyDescent="0.25">
      <c r="AV628"/>
      <c r="AW628"/>
      <c r="AX628"/>
    </row>
    <row r="629" spans="48:50" ht="15.75" customHeight="1" x14ac:dyDescent="0.25">
      <c r="AV629"/>
      <c r="AW629"/>
      <c r="AX629"/>
    </row>
    <row r="630" spans="48:50" ht="15.75" customHeight="1" x14ac:dyDescent="0.25">
      <c r="AV630"/>
      <c r="AW630"/>
      <c r="AX630"/>
    </row>
    <row r="631" spans="48:50" ht="15.75" customHeight="1" x14ac:dyDescent="0.25">
      <c r="AV631"/>
      <c r="AW631"/>
      <c r="AX631"/>
    </row>
    <row r="632" spans="48:50" ht="15.75" customHeight="1" x14ac:dyDescent="0.25">
      <c r="AV632"/>
      <c r="AW632"/>
      <c r="AX632"/>
    </row>
    <row r="633" spans="48:50" ht="15.75" customHeight="1" x14ac:dyDescent="0.25">
      <c r="AV633"/>
      <c r="AW633"/>
      <c r="AX633"/>
    </row>
    <row r="634" spans="48:50" ht="15.75" customHeight="1" x14ac:dyDescent="0.25">
      <c r="AV634"/>
      <c r="AW634"/>
      <c r="AX634"/>
    </row>
    <row r="635" spans="48:50" ht="15.75" customHeight="1" x14ac:dyDescent="0.25">
      <c r="AV635"/>
      <c r="AW635"/>
      <c r="AX635"/>
    </row>
    <row r="636" spans="48:50" ht="15.75" customHeight="1" x14ac:dyDescent="0.25">
      <c r="AV636"/>
      <c r="AW636"/>
      <c r="AX636"/>
    </row>
    <row r="637" spans="48:50" ht="15.75" customHeight="1" x14ac:dyDescent="0.25">
      <c r="AV637"/>
      <c r="AW637"/>
      <c r="AX637"/>
    </row>
    <row r="638" spans="48:50" ht="15.75" customHeight="1" x14ac:dyDescent="0.25">
      <c r="AV638"/>
      <c r="AW638"/>
      <c r="AX638"/>
    </row>
    <row r="639" spans="48:50" ht="15.75" customHeight="1" x14ac:dyDescent="0.25">
      <c r="AV639"/>
      <c r="AW639"/>
      <c r="AX639"/>
    </row>
    <row r="640" spans="48:50" ht="15.75" customHeight="1" x14ac:dyDescent="0.25">
      <c r="AV640"/>
      <c r="AW640"/>
      <c r="AX640"/>
    </row>
    <row r="641" spans="48:50" ht="15.75" customHeight="1" x14ac:dyDescent="0.25">
      <c r="AV641"/>
      <c r="AW641"/>
      <c r="AX641"/>
    </row>
    <row r="642" spans="48:50" ht="15.75" customHeight="1" x14ac:dyDescent="0.25">
      <c r="AV642"/>
      <c r="AW642"/>
      <c r="AX642"/>
    </row>
    <row r="643" spans="48:50" ht="15.75" customHeight="1" x14ac:dyDescent="0.25">
      <c r="AV643"/>
      <c r="AW643"/>
      <c r="AX643"/>
    </row>
    <row r="644" spans="48:50" ht="15.75" customHeight="1" x14ac:dyDescent="0.25">
      <c r="AV644"/>
      <c r="AW644"/>
      <c r="AX644"/>
    </row>
    <row r="645" spans="48:50" ht="15.75" customHeight="1" x14ac:dyDescent="0.25">
      <c r="AV645"/>
      <c r="AW645"/>
      <c r="AX645"/>
    </row>
    <row r="646" spans="48:50" ht="15.75" customHeight="1" x14ac:dyDescent="0.25">
      <c r="AV646"/>
      <c r="AW646"/>
      <c r="AX646"/>
    </row>
    <row r="647" spans="48:50" ht="15.75" customHeight="1" x14ac:dyDescent="0.25">
      <c r="AV647"/>
      <c r="AW647"/>
      <c r="AX647"/>
    </row>
    <row r="648" spans="48:50" ht="15.75" customHeight="1" x14ac:dyDescent="0.25">
      <c r="AV648"/>
      <c r="AW648"/>
      <c r="AX648"/>
    </row>
    <row r="649" spans="48:50" ht="15.75" customHeight="1" x14ac:dyDescent="0.25">
      <c r="AV649"/>
      <c r="AW649"/>
      <c r="AX649"/>
    </row>
    <row r="650" spans="48:50" ht="15.75" customHeight="1" x14ac:dyDescent="0.25">
      <c r="AV650"/>
      <c r="AW650"/>
      <c r="AX650"/>
    </row>
    <row r="651" spans="48:50" ht="15.75" customHeight="1" x14ac:dyDescent="0.25">
      <c r="AV651"/>
      <c r="AW651"/>
      <c r="AX651"/>
    </row>
    <row r="652" spans="48:50" ht="15.75" customHeight="1" x14ac:dyDescent="0.25">
      <c r="AV652"/>
      <c r="AW652"/>
      <c r="AX652"/>
    </row>
    <row r="653" spans="48:50" ht="15.75" customHeight="1" x14ac:dyDescent="0.25">
      <c r="AV653"/>
      <c r="AW653"/>
      <c r="AX653"/>
    </row>
    <row r="654" spans="48:50" ht="15.75" customHeight="1" x14ac:dyDescent="0.25">
      <c r="AV654"/>
      <c r="AW654"/>
      <c r="AX654"/>
    </row>
    <row r="655" spans="48:50" ht="15.75" customHeight="1" x14ac:dyDescent="0.25">
      <c r="AV655"/>
      <c r="AW655"/>
      <c r="AX655"/>
    </row>
    <row r="656" spans="48:50" ht="15.75" customHeight="1" x14ac:dyDescent="0.25">
      <c r="AV656"/>
      <c r="AW656"/>
      <c r="AX656"/>
    </row>
    <row r="657" spans="48:50" ht="15.75" customHeight="1" x14ac:dyDescent="0.25">
      <c r="AV657"/>
      <c r="AW657"/>
      <c r="AX657"/>
    </row>
    <row r="658" spans="48:50" ht="15.75" customHeight="1" x14ac:dyDescent="0.25">
      <c r="AV658"/>
      <c r="AW658"/>
      <c r="AX658"/>
    </row>
    <row r="659" spans="48:50" ht="15.75" customHeight="1" x14ac:dyDescent="0.25">
      <c r="AV659"/>
      <c r="AW659"/>
      <c r="AX659"/>
    </row>
    <row r="660" spans="48:50" ht="15.75" customHeight="1" x14ac:dyDescent="0.25">
      <c r="AV660"/>
      <c r="AW660"/>
      <c r="AX660"/>
    </row>
    <row r="661" spans="48:50" ht="15.75" customHeight="1" x14ac:dyDescent="0.25">
      <c r="AV661"/>
      <c r="AW661"/>
      <c r="AX661"/>
    </row>
    <row r="662" spans="48:50" ht="15.75" customHeight="1" x14ac:dyDescent="0.25">
      <c r="AV662"/>
      <c r="AW662"/>
      <c r="AX662"/>
    </row>
    <row r="663" spans="48:50" ht="15.75" customHeight="1" x14ac:dyDescent="0.25">
      <c r="AV663"/>
      <c r="AW663"/>
      <c r="AX663"/>
    </row>
    <row r="664" spans="48:50" ht="15.75" customHeight="1" x14ac:dyDescent="0.25">
      <c r="AV664"/>
      <c r="AW664"/>
      <c r="AX664"/>
    </row>
    <row r="665" spans="48:50" ht="15.75" customHeight="1" x14ac:dyDescent="0.25">
      <c r="AV665"/>
      <c r="AW665"/>
      <c r="AX665"/>
    </row>
    <row r="666" spans="48:50" ht="15.75" customHeight="1" x14ac:dyDescent="0.25">
      <c r="AV666"/>
      <c r="AW666"/>
      <c r="AX666"/>
    </row>
    <row r="667" spans="48:50" ht="15.75" customHeight="1" x14ac:dyDescent="0.25">
      <c r="AV667"/>
      <c r="AW667"/>
      <c r="AX667"/>
    </row>
    <row r="668" spans="48:50" ht="15.75" customHeight="1" x14ac:dyDescent="0.25">
      <c r="AV668"/>
      <c r="AW668"/>
      <c r="AX668"/>
    </row>
    <row r="669" spans="48:50" ht="15.75" customHeight="1" x14ac:dyDescent="0.25">
      <c r="AV669"/>
      <c r="AW669"/>
      <c r="AX669"/>
    </row>
    <row r="670" spans="48:50" ht="15.75" customHeight="1" x14ac:dyDescent="0.25">
      <c r="AV670"/>
      <c r="AW670"/>
      <c r="AX670"/>
    </row>
    <row r="671" spans="48:50" ht="15.75" customHeight="1" x14ac:dyDescent="0.25">
      <c r="AV671"/>
      <c r="AW671"/>
      <c r="AX671"/>
    </row>
    <row r="672" spans="48:50" ht="15.75" customHeight="1" x14ac:dyDescent="0.25">
      <c r="AV672"/>
      <c r="AW672"/>
      <c r="AX672"/>
    </row>
    <row r="673" spans="48:50" ht="15.75" customHeight="1" x14ac:dyDescent="0.25">
      <c r="AV673"/>
      <c r="AW673"/>
      <c r="AX673"/>
    </row>
    <row r="674" spans="48:50" ht="15.75" customHeight="1" x14ac:dyDescent="0.25">
      <c r="AV674"/>
      <c r="AW674"/>
      <c r="AX674"/>
    </row>
    <row r="675" spans="48:50" ht="15.75" customHeight="1" x14ac:dyDescent="0.25">
      <c r="AV675"/>
      <c r="AW675"/>
      <c r="AX675"/>
    </row>
    <row r="676" spans="48:50" ht="15.75" customHeight="1" x14ac:dyDescent="0.25">
      <c r="AV676"/>
      <c r="AW676"/>
      <c r="AX676"/>
    </row>
    <row r="677" spans="48:50" ht="15.75" customHeight="1" x14ac:dyDescent="0.25">
      <c r="AV677"/>
      <c r="AW677"/>
      <c r="AX677"/>
    </row>
    <row r="678" spans="48:50" ht="15.75" customHeight="1" x14ac:dyDescent="0.25">
      <c r="AV678"/>
      <c r="AW678"/>
      <c r="AX678"/>
    </row>
    <row r="679" spans="48:50" ht="15.75" customHeight="1" x14ac:dyDescent="0.25">
      <c r="AV679"/>
      <c r="AW679"/>
      <c r="AX679"/>
    </row>
    <row r="680" spans="48:50" ht="15.75" customHeight="1" x14ac:dyDescent="0.25">
      <c r="AV680"/>
      <c r="AW680"/>
      <c r="AX680"/>
    </row>
    <row r="681" spans="48:50" ht="15.75" customHeight="1" x14ac:dyDescent="0.25">
      <c r="AV681"/>
      <c r="AW681"/>
      <c r="AX681"/>
    </row>
    <row r="682" spans="48:50" ht="15.75" customHeight="1" x14ac:dyDescent="0.25">
      <c r="AV682"/>
      <c r="AW682"/>
      <c r="AX682"/>
    </row>
    <row r="683" spans="48:50" ht="15.75" customHeight="1" x14ac:dyDescent="0.25">
      <c r="AV683"/>
      <c r="AW683"/>
      <c r="AX683"/>
    </row>
    <row r="684" spans="48:50" ht="15.75" customHeight="1" x14ac:dyDescent="0.25">
      <c r="AV684"/>
      <c r="AW684"/>
      <c r="AX684"/>
    </row>
    <row r="685" spans="48:50" ht="15.75" customHeight="1" x14ac:dyDescent="0.25">
      <c r="AV685"/>
      <c r="AW685"/>
      <c r="AX685"/>
    </row>
    <row r="686" spans="48:50" ht="15.75" customHeight="1" x14ac:dyDescent="0.25">
      <c r="AV686"/>
      <c r="AW686"/>
      <c r="AX686"/>
    </row>
    <row r="687" spans="48:50" ht="15.75" customHeight="1" x14ac:dyDescent="0.25">
      <c r="AV687"/>
      <c r="AW687"/>
      <c r="AX687"/>
    </row>
    <row r="688" spans="48:50" ht="15.75" customHeight="1" x14ac:dyDescent="0.25">
      <c r="AV688"/>
      <c r="AW688"/>
      <c r="AX688"/>
    </row>
    <row r="689" spans="48:50" ht="15.75" customHeight="1" x14ac:dyDescent="0.25">
      <c r="AV689"/>
      <c r="AW689"/>
      <c r="AX689"/>
    </row>
    <row r="690" spans="48:50" ht="15.75" customHeight="1" x14ac:dyDescent="0.25">
      <c r="AV690"/>
      <c r="AW690"/>
      <c r="AX690"/>
    </row>
    <row r="691" spans="48:50" ht="15.75" customHeight="1" x14ac:dyDescent="0.25">
      <c r="AV691"/>
      <c r="AW691"/>
      <c r="AX691"/>
    </row>
    <row r="692" spans="48:50" ht="15.75" customHeight="1" x14ac:dyDescent="0.25">
      <c r="AV692"/>
      <c r="AW692"/>
      <c r="AX692"/>
    </row>
    <row r="693" spans="48:50" ht="15.75" customHeight="1" x14ac:dyDescent="0.25">
      <c r="AV693"/>
      <c r="AW693"/>
      <c r="AX693"/>
    </row>
    <row r="694" spans="48:50" ht="15.75" customHeight="1" x14ac:dyDescent="0.25">
      <c r="AV694"/>
      <c r="AW694"/>
      <c r="AX694"/>
    </row>
    <row r="695" spans="48:50" ht="15.75" customHeight="1" x14ac:dyDescent="0.25">
      <c r="AV695"/>
      <c r="AW695"/>
      <c r="AX695"/>
    </row>
    <row r="696" spans="48:50" ht="15.75" customHeight="1" x14ac:dyDescent="0.25">
      <c r="AV696"/>
      <c r="AW696"/>
      <c r="AX696"/>
    </row>
    <row r="697" spans="48:50" ht="15.75" customHeight="1" x14ac:dyDescent="0.25">
      <c r="AV697"/>
      <c r="AW697"/>
      <c r="AX697"/>
    </row>
    <row r="698" spans="48:50" ht="15.75" customHeight="1" x14ac:dyDescent="0.25">
      <c r="AV698"/>
      <c r="AW698"/>
      <c r="AX698"/>
    </row>
    <row r="699" spans="48:50" ht="15.75" customHeight="1" x14ac:dyDescent="0.25">
      <c r="AV699"/>
      <c r="AW699"/>
      <c r="AX699"/>
    </row>
    <row r="700" spans="48:50" ht="15.75" customHeight="1" x14ac:dyDescent="0.25">
      <c r="AV700"/>
      <c r="AW700"/>
      <c r="AX700"/>
    </row>
    <row r="701" spans="48:50" ht="15.75" customHeight="1" x14ac:dyDescent="0.25">
      <c r="AV701"/>
      <c r="AW701"/>
      <c r="AX701"/>
    </row>
    <row r="702" spans="48:50" ht="15.75" customHeight="1" x14ac:dyDescent="0.25">
      <c r="AV702"/>
      <c r="AW702"/>
      <c r="AX702"/>
    </row>
    <row r="703" spans="48:50" ht="15.75" customHeight="1" x14ac:dyDescent="0.25">
      <c r="AV703"/>
      <c r="AW703"/>
      <c r="AX703"/>
    </row>
    <row r="704" spans="48:50" ht="15.75" customHeight="1" x14ac:dyDescent="0.25">
      <c r="AV704"/>
      <c r="AW704"/>
      <c r="AX704"/>
    </row>
    <row r="705" spans="48:50" ht="15.75" customHeight="1" x14ac:dyDescent="0.25">
      <c r="AV705"/>
      <c r="AW705"/>
      <c r="AX705"/>
    </row>
    <row r="706" spans="48:50" ht="15.75" customHeight="1" x14ac:dyDescent="0.25">
      <c r="AV706"/>
      <c r="AW706"/>
      <c r="AX706"/>
    </row>
    <row r="707" spans="48:50" ht="15.75" customHeight="1" x14ac:dyDescent="0.25">
      <c r="AV707"/>
      <c r="AW707"/>
      <c r="AX707"/>
    </row>
    <row r="708" spans="48:50" ht="15.75" customHeight="1" x14ac:dyDescent="0.25">
      <c r="AV708"/>
      <c r="AW708"/>
      <c r="AX708"/>
    </row>
    <row r="709" spans="48:50" ht="15.75" customHeight="1" x14ac:dyDescent="0.25">
      <c r="AV709"/>
      <c r="AW709"/>
      <c r="AX709"/>
    </row>
    <row r="710" spans="48:50" ht="15.75" customHeight="1" x14ac:dyDescent="0.25">
      <c r="AV710"/>
      <c r="AW710"/>
      <c r="AX710"/>
    </row>
    <row r="711" spans="48:50" ht="15.75" customHeight="1" x14ac:dyDescent="0.25">
      <c r="AV711"/>
      <c r="AW711"/>
      <c r="AX711"/>
    </row>
    <row r="712" spans="48:50" ht="15.75" customHeight="1" x14ac:dyDescent="0.25">
      <c r="AV712"/>
      <c r="AW712"/>
      <c r="AX712"/>
    </row>
    <row r="713" spans="48:50" ht="15.75" customHeight="1" x14ac:dyDescent="0.25">
      <c r="AV713"/>
      <c r="AW713"/>
      <c r="AX713"/>
    </row>
    <row r="714" spans="48:50" ht="15.75" customHeight="1" x14ac:dyDescent="0.25">
      <c r="AV714"/>
      <c r="AW714"/>
      <c r="AX714"/>
    </row>
    <row r="715" spans="48:50" ht="15.75" customHeight="1" x14ac:dyDescent="0.25">
      <c r="AV715"/>
      <c r="AW715"/>
      <c r="AX715"/>
    </row>
    <row r="716" spans="48:50" ht="15.75" customHeight="1" x14ac:dyDescent="0.25">
      <c r="AV716"/>
      <c r="AW716"/>
      <c r="AX716"/>
    </row>
    <row r="717" spans="48:50" ht="15.75" customHeight="1" x14ac:dyDescent="0.25">
      <c r="AV717"/>
      <c r="AW717"/>
      <c r="AX717"/>
    </row>
    <row r="718" spans="48:50" ht="15.75" customHeight="1" x14ac:dyDescent="0.25">
      <c r="AV718"/>
      <c r="AW718"/>
      <c r="AX718"/>
    </row>
    <row r="719" spans="48:50" ht="15.75" customHeight="1" x14ac:dyDescent="0.25">
      <c r="AV719"/>
      <c r="AW719"/>
      <c r="AX719"/>
    </row>
    <row r="720" spans="48:50" ht="15.75" customHeight="1" x14ac:dyDescent="0.25">
      <c r="AV720"/>
      <c r="AW720"/>
      <c r="AX720"/>
    </row>
    <row r="721" spans="48:50" ht="15.75" customHeight="1" x14ac:dyDescent="0.25">
      <c r="AV721"/>
      <c r="AW721"/>
      <c r="AX721"/>
    </row>
    <row r="722" spans="48:50" ht="15.75" customHeight="1" x14ac:dyDescent="0.25">
      <c r="AV722"/>
      <c r="AW722"/>
      <c r="AX722"/>
    </row>
    <row r="723" spans="48:50" ht="15.75" customHeight="1" x14ac:dyDescent="0.25">
      <c r="AV723"/>
      <c r="AW723"/>
      <c r="AX723"/>
    </row>
    <row r="724" spans="48:50" ht="15.75" customHeight="1" x14ac:dyDescent="0.25">
      <c r="AV724"/>
      <c r="AW724"/>
      <c r="AX724"/>
    </row>
    <row r="725" spans="48:50" ht="15.75" customHeight="1" x14ac:dyDescent="0.25">
      <c r="AV725"/>
      <c r="AW725"/>
      <c r="AX725"/>
    </row>
    <row r="726" spans="48:50" ht="15.75" customHeight="1" x14ac:dyDescent="0.25">
      <c r="AV726"/>
      <c r="AW726"/>
      <c r="AX726"/>
    </row>
    <row r="727" spans="48:50" ht="15.75" customHeight="1" x14ac:dyDescent="0.25">
      <c r="AV727"/>
      <c r="AW727"/>
      <c r="AX727"/>
    </row>
    <row r="728" spans="48:50" ht="15.75" customHeight="1" x14ac:dyDescent="0.25">
      <c r="AV728"/>
      <c r="AW728"/>
      <c r="AX728"/>
    </row>
    <row r="729" spans="48:50" ht="15.75" customHeight="1" x14ac:dyDescent="0.25">
      <c r="AV729"/>
      <c r="AW729"/>
      <c r="AX729"/>
    </row>
    <row r="730" spans="48:50" ht="15.75" customHeight="1" x14ac:dyDescent="0.25">
      <c r="AV730"/>
      <c r="AW730"/>
      <c r="AX730"/>
    </row>
    <row r="731" spans="48:50" ht="15.75" customHeight="1" x14ac:dyDescent="0.25">
      <c r="AV731"/>
      <c r="AW731"/>
      <c r="AX731"/>
    </row>
    <row r="732" spans="48:50" ht="15.75" customHeight="1" x14ac:dyDescent="0.25">
      <c r="AV732"/>
      <c r="AW732"/>
      <c r="AX732"/>
    </row>
    <row r="733" spans="48:50" ht="15.75" customHeight="1" x14ac:dyDescent="0.25">
      <c r="AV733"/>
      <c r="AW733"/>
      <c r="AX733"/>
    </row>
    <row r="734" spans="48:50" ht="15.75" customHeight="1" x14ac:dyDescent="0.25">
      <c r="AV734"/>
      <c r="AW734"/>
      <c r="AX734"/>
    </row>
    <row r="735" spans="48:50" ht="15.75" customHeight="1" x14ac:dyDescent="0.25">
      <c r="AV735"/>
      <c r="AW735"/>
      <c r="AX735"/>
    </row>
    <row r="736" spans="48:50" ht="15.75" customHeight="1" x14ac:dyDescent="0.25">
      <c r="AV736"/>
      <c r="AW736"/>
      <c r="AX736"/>
    </row>
    <row r="737" spans="48:50" ht="15.75" customHeight="1" x14ac:dyDescent="0.25">
      <c r="AV737"/>
      <c r="AW737"/>
      <c r="AX737"/>
    </row>
    <row r="738" spans="48:50" ht="15.75" customHeight="1" x14ac:dyDescent="0.25">
      <c r="AV738"/>
      <c r="AW738"/>
      <c r="AX738"/>
    </row>
    <row r="739" spans="48:50" ht="15.75" customHeight="1" x14ac:dyDescent="0.25">
      <c r="AV739"/>
      <c r="AW739"/>
      <c r="AX739"/>
    </row>
    <row r="740" spans="48:50" ht="15.75" customHeight="1" x14ac:dyDescent="0.25">
      <c r="AV740"/>
      <c r="AW740"/>
      <c r="AX740"/>
    </row>
    <row r="741" spans="48:50" ht="15.75" customHeight="1" x14ac:dyDescent="0.25">
      <c r="AV741"/>
      <c r="AW741"/>
      <c r="AX741"/>
    </row>
    <row r="742" spans="48:50" ht="15.75" customHeight="1" x14ac:dyDescent="0.25">
      <c r="AV742"/>
      <c r="AW742"/>
      <c r="AX742"/>
    </row>
    <row r="743" spans="48:50" ht="15.75" customHeight="1" x14ac:dyDescent="0.25">
      <c r="AV743"/>
      <c r="AW743"/>
      <c r="AX743"/>
    </row>
    <row r="744" spans="48:50" ht="15.75" customHeight="1" x14ac:dyDescent="0.25">
      <c r="AV744"/>
      <c r="AW744"/>
      <c r="AX744"/>
    </row>
    <row r="745" spans="48:50" ht="15.75" customHeight="1" x14ac:dyDescent="0.25">
      <c r="AV745"/>
      <c r="AW745"/>
      <c r="AX745"/>
    </row>
    <row r="746" spans="48:50" ht="15.75" customHeight="1" x14ac:dyDescent="0.25">
      <c r="AV746"/>
      <c r="AW746"/>
      <c r="AX746"/>
    </row>
    <row r="747" spans="48:50" ht="15.75" customHeight="1" x14ac:dyDescent="0.25">
      <c r="AV747"/>
      <c r="AW747"/>
      <c r="AX747"/>
    </row>
    <row r="748" spans="48:50" ht="15.75" customHeight="1" x14ac:dyDescent="0.25">
      <c r="AV748"/>
      <c r="AW748"/>
      <c r="AX748"/>
    </row>
    <row r="749" spans="48:50" ht="15.75" customHeight="1" x14ac:dyDescent="0.25">
      <c r="AV749"/>
      <c r="AW749"/>
      <c r="AX749"/>
    </row>
    <row r="750" spans="48:50" ht="15.75" customHeight="1" x14ac:dyDescent="0.25">
      <c r="AV750"/>
      <c r="AW750"/>
      <c r="AX750"/>
    </row>
    <row r="751" spans="48:50" ht="15.75" customHeight="1" x14ac:dyDescent="0.25">
      <c r="AV751"/>
      <c r="AW751"/>
      <c r="AX751"/>
    </row>
    <row r="752" spans="48:50" ht="15.75" customHeight="1" x14ac:dyDescent="0.25">
      <c r="AV752"/>
      <c r="AW752"/>
      <c r="AX752"/>
    </row>
    <row r="753" spans="48:50" ht="15.75" customHeight="1" x14ac:dyDescent="0.25">
      <c r="AV753"/>
      <c r="AW753"/>
      <c r="AX753"/>
    </row>
    <row r="754" spans="48:50" ht="15.75" customHeight="1" x14ac:dyDescent="0.25">
      <c r="AV754"/>
      <c r="AW754"/>
      <c r="AX754"/>
    </row>
    <row r="755" spans="48:50" ht="15.75" customHeight="1" x14ac:dyDescent="0.25">
      <c r="AV755"/>
      <c r="AW755"/>
      <c r="AX755"/>
    </row>
    <row r="756" spans="48:50" ht="15.75" customHeight="1" x14ac:dyDescent="0.25">
      <c r="AV756"/>
      <c r="AW756"/>
      <c r="AX756"/>
    </row>
    <row r="757" spans="48:50" ht="15.75" customHeight="1" x14ac:dyDescent="0.25">
      <c r="AV757"/>
      <c r="AW757"/>
      <c r="AX757"/>
    </row>
    <row r="758" spans="48:50" ht="15.75" customHeight="1" x14ac:dyDescent="0.25">
      <c r="AV758"/>
      <c r="AW758"/>
      <c r="AX758"/>
    </row>
    <row r="759" spans="48:50" ht="15.75" customHeight="1" x14ac:dyDescent="0.25">
      <c r="AV759"/>
      <c r="AW759"/>
      <c r="AX759"/>
    </row>
    <row r="760" spans="48:50" ht="15.75" customHeight="1" x14ac:dyDescent="0.25">
      <c r="AV760"/>
      <c r="AW760"/>
      <c r="AX760"/>
    </row>
    <row r="761" spans="48:50" ht="15.75" customHeight="1" x14ac:dyDescent="0.25">
      <c r="AV761"/>
      <c r="AW761"/>
      <c r="AX761"/>
    </row>
    <row r="762" spans="48:50" ht="15.75" customHeight="1" x14ac:dyDescent="0.25">
      <c r="AV762"/>
      <c r="AW762"/>
      <c r="AX762"/>
    </row>
    <row r="763" spans="48:50" ht="15.75" customHeight="1" x14ac:dyDescent="0.25">
      <c r="AV763"/>
      <c r="AW763"/>
      <c r="AX763"/>
    </row>
    <row r="764" spans="48:50" ht="15.75" customHeight="1" x14ac:dyDescent="0.25">
      <c r="AV764"/>
      <c r="AW764"/>
      <c r="AX764"/>
    </row>
    <row r="765" spans="48:50" ht="15.75" customHeight="1" x14ac:dyDescent="0.25">
      <c r="AV765"/>
      <c r="AW765"/>
      <c r="AX765"/>
    </row>
    <row r="766" spans="48:50" ht="15.75" customHeight="1" x14ac:dyDescent="0.25">
      <c r="AV766"/>
      <c r="AW766"/>
      <c r="AX766"/>
    </row>
    <row r="767" spans="48:50" ht="15.75" customHeight="1" x14ac:dyDescent="0.25">
      <c r="AV767"/>
      <c r="AW767"/>
      <c r="AX767"/>
    </row>
    <row r="768" spans="48:50" ht="15.75" customHeight="1" x14ac:dyDescent="0.25">
      <c r="AV768"/>
      <c r="AW768"/>
      <c r="AX768"/>
    </row>
    <row r="769" spans="48:50" ht="15.75" customHeight="1" x14ac:dyDescent="0.25">
      <c r="AV769"/>
      <c r="AW769"/>
      <c r="AX769"/>
    </row>
    <row r="770" spans="48:50" ht="15.75" customHeight="1" x14ac:dyDescent="0.25">
      <c r="AV770"/>
      <c r="AW770"/>
      <c r="AX770"/>
    </row>
    <row r="771" spans="48:50" ht="15.75" customHeight="1" x14ac:dyDescent="0.25">
      <c r="AV771"/>
      <c r="AW771"/>
      <c r="AX771"/>
    </row>
    <row r="772" spans="48:50" ht="15.75" customHeight="1" x14ac:dyDescent="0.25">
      <c r="AV772"/>
      <c r="AW772"/>
      <c r="AX772"/>
    </row>
    <row r="773" spans="48:50" ht="15.75" customHeight="1" x14ac:dyDescent="0.25">
      <c r="AV773"/>
      <c r="AW773"/>
      <c r="AX773"/>
    </row>
    <row r="774" spans="48:50" ht="15.75" customHeight="1" x14ac:dyDescent="0.25">
      <c r="AV774"/>
      <c r="AW774"/>
      <c r="AX774"/>
    </row>
    <row r="775" spans="48:50" ht="15.75" customHeight="1" x14ac:dyDescent="0.25">
      <c r="AV775"/>
      <c r="AW775"/>
      <c r="AX775"/>
    </row>
    <row r="776" spans="48:50" ht="15.75" customHeight="1" x14ac:dyDescent="0.25">
      <c r="AV776"/>
      <c r="AW776"/>
      <c r="AX776"/>
    </row>
    <row r="777" spans="48:50" ht="15.75" customHeight="1" x14ac:dyDescent="0.25">
      <c r="AV777"/>
      <c r="AW777"/>
      <c r="AX777"/>
    </row>
    <row r="778" spans="48:50" ht="15.75" customHeight="1" x14ac:dyDescent="0.25">
      <c r="AV778"/>
      <c r="AW778"/>
      <c r="AX778"/>
    </row>
    <row r="779" spans="48:50" ht="15.75" customHeight="1" x14ac:dyDescent="0.25">
      <c r="AV779"/>
      <c r="AW779"/>
      <c r="AX779"/>
    </row>
    <row r="780" spans="48:50" ht="15.75" customHeight="1" x14ac:dyDescent="0.25">
      <c r="AV780"/>
      <c r="AW780"/>
      <c r="AX780"/>
    </row>
    <row r="781" spans="48:50" ht="15.75" customHeight="1" x14ac:dyDescent="0.25">
      <c r="AV781"/>
      <c r="AW781"/>
      <c r="AX781"/>
    </row>
    <row r="782" spans="48:50" ht="15.75" customHeight="1" x14ac:dyDescent="0.25">
      <c r="AV782"/>
      <c r="AW782"/>
      <c r="AX782"/>
    </row>
    <row r="783" spans="48:50" ht="15.75" customHeight="1" x14ac:dyDescent="0.25">
      <c r="AV783"/>
      <c r="AW783"/>
      <c r="AX783"/>
    </row>
    <row r="784" spans="48:50" ht="15.75" customHeight="1" x14ac:dyDescent="0.25">
      <c r="AV784"/>
      <c r="AW784"/>
      <c r="AX784"/>
    </row>
    <row r="785" spans="48:50" ht="15.75" customHeight="1" x14ac:dyDescent="0.25">
      <c r="AV785"/>
      <c r="AW785"/>
      <c r="AX785"/>
    </row>
    <row r="786" spans="48:50" ht="15.75" customHeight="1" x14ac:dyDescent="0.25">
      <c r="AV786"/>
      <c r="AW786"/>
      <c r="AX786"/>
    </row>
    <row r="787" spans="48:50" ht="15.75" customHeight="1" x14ac:dyDescent="0.25">
      <c r="AV787"/>
      <c r="AW787"/>
      <c r="AX787"/>
    </row>
    <row r="788" spans="48:50" ht="15.75" customHeight="1" x14ac:dyDescent="0.25">
      <c r="AV788"/>
      <c r="AW788"/>
      <c r="AX788"/>
    </row>
    <row r="789" spans="48:50" ht="15.75" customHeight="1" x14ac:dyDescent="0.25">
      <c r="AV789"/>
      <c r="AW789"/>
      <c r="AX789"/>
    </row>
    <row r="790" spans="48:50" ht="15.75" customHeight="1" x14ac:dyDescent="0.25">
      <c r="AV790"/>
      <c r="AW790"/>
      <c r="AX790"/>
    </row>
    <row r="791" spans="48:50" ht="15.75" customHeight="1" x14ac:dyDescent="0.25">
      <c r="AV791"/>
      <c r="AW791"/>
      <c r="AX791"/>
    </row>
    <row r="792" spans="48:50" ht="15.75" customHeight="1" x14ac:dyDescent="0.25">
      <c r="AV792"/>
      <c r="AW792"/>
      <c r="AX792"/>
    </row>
    <row r="793" spans="48:50" ht="15.75" customHeight="1" x14ac:dyDescent="0.25">
      <c r="AV793"/>
      <c r="AW793"/>
      <c r="AX793"/>
    </row>
    <row r="794" spans="48:50" ht="15.75" customHeight="1" x14ac:dyDescent="0.25">
      <c r="AV794"/>
      <c r="AW794"/>
      <c r="AX794"/>
    </row>
    <row r="795" spans="48:50" ht="15.75" customHeight="1" x14ac:dyDescent="0.25">
      <c r="AV795"/>
      <c r="AW795"/>
      <c r="AX795"/>
    </row>
    <row r="796" spans="48:50" ht="15.75" customHeight="1" x14ac:dyDescent="0.25">
      <c r="AV796"/>
      <c r="AW796"/>
      <c r="AX796"/>
    </row>
    <row r="797" spans="48:50" ht="15.75" customHeight="1" x14ac:dyDescent="0.25">
      <c r="AV797"/>
      <c r="AW797"/>
      <c r="AX797"/>
    </row>
    <row r="798" spans="48:50" ht="15.75" customHeight="1" x14ac:dyDescent="0.25">
      <c r="AV798"/>
      <c r="AW798"/>
      <c r="AX798"/>
    </row>
    <row r="799" spans="48:50" ht="15.75" customHeight="1" x14ac:dyDescent="0.25">
      <c r="AV799"/>
      <c r="AW799"/>
      <c r="AX799"/>
    </row>
    <row r="800" spans="48:50" ht="15.75" customHeight="1" x14ac:dyDescent="0.25">
      <c r="AV800"/>
      <c r="AW800"/>
      <c r="AX800"/>
    </row>
    <row r="801" spans="48:50" ht="15.75" customHeight="1" x14ac:dyDescent="0.25">
      <c r="AV801"/>
      <c r="AW801"/>
      <c r="AX801"/>
    </row>
    <row r="802" spans="48:50" ht="15.75" customHeight="1" x14ac:dyDescent="0.25">
      <c r="AV802"/>
      <c r="AW802"/>
      <c r="AX802"/>
    </row>
    <row r="803" spans="48:50" ht="15.75" customHeight="1" x14ac:dyDescent="0.25">
      <c r="AV803"/>
      <c r="AW803"/>
      <c r="AX803"/>
    </row>
    <row r="804" spans="48:50" ht="15.75" customHeight="1" x14ac:dyDescent="0.25">
      <c r="AV804"/>
      <c r="AW804"/>
      <c r="AX804"/>
    </row>
    <row r="805" spans="48:50" ht="15.75" customHeight="1" x14ac:dyDescent="0.25">
      <c r="AV805"/>
      <c r="AW805"/>
      <c r="AX805"/>
    </row>
    <row r="806" spans="48:50" ht="15.75" customHeight="1" x14ac:dyDescent="0.25">
      <c r="AV806"/>
      <c r="AW806"/>
      <c r="AX806"/>
    </row>
    <row r="807" spans="48:50" ht="15.75" customHeight="1" x14ac:dyDescent="0.25">
      <c r="AV807"/>
      <c r="AW807"/>
      <c r="AX807"/>
    </row>
    <row r="808" spans="48:50" ht="15.75" customHeight="1" x14ac:dyDescent="0.25">
      <c r="AV808"/>
      <c r="AW808"/>
      <c r="AX808"/>
    </row>
    <row r="809" spans="48:50" ht="15.75" customHeight="1" x14ac:dyDescent="0.25">
      <c r="AV809"/>
      <c r="AW809"/>
      <c r="AX809"/>
    </row>
    <row r="810" spans="48:50" ht="15.75" customHeight="1" x14ac:dyDescent="0.25">
      <c r="AV810"/>
      <c r="AW810"/>
      <c r="AX810"/>
    </row>
    <row r="811" spans="48:50" ht="15.75" customHeight="1" x14ac:dyDescent="0.25">
      <c r="AV811"/>
      <c r="AW811"/>
      <c r="AX811"/>
    </row>
    <row r="812" spans="48:50" ht="15.75" customHeight="1" x14ac:dyDescent="0.25">
      <c r="AV812"/>
      <c r="AW812"/>
      <c r="AX812"/>
    </row>
    <row r="813" spans="48:50" ht="15.75" customHeight="1" x14ac:dyDescent="0.25">
      <c r="AV813"/>
      <c r="AW813"/>
      <c r="AX813"/>
    </row>
    <row r="814" spans="48:50" ht="15.75" customHeight="1" x14ac:dyDescent="0.25">
      <c r="AV814"/>
      <c r="AW814"/>
      <c r="AX814"/>
    </row>
    <row r="815" spans="48:50" ht="15.75" customHeight="1" x14ac:dyDescent="0.25">
      <c r="AV815"/>
      <c r="AW815"/>
      <c r="AX815"/>
    </row>
    <row r="816" spans="48:50" ht="15.75" customHeight="1" x14ac:dyDescent="0.25">
      <c r="AV816"/>
      <c r="AW816"/>
      <c r="AX816"/>
    </row>
    <row r="817" spans="48:50" ht="15.75" customHeight="1" x14ac:dyDescent="0.25">
      <c r="AV817"/>
      <c r="AW817"/>
      <c r="AX817"/>
    </row>
    <row r="818" spans="48:50" ht="15.75" customHeight="1" x14ac:dyDescent="0.25">
      <c r="AV818"/>
      <c r="AW818"/>
      <c r="AX818"/>
    </row>
    <row r="819" spans="48:50" ht="15.75" customHeight="1" x14ac:dyDescent="0.25">
      <c r="AV819"/>
      <c r="AW819"/>
      <c r="AX819"/>
    </row>
    <row r="820" spans="48:50" ht="15.75" customHeight="1" x14ac:dyDescent="0.25">
      <c r="AV820"/>
      <c r="AW820"/>
      <c r="AX820"/>
    </row>
    <row r="821" spans="48:50" ht="15.75" customHeight="1" x14ac:dyDescent="0.25">
      <c r="AV821"/>
      <c r="AW821"/>
      <c r="AX821"/>
    </row>
    <row r="822" spans="48:50" ht="15.75" customHeight="1" x14ac:dyDescent="0.25">
      <c r="AV822"/>
      <c r="AW822"/>
      <c r="AX822"/>
    </row>
    <row r="823" spans="48:50" ht="15.75" customHeight="1" x14ac:dyDescent="0.25">
      <c r="AV823"/>
      <c r="AW823"/>
      <c r="AX823"/>
    </row>
    <row r="824" spans="48:50" ht="15.75" customHeight="1" x14ac:dyDescent="0.25">
      <c r="AV824"/>
      <c r="AW824"/>
      <c r="AX824"/>
    </row>
    <row r="825" spans="48:50" ht="15.75" customHeight="1" x14ac:dyDescent="0.25">
      <c r="AV825"/>
      <c r="AW825"/>
      <c r="AX825"/>
    </row>
    <row r="826" spans="48:50" ht="15.75" customHeight="1" x14ac:dyDescent="0.25">
      <c r="AV826"/>
      <c r="AW826"/>
      <c r="AX826"/>
    </row>
    <row r="827" spans="48:50" ht="15.75" customHeight="1" x14ac:dyDescent="0.25">
      <c r="AV827"/>
      <c r="AW827"/>
      <c r="AX827"/>
    </row>
    <row r="828" spans="48:50" ht="15.75" customHeight="1" x14ac:dyDescent="0.25">
      <c r="AV828"/>
      <c r="AW828"/>
      <c r="AX828"/>
    </row>
    <row r="829" spans="48:50" ht="15.75" customHeight="1" x14ac:dyDescent="0.25">
      <c r="AV829"/>
      <c r="AW829"/>
      <c r="AX829"/>
    </row>
    <row r="830" spans="48:50" ht="15.75" customHeight="1" x14ac:dyDescent="0.25">
      <c r="AV830"/>
      <c r="AW830"/>
      <c r="AX830"/>
    </row>
    <row r="831" spans="48:50" ht="15.75" customHeight="1" x14ac:dyDescent="0.25">
      <c r="AV831"/>
      <c r="AW831"/>
      <c r="AX831"/>
    </row>
    <row r="832" spans="48:50" ht="15.75" customHeight="1" x14ac:dyDescent="0.25">
      <c r="AV832"/>
      <c r="AW832"/>
      <c r="AX832"/>
    </row>
    <row r="833" spans="48:50" ht="15.75" customHeight="1" x14ac:dyDescent="0.25">
      <c r="AV833"/>
      <c r="AW833"/>
      <c r="AX833"/>
    </row>
    <row r="834" spans="48:50" ht="15.75" customHeight="1" x14ac:dyDescent="0.25">
      <c r="AV834"/>
      <c r="AW834"/>
      <c r="AX834"/>
    </row>
    <row r="835" spans="48:50" ht="15.75" customHeight="1" x14ac:dyDescent="0.25">
      <c r="AV835"/>
      <c r="AW835"/>
      <c r="AX835"/>
    </row>
    <row r="836" spans="48:50" ht="15.75" customHeight="1" x14ac:dyDescent="0.25">
      <c r="AV836"/>
      <c r="AW836"/>
      <c r="AX836"/>
    </row>
    <row r="837" spans="48:50" ht="15.75" customHeight="1" x14ac:dyDescent="0.25">
      <c r="AV837"/>
      <c r="AW837"/>
      <c r="AX837"/>
    </row>
    <row r="838" spans="48:50" ht="15.75" customHeight="1" x14ac:dyDescent="0.25">
      <c r="AV838"/>
      <c r="AW838"/>
      <c r="AX838"/>
    </row>
    <row r="839" spans="48:50" ht="15.75" customHeight="1" x14ac:dyDescent="0.25">
      <c r="AV839"/>
      <c r="AW839"/>
      <c r="AX839"/>
    </row>
    <row r="840" spans="48:50" ht="15.75" customHeight="1" x14ac:dyDescent="0.25">
      <c r="AV840"/>
      <c r="AW840"/>
      <c r="AX840"/>
    </row>
    <row r="841" spans="48:50" ht="15.75" customHeight="1" x14ac:dyDescent="0.25">
      <c r="AV841"/>
      <c r="AW841"/>
      <c r="AX841"/>
    </row>
    <row r="842" spans="48:50" ht="15.75" customHeight="1" x14ac:dyDescent="0.25">
      <c r="AV842"/>
      <c r="AW842"/>
      <c r="AX842"/>
    </row>
    <row r="843" spans="48:50" ht="15.75" customHeight="1" x14ac:dyDescent="0.25">
      <c r="AV843"/>
      <c r="AW843"/>
      <c r="AX843"/>
    </row>
    <row r="844" spans="48:50" ht="15.75" customHeight="1" x14ac:dyDescent="0.25">
      <c r="AV844"/>
      <c r="AW844"/>
      <c r="AX844"/>
    </row>
    <row r="845" spans="48:50" ht="15.75" customHeight="1" x14ac:dyDescent="0.25">
      <c r="AV845"/>
      <c r="AW845"/>
      <c r="AX845"/>
    </row>
    <row r="846" spans="48:50" ht="15.75" customHeight="1" x14ac:dyDescent="0.25">
      <c r="AV846"/>
      <c r="AW846"/>
      <c r="AX846"/>
    </row>
    <row r="847" spans="48:50" ht="15.75" customHeight="1" x14ac:dyDescent="0.25">
      <c r="AV847"/>
      <c r="AW847"/>
      <c r="AX847"/>
    </row>
    <row r="848" spans="48:50" ht="15.75" customHeight="1" x14ac:dyDescent="0.25">
      <c r="AV848"/>
      <c r="AW848"/>
      <c r="AX848"/>
    </row>
    <row r="849" spans="48:50" ht="15.75" customHeight="1" x14ac:dyDescent="0.25">
      <c r="AV849"/>
      <c r="AW849"/>
      <c r="AX849"/>
    </row>
    <row r="850" spans="48:50" ht="15.75" customHeight="1" x14ac:dyDescent="0.25">
      <c r="AV850"/>
      <c r="AW850"/>
      <c r="AX850"/>
    </row>
    <row r="851" spans="48:50" ht="15.75" customHeight="1" x14ac:dyDescent="0.25">
      <c r="AV851"/>
      <c r="AW851"/>
      <c r="AX851"/>
    </row>
    <row r="852" spans="48:50" ht="15.75" customHeight="1" x14ac:dyDescent="0.25">
      <c r="AV852"/>
      <c r="AW852"/>
      <c r="AX852"/>
    </row>
    <row r="853" spans="48:50" ht="15.75" customHeight="1" x14ac:dyDescent="0.25">
      <c r="AV853"/>
      <c r="AW853"/>
      <c r="AX853"/>
    </row>
    <row r="854" spans="48:50" ht="15.75" customHeight="1" x14ac:dyDescent="0.25">
      <c r="AV854"/>
      <c r="AW854"/>
      <c r="AX854"/>
    </row>
    <row r="855" spans="48:50" ht="15.75" customHeight="1" x14ac:dyDescent="0.25">
      <c r="AV855"/>
      <c r="AW855"/>
      <c r="AX855"/>
    </row>
    <row r="856" spans="48:50" ht="15.75" customHeight="1" x14ac:dyDescent="0.25">
      <c r="AV856"/>
      <c r="AW856"/>
      <c r="AX856"/>
    </row>
    <row r="857" spans="48:50" ht="15.75" customHeight="1" x14ac:dyDescent="0.25">
      <c r="AV857"/>
      <c r="AW857"/>
      <c r="AX857"/>
    </row>
    <row r="858" spans="48:50" ht="15.75" customHeight="1" x14ac:dyDescent="0.25">
      <c r="AV858"/>
      <c r="AW858"/>
      <c r="AX858"/>
    </row>
    <row r="859" spans="48:50" ht="15.75" customHeight="1" x14ac:dyDescent="0.25">
      <c r="AV859"/>
      <c r="AW859"/>
      <c r="AX859"/>
    </row>
    <row r="860" spans="48:50" ht="15.75" customHeight="1" x14ac:dyDescent="0.25">
      <c r="AV860"/>
      <c r="AW860"/>
      <c r="AX860"/>
    </row>
    <row r="861" spans="48:50" ht="15.75" customHeight="1" x14ac:dyDescent="0.25">
      <c r="AV861"/>
      <c r="AW861"/>
      <c r="AX861"/>
    </row>
    <row r="862" spans="48:50" ht="15.75" customHeight="1" x14ac:dyDescent="0.25">
      <c r="AV862"/>
      <c r="AW862"/>
      <c r="AX862"/>
    </row>
    <row r="863" spans="48:50" ht="15.75" customHeight="1" x14ac:dyDescent="0.25">
      <c r="AV863"/>
      <c r="AW863"/>
      <c r="AX863"/>
    </row>
    <row r="864" spans="48:50" ht="15.75" customHeight="1" x14ac:dyDescent="0.25">
      <c r="AV864"/>
      <c r="AW864"/>
      <c r="AX864"/>
    </row>
    <row r="865" spans="48:50" ht="15.75" customHeight="1" x14ac:dyDescent="0.25">
      <c r="AV865"/>
      <c r="AW865"/>
      <c r="AX865"/>
    </row>
    <row r="866" spans="48:50" ht="15.75" customHeight="1" x14ac:dyDescent="0.25">
      <c r="AV866"/>
      <c r="AW866"/>
      <c r="AX866"/>
    </row>
    <row r="867" spans="48:50" ht="15.75" customHeight="1" x14ac:dyDescent="0.25">
      <c r="AV867"/>
      <c r="AW867"/>
      <c r="AX867"/>
    </row>
    <row r="868" spans="48:50" ht="15.75" customHeight="1" x14ac:dyDescent="0.25">
      <c r="AV868"/>
      <c r="AW868"/>
      <c r="AX868"/>
    </row>
    <row r="869" spans="48:50" ht="15.75" customHeight="1" x14ac:dyDescent="0.25">
      <c r="AV869"/>
      <c r="AW869"/>
      <c r="AX869"/>
    </row>
    <row r="870" spans="48:50" ht="15.75" customHeight="1" x14ac:dyDescent="0.25">
      <c r="AV870"/>
      <c r="AW870"/>
      <c r="AX870"/>
    </row>
    <row r="871" spans="48:50" ht="15.75" customHeight="1" x14ac:dyDescent="0.25">
      <c r="AV871"/>
      <c r="AW871"/>
      <c r="AX871"/>
    </row>
    <row r="872" spans="48:50" ht="15.75" customHeight="1" x14ac:dyDescent="0.25">
      <c r="AV872"/>
      <c r="AW872"/>
      <c r="AX872"/>
    </row>
    <row r="873" spans="48:50" ht="15.75" customHeight="1" x14ac:dyDescent="0.25">
      <c r="AV873"/>
      <c r="AW873"/>
      <c r="AX873"/>
    </row>
    <row r="874" spans="48:50" ht="15.75" customHeight="1" x14ac:dyDescent="0.25">
      <c r="AV874"/>
      <c r="AW874"/>
      <c r="AX874"/>
    </row>
    <row r="875" spans="48:50" ht="15.75" customHeight="1" x14ac:dyDescent="0.25">
      <c r="AV875"/>
      <c r="AW875"/>
      <c r="AX875"/>
    </row>
    <row r="876" spans="48:50" ht="15.75" customHeight="1" x14ac:dyDescent="0.25">
      <c r="AV876"/>
      <c r="AW876"/>
      <c r="AX876"/>
    </row>
    <row r="877" spans="48:50" ht="15.75" customHeight="1" x14ac:dyDescent="0.25">
      <c r="AV877"/>
      <c r="AW877"/>
      <c r="AX877"/>
    </row>
    <row r="878" spans="48:50" ht="15.75" customHeight="1" x14ac:dyDescent="0.25">
      <c r="AV878"/>
      <c r="AW878"/>
      <c r="AX878"/>
    </row>
    <row r="879" spans="48:50" ht="15.75" customHeight="1" x14ac:dyDescent="0.25">
      <c r="AV879"/>
      <c r="AW879"/>
      <c r="AX879"/>
    </row>
    <row r="880" spans="48:50" ht="15.75" customHeight="1" x14ac:dyDescent="0.25">
      <c r="AV880"/>
      <c r="AW880"/>
      <c r="AX880"/>
    </row>
    <row r="881" spans="48:50" ht="15.75" customHeight="1" x14ac:dyDescent="0.25">
      <c r="AV881"/>
      <c r="AW881"/>
      <c r="AX881"/>
    </row>
    <row r="882" spans="48:50" ht="15.75" customHeight="1" x14ac:dyDescent="0.25">
      <c r="AV882"/>
      <c r="AW882"/>
      <c r="AX882"/>
    </row>
    <row r="883" spans="48:50" ht="15.75" customHeight="1" x14ac:dyDescent="0.25">
      <c r="AV883"/>
      <c r="AW883"/>
      <c r="AX883"/>
    </row>
    <row r="884" spans="48:50" ht="15.75" customHeight="1" x14ac:dyDescent="0.25">
      <c r="AV884"/>
      <c r="AW884"/>
      <c r="AX884"/>
    </row>
    <row r="885" spans="48:50" ht="15.75" customHeight="1" x14ac:dyDescent="0.25">
      <c r="AV885"/>
      <c r="AW885"/>
      <c r="AX885"/>
    </row>
    <row r="886" spans="48:50" ht="15.75" customHeight="1" x14ac:dyDescent="0.25">
      <c r="AV886"/>
      <c r="AW886"/>
      <c r="AX886"/>
    </row>
    <row r="887" spans="48:50" ht="15.75" customHeight="1" x14ac:dyDescent="0.25">
      <c r="AV887"/>
      <c r="AW887"/>
      <c r="AX887"/>
    </row>
    <row r="888" spans="48:50" ht="15.75" customHeight="1" x14ac:dyDescent="0.25">
      <c r="AV888"/>
      <c r="AW888"/>
      <c r="AX888"/>
    </row>
    <row r="889" spans="48:50" ht="15.75" customHeight="1" x14ac:dyDescent="0.25">
      <c r="AV889"/>
      <c r="AW889"/>
      <c r="AX889"/>
    </row>
    <row r="890" spans="48:50" ht="15.75" customHeight="1" x14ac:dyDescent="0.25">
      <c r="AV890"/>
      <c r="AW890"/>
      <c r="AX890"/>
    </row>
    <row r="891" spans="48:50" ht="15.75" customHeight="1" x14ac:dyDescent="0.25">
      <c r="AV891"/>
      <c r="AW891"/>
      <c r="AX891"/>
    </row>
    <row r="892" spans="48:50" ht="15.75" customHeight="1" x14ac:dyDescent="0.25">
      <c r="AV892"/>
      <c r="AW892"/>
      <c r="AX892"/>
    </row>
    <row r="893" spans="48:50" ht="15.75" customHeight="1" x14ac:dyDescent="0.25">
      <c r="AV893"/>
      <c r="AW893"/>
      <c r="AX893"/>
    </row>
    <row r="894" spans="48:50" ht="15.75" customHeight="1" x14ac:dyDescent="0.25">
      <c r="AV894"/>
      <c r="AW894"/>
      <c r="AX894"/>
    </row>
    <row r="895" spans="48:50" ht="15.75" customHeight="1" x14ac:dyDescent="0.25">
      <c r="AV895"/>
      <c r="AW895"/>
      <c r="AX895"/>
    </row>
    <row r="896" spans="48:50" ht="15.75" customHeight="1" x14ac:dyDescent="0.25">
      <c r="AV896"/>
      <c r="AW896"/>
      <c r="AX896"/>
    </row>
    <row r="897" spans="48:50" ht="15.75" customHeight="1" x14ac:dyDescent="0.25">
      <c r="AV897"/>
      <c r="AW897"/>
      <c r="AX897"/>
    </row>
    <row r="898" spans="48:50" ht="15.75" customHeight="1" x14ac:dyDescent="0.25">
      <c r="AV898"/>
      <c r="AW898"/>
      <c r="AX898"/>
    </row>
    <row r="899" spans="48:50" ht="15.75" customHeight="1" x14ac:dyDescent="0.25">
      <c r="AV899"/>
      <c r="AW899"/>
      <c r="AX899"/>
    </row>
    <row r="900" spans="48:50" ht="15.75" customHeight="1" x14ac:dyDescent="0.25">
      <c r="AV900"/>
      <c r="AW900"/>
      <c r="AX900"/>
    </row>
    <row r="901" spans="48:50" ht="15.75" customHeight="1" x14ac:dyDescent="0.25">
      <c r="AV901"/>
      <c r="AW901"/>
      <c r="AX901"/>
    </row>
    <row r="902" spans="48:50" ht="15.75" customHeight="1" x14ac:dyDescent="0.25">
      <c r="AV902"/>
      <c r="AW902"/>
      <c r="AX902"/>
    </row>
    <row r="903" spans="48:50" ht="15.75" customHeight="1" x14ac:dyDescent="0.25">
      <c r="AV903"/>
      <c r="AW903"/>
      <c r="AX903"/>
    </row>
    <row r="904" spans="48:50" ht="15.75" customHeight="1" x14ac:dyDescent="0.25">
      <c r="AV904"/>
      <c r="AW904"/>
      <c r="AX904"/>
    </row>
    <row r="905" spans="48:50" ht="15.75" customHeight="1" x14ac:dyDescent="0.25">
      <c r="AV905"/>
      <c r="AW905"/>
      <c r="AX905"/>
    </row>
    <row r="906" spans="48:50" ht="15.75" customHeight="1" x14ac:dyDescent="0.25">
      <c r="AV906"/>
      <c r="AW906"/>
      <c r="AX906"/>
    </row>
    <row r="907" spans="48:50" ht="15.75" customHeight="1" x14ac:dyDescent="0.25">
      <c r="AV907"/>
      <c r="AW907"/>
      <c r="AX907"/>
    </row>
    <row r="908" spans="48:50" ht="15.75" customHeight="1" x14ac:dyDescent="0.25">
      <c r="AV908"/>
      <c r="AW908"/>
      <c r="AX908"/>
    </row>
    <row r="909" spans="48:50" ht="15.75" customHeight="1" x14ac:dyDescent="0.25">
      <c r="AV909"/>
      <c r="AW909"/>
      <c r="AX909"/>
    </row>
    <row r="910" spans="48:50" ht="15.75" customHeight="1" x14ac:dyDescent="0.25">
      <c r="AV910"/>
      <c r="AW910"/>
      <c r="AX910"/>
    </row>
    <row r="911" spans="48:50" ht="15.75" customHeight="1" x14ac:dyDescent="0.25">
      <c r="AV911"/>
      <c r="AW911"/>
      <c r="AX911"/>
    </row>
    <row r="912" spans="48:50" ht="15.75" customHeight="1" x14ac:dyDescent="0.25">
      <c r="AV912"/>
      <c r="AW912"/>
      <c r="AX912"/>
    </row>
    <row r="913" spans="48:50" ht="15.75" customHeight="1" x14ac:dyDescent="0.25">
      <c r="AV913"/>
      <c r="AW913"/>
      <c r="AX913"/>
    </row>
    <row r="914" spans="48:50" ht="15.75" customHeight="1" x14ac:dyDescent="0.25">
      <c r="AV914"/>
      <c r="AW914"/>
      <c r="AX914"/>
    </row>
    <row r="915" spans="48:50" ht="15.75" customHeight="1" x14ac:dyDescent="0.25">
      <c r="AV915"/>
      <c r="AW915"/>
      <c r="AX915"/>
    </row>
    <row r="916" spans="48:50" ht="15.75" customHeight="1" x14ac:dyDescent="0.25">
      <c r="AV916"/>
      <c r="AW916"/>
      <c r="AX916"/>
    </row>
    <row r="917" spans="48:50" ht="15.75" customHeight="1" x14ac:dyDescent="0.25">
      <c r="AV917"/>
      <c r="AW917"/>
      <c r="AX917"/>
    </row>
    <row r="918" spans="48:50" ht="15.75" customHeight="1" x14ac:dyDescent="0.25">
      <c r="AV918"/>
      <c r="AW918"/>
      <c r="AX918"/>
    </row>
    <row r="919" spans="48:50" ht="15.75" customHeight="1" x14ac:dyDescent="0.25">
      <c r="AV919"/>
      <c r="AW919"/>
      <c r="AX919"/>
    </row>
    <row r="920" spans="48:50" ht="15.75" customHeight="1" x14ac:dyDescent="0.25">
      <c r="AV920"/>
      <c r="AW920"/>
      <c r="AX920"/>
    </row>
    <row r="921" spans="48:50" ht="15.75" customHeight="1" x14ac:dyDescent="0.25">
      <c r="AV921"/>
      <c r="AW921"/>
      <c r="AX921"/>
    </row>
    <row r="922" spans="48:50" ht="15.75" customHeight="1" x14ac:dyDescent="0.25">
      <c r="AV922"/>
      <c r="AW922"/>
      <c r="AX922"/>
    </row>
    <row r="923" spans="48:50" ht="15.75" customHeight="1" x14ac:dyDescent="0.25">
      <c r="AV923"/>
      <c r="AW923"/>
      <c r="AX923"/>
    </row>
    <row r="924" spans="48:50" ht="15.75" customHeight="1" x14ac:dyDescent="0.25">
      <c r="AV924"/>
      <c r="AW924"/>
      <c r="AX924"/>
    </row>
    <row r="925" spans="48:50" ht="15.75" customHeight="1" x14ac:dyDescent="0.25">
      <c r="AV925"/>
      <c r="AW925"/>
      <c r="AX925"/>
    </row>
    <row r="926" spans="48:50" ht="15.75" customHeight="1" x14ac:dyDescent="0.25">
      <c r="AV926"/>
      <c r="AW926"/>
      <c r="AX926"/>
    </row>
    <row r="927" spans="48:50" ht="15.75" customHeight="1" x14ac:dyDescent="0.25">
      <c r="AV927"/>
      <c r="AW927"/>
      <c r="AX927"/>
    </row>
    <row r="928" spans="48:50" ht="15.75" customHeight="1" x14ac:dyDescent="0.25">
      <c r="AV928"/>
      <c r="AW928"/>
      <c r="AX928"/>
    </row>
    <row r="929" spans="48:50" ht="15.75" customHeight="1" x14ac:dyDescent="0.25">
      <c r="AV929"/>
      <c r="AW929"/>
      <c r="AX929"/>
    </row>
    <row r="930" spans="48:50" ht="15.75" customHeight="1" x14ac:dyDescent="0.25">
      <c r="AV930"/>
      <c r="AW930"/>
      <c r="AX930"/>
    </row>
    <row r="931" spans="48:50" ht="15.75" customHeight="1" x14ac:dyDescent="0.25">
      <c r="AV931"/>
      <c r="AW931"/>
      <c r="AX931"/>
    </row>
    <row r="932" spans="48:50" ht="15.75" customHeight="1" x14ac:dyDescent="0.25">
      <c r="AV932"/>
      <c r="AW932"/>
      <c r="AX932"/>
    </row>
    <row r="933" spans="48:50" ht="15.75" customHeight="1" x14ac:dyDescent="0.25">
      <c r="AV933"/>
      <c r="AW933"/>
      <c r="AX933"/>
    </row>
    <row r="934" spans="48:50" ht="15.75" customHeight="1" x14ac:dyDescent="0.25">
      <c r="AV934"/>
      <c r="AW934"/>
      <c r="AX934"/>
    </row>
    <row r="935" spans="48:50" ht="15.75" customHeight="1" x14ac:dyDescent="0.25">
      <c r="AV935"/>
      <c r="AW935"/>
      <c r="AX935"/>
    </row>
    <row r="936" spans="48:50" ht="15.75" customHeight="1" x14ac:dyDescent="0.25">
      <c r="AV936"/>
      <c r="AW936"/>
      <c r="AX936"/>
    </row>
    <row r="937" spans="48:50" ht="15.75" customHeight="1" x14ac:dyDescent="0.25">
      <c r="AV937"/>
      <c r="AW937"/>
      <c r="AX937"/>
    </row>
    <row r="938" spans="48:50" ht="15.75" customHeight="1" x14ac:dyDescent="0.25">
      <c r="AV938"/>
      <c r="AW938"/>
      <c r="AX938"/>
    </row>
    <row r="939" spans="48:50" ht="15.75" customHeight="1" x14ac:dyDescent="0.25">
      <c r="AV939"/>
      <c r="AW939"/>
      <c r="AX939"/>
    </row>
    <row r="940" spans="48:50" ht="15.75" customHeight="1" x14ac:dyDescent="0.25">
      <c r="AV940"/>
      <c r="AW940"/>
      <c r="AX940"/>
    </row>
    <row r="941" spans="48:50" ht="15.75" customHeight="1" x14ac:dyDescent="0.25">
      <c r="AV941"/>
      <c r="AW941"/>
      <c r="AX941"/>
    </row>
    <row r="942" spans="48:50" ht="15.75" customHeight="1" x14ac:dyDescent="0.25">
      <c r="AV942"/>
      <c r="AW942"/>
      <c r="AX942"/>
    </row>
    <row r="943" spans="48:50" ht="15.75" customHeight="1" x14ac:dyDescent="0.25">
      <c r="AV943"/>
      <c r="AW943"/>
      <c r="AX943"/>
    </row>
    <row r="944" spans="48:50" ht="15.75" customHeight="1" x14ac:dyDescent="0.25">
      <c r="AV944"/>
      <c r="AW944"/>
      <c r="AX944"/>
    </row>
    <row r="945" spans="48:50" ht="15.75" customHeight="1" x14ac:dyDescent="0.25">
      <c r="AV945"/>
      <c r="AW945"/>
      <c r="AX945"/>
    </row>
    <row r="946" spans="48:50" ht="15.75" customHeight="1" x14ac:dyDescent="0.25">
      <c r="AV946"/>
      <c r="AW946"/>
      <c r="AX946"/>
    </row>
    <row r="947" spans="48:50" ht="15.75" customHeight="1" x14ac:dyDescent="0.25">
      <c r="AV947"/>
      <c r="AW947"/>
      <c r="AX947"/>
    </row>
    <row r="948" spans="48:50" ht="15.75" customHeight="1" x14ac:dyDescent="0.25">
      <c r="AV948"/>
      <c r="AW948"/>
      <c r="AX948"/>
    </row>
    <row r="949" spans="48:50" ht="15.75" customHeight="1" x14ac:dyDescent="0.25">
      <c r="AV949"/>
      <c r="AW949"/>
      <c r="AX949"/>
    </row>
    <row r="950" spans="48:50" ht="15.75" customHeight="1" x14ac:dyDescent="0.25">
      <c r="AV950"/>
      <c r="AW950"/>
      <c r="AX950"/>
    </row>
    <row r="951" spans="48:50" ht="15.75" customHeight="1" x14ac:dyDescent="0.25">
      <c r="AV951"/>
      <c r="AW951"/>
      <c r="AX951"/>
    </row>
    <row r="952" spans="48:50" ht="15.75" customHeight="1" x14ac:dyDescent="0.25">
      <c r="AV952"/>
      <c r="AW952"/>
      <c r="AX952"/>
    </row>
    <row r="953" spans="48:50" ht="15.75" customHeight="1" x14ac:dyDescent="0.25">
      <c r="AV953"/>
      <c r="AW953"/>
      <c r="AX953"/>
    </row>
    <row r="954" spans="48:50" ht="15.75" customHeight="1" x14ac:dyDescent="0.25">
      <c r="AV954"/>
      <c r="AW954"/>
      <c r="AX954"/>
    </row>
    <row r="955" spans="48:50" ht="15.75" customHeight="1" x14ac:dyDescent="0.25">
      <c r="AV955"/>
      <c r="AW955"/>
      <c r="AX955"/>
    </row>
    <row r="956" spans="48:50" ht="15.75" customHeight="1" x14ac:dyDescent="0.25">
      <c r="AV956"/>
      <c r="AW956"/>
      <c r="AX956"/>
    </row>
    <row r="957" spans="48:50" ht="15.75" customHeight="1" x14ac:dyDescent="0.25">
      <c r="AV957"/>
      <c r="AW957"/>
      <c r="AX957"/>
    </row>
    <row r="958" spans="48:50" ht="15.75" customHeight="1" x14ac:dyDescent="0.25">
      <c r="AV958"/>
      <c r="AW958"/>
      <c r="AX958"/>
    </row>
    <row r="959" spans="48:50" ht="15.75" customHeight="1" x14ac:dyDescent="0.25">
      <c r="AV959"/>
      <c r="AW959"/>
      <c r="AX959"/>
    </row>
    <row r="960" spans="48:50" ht="15.75" customHeight="1" x14ac:dyDescent="0.25">
      <c r="AV960"/>
      <c r="AW960"/>
      <c r="AX960"/>
    </row>
    <row r="961" spans="48:50" ht="15.75" customHeight="1" x14ac:dyDescent="0.25">
      <c r="AV961"/>
      <c r="AW961"/>
      <c r="AX961"/>
    </row>
    <row r="962" spans="48:50" ht="15.75" customHeight="1" x14ac:dyDescent="0.25">
      <c r="AV962"/>
      <c r="AW962"/>
      <c r="AX962"/>
    </row>
    <row r="963" spans="48:50" ht="15.75" customHeight="1" x14ac:dyDescent="0.25">
      <c r="AV963"/>
      <c r="AW963"/>
      <c r="AX963"/>
    </row>
    <row r="964" spans="48:50" ht="15.75" customHeight="1" x14ac:dyDescent="0.25">
      <c r="AV964"/>
      <c r="AW964"/>
      <c r="AX964"/>
    </row>
    <row r="965" spans="48:50" ht="15.75" customHeight="1" x14ac:dyDescent="0.25">
      <c r="AV965"/>
      <c r="AW965"/>
      <c r="AX965"/>
    </row>
    <row r="966" spans="48:50" ht="15.75" customHeight="1" x14ac:dyDescent="0.25">
      <c r="AV966"/>
      <c r="AW966"/>
      <c r="AX966"/>
    </row>
    <row r="967" spans="48:50" ht="15.75" customHeight="1" x14ac:dyDescent="0.25">
      <c r="AV967"/>
      <c r="AW967"/>
      <c r="AX967"/>
    </row>
    <row r="968" spans="48:50" ht="15.75" customHeight="1" x14ac:dyDescent="0.25">
      <c r="AV968"/>
      <c r="AW968"/>
      <c r="AX968"/>
    </row>
    <row r="969" spans="48:50" ht="15.75" customHeight="1" x14ac:dyDescent="0.25">
      <c r="AV969"/>
      <c r="AW969"/>
      <c r="AX969"/>
    </row>
    <row r="970" spans="48:50" ht="15.75" customHeight="1" x14ac:dyDescent="0.25">
      <c r="AV970"/>
      <c r="AW970"/>
      <c r="AX970"/>
    </row>
    <row r="971" spans="48:50" ht="15.75" customHeight="1" x14ac:dyDescent="0.25">
      <c r="AV971"/>
      <c r="AW971"/>
      <c r="AX971"/>
    </row>
    <row r="972" spans="48:50" ht="15.75" customHeight="1" x14ac:dyDescent="0.25">
      <c r="AV972"/>
      <c r="AW972"/>
      <c r="AX972"/>
    </row>
    <row r="973" spans="48:50" ht="15.75" customHeight="1" x14ac:dyDescent="0.25">
      <c r="AV973"/>
      <c r="AW973"/>
      <c r="AX973"/>
    </row>
    <row r="974" spans="48:50" ht="15.75" customHeight="1" x14ac:dyDescent="0.25">
      <c r="AV974"/>
      <c r="AW974"/>
      <c r="AX974"/>
    </row>
    <row r="975" spans="48:50" ht="15.75" customHeight="1" x14ac:dyDescent="0.25">
      <c r="AV975"/>
      <c r="AW975"/>
      <c r="AX975"/>
    </row>
    <row r="976" spans="48:50" ht="15.75" customHeight="1" x14ac:dyDescent="0.25">
      <c r="AV976"/>
      <c r="AW976"/>
      <c r="AX976"/>
    </row>
    <row r="977" spans="48:50" ht="15.75" customHeight="1" x14ac:dyDescent="0.25">
      <c r="AV977"/>
      <c r="AW977"/>
      <c r="AX977"/>
    </row>
    <row r="978" spans="48:50" ht="15.75" customHeight="1" x14ac:dyDescent="0.25">
      <c r="AV978"/>
      <c r="AW978"/>
      <c r="AX978"/>
    </row>
    <row r="979" spans="48:50" ht="15.75" customHeight="1" x14ac:dyDescent="0.25">
      <c r="AV979"/>
      <c r="AW979"/>
      <c r="AX979"/>
    </row>
    <row r="980" spans="48:50" ht="15.75" customHeight="1" x14ac:dyDescent="0.25">
      <c r="AV980"/>
      <c r="AW980"/>
      <c r="AX980"/>
    </row>
    <row r="981" spans="48:50" ht="15.75" customHeight="1" x14ac:dyDescent="0.25">
      <c r="AV981"/>
      <c r="AW981"/>
      <c r="AX981"/>
    </row>
    <row r="982" spans="48:50" ht="15.75" customHeight="1" x14ac:dyDescent="0.25">
      <c r="AV982"/>
      <c r="AW982"/>
      <c r="AX982"/>
    </row>
    <row r="983" spans="48:50" ht="15.75" customHeight="1" x14ac:dyDescent="0.25">
      <c r="AV983"/>
      <c r="AW983"/>
      <c r="AX983"/>
    </row>
    <row r="984" spans="48:50" ht="15.75" customHeight="1" x14ac:dyDescent="0.25">
      <c r="AV984"/>
      <c r="AW984"/>
      <c r="AX984"/>
    </row>
    <row r="985" spans="48:50" ht="15.75" customHeight="1" x14ac:dyDescent="0.25">
      <c r="AV985"/>
      <c r="AW985"/>
      <c r="AX985"/>
    </row>
    <row r="986" spans="48:50" ht="15.75" customHeight="1" x14ac:dyDescent="0.25">
      <c r="AV986"/>
      <c r="AW986"/>
      <c r="AX986"/>
    </row>
    <row r="987" spans="48:50" ht="15.75" customHeight="1" x14ac:dyDescent="0.25">
      <c r="AV987"/>
      <c r="AW987"/>
      <c r="AX987"/>
    </row>
    <row r="988" spans="48:50" ht="15.75" customHeight="1" x14ac:dyDescent="0.25">
      <c r="AV988"/>
      <c r="AW988"/>
      <c r="AX988"/>
    </row>
    <row r="989" spans="48:50" ht="15.75" customHeight="1" x14ac:dyDescent="0.25">
      <c r="AV989"/>
      <c r="AW989"/>
      <c r="AX989"/>
    </row>
    <row r="990" spans="48:50" ht="15.75" customHeight="1" x14ac:dyDescent="0.25">
      <c r="AV990"/>
      <c r="AW990"/>
      <c r="AX990"/>
    </row>
    <row r="991" spans="48:50" ht="15.75" customHeight="1" x14ac:dyDescent="0.25">
      <c r="AV991"/>
      <c r="AW991"/>
      <c r="AX991"/>
    </row>
    <row r="992" spans="48:50" ht="15.75" customHeight="1" x14ac:dyDescent="0.25">
      <c r="AV992"/>
      <c r="AW992"/>
      <c r="AX992"/>
    </row>
    <row r="993" spans="48:50" ht="15.75" customHeight="1" x14ac:dyDescent="0.25">
      <c r="AV993"/>
      <c r="AW993"/>
      <c r="AX993"/>
    </row>
    <row r="994" spans="48:50" ht="15.75" customHeight="1" x14ac:dyDescent="0.25">
      <c r="AV994"/>
      <c r="AW994"/>
      <c r="AX994"/>
    </row>
    <row r="995" spans="48:50" ht="15.75" customHeight="1" x14ac:dyDescent="0.25">
      <c r="AV995"/>
      <c r="AW995"/>
      <c r="AX995"/>
    </row>
  </sheetData>
  <mergeCells count="85">
    <mergeCell ref="D156:E156"/>
    <mergeCell ref="D157:F157"/>
    <mergeCell ref="E155:F155"/>
    <mergeCell ref="AF56:AM56"/>
    <mergeCell ref="AQ56:AT56"/>
    <mergeCell ref="V47:AC47"/>
    <mergeCell ref="V81:AC81"/>
    <mergeCell ref="AF81:AM81"/>
    <mergeCell ref="AQ81:AT81"/>
    <mergeCell ref="AF47:AM47"/>
    <mergeCell ref="AT9:AT21"/>
    <mergeCell ref="AT26:AT30"/>
    <mergeCell ref="AT40:AT43"/>
    <mergeCell ref="AT58:AT76"/>
    <mergeCell ref="AF33:AM33"/>
    <mergeCell ref="AQ33:AT33"/>
    <mergeCell ref="AQ24:AT24"/>
    <mergeCell ref="AQ47:AT47"/>
    <mergeCell ref="B46:J46"/>
    <mergeCell ref="B55:J55"/>
    <mergeCell ref="B79:J79"/>
    <mergeCell ref="B56:J56"/>
    <mergeCell ref="L56:S56"/>
    <mergeCell ref="AT49:AT53"/>
    <mergeCell ref="B3:J3"/>
    <mergeCell ref="B4:J4"/>
    <mergeCell ref="B5:J5"/>
    <mergeCell ref="B32:J32"/>
    <mergeCell ref="B37:J37"/>
    <mergeCell ref="B7:J7"/>
    <mergeCell ref="B6:J6"/>
    <mergeCell ref="AF119:AM119"/>
    <mergeCell ref="V56:AC56"/>
    <mergeCell ref="L7:S7"/>
    <mergeCell ref="V7:AC7"/>
    <mergeCell ref="AF7:AM7"/>
    <mergeCell ref="AQ7:AT7"/>
    <mergeCell ref="B24:J24"/>
    <mergeCell ref="L24:S24"/>
    <mergeCell ref="V24:AC24"/>
    <mergeCell ref="AF24:AM24"/>
    <mergeCell ref="B38:J38"/>
    <mergeCell ref="L38:S38"/>
    <mergeCell ref="V38:AC38"/>
    <mergeCell ref="AF38:AM38"/>
    <mergeCell ref="AQ38:AT38"/>
    <mergeCell ref="B33:J33"/>
    <mergeCell ref="L33:S33"/>
    <mergeCell ref="V33:AC33"/>
    <mergeCell ref="B45:J45"/>
    <mergeCell ref="B118:J118"/>
    <mergeCell ref="B128:J128"/>
    <mergeCell ref="AT83:AT96"/>
    <mergeCell ref="AT101:AT116"/>
    <mergeCell ref="AT121:AT125"/>
    <mergeCell ref="B98:J98"/>
    <mergeCell ref="AF131:AM131"/>
    <mergeCell ref="AQ131:AT131"/>
    <mergeCell ref="B119:J119"/>
    <mergeCell ref="L119:S119"/>
    <mergeCell ref="B47:J47"/>
    <mergeCell ref="L47:S47"/>
    <mergeCell ref="B80:J80"/>
    <mergeCell ref="B81:J81"/>
    <mergeCell ref="L81:S81"/>
    <mergeCell ref="B23:J23"/>
    <mergeCell ref="AQ119:AT119"/>
    <mergeCell ref="V119:AC119"/>
    <mergeCell ref="B129:J129"/>
    <mergeCell ref="B137:J137"/>
    <mergeCell ref="AT140:AT142"/>
    <mergeCell ref="V99:AC99"/>
    <mergeCell ref="AF99:AM99"/>
    <mergeCell ref="AQ99:AT99"/>
    <mergeCell ref="AT133:AT135"/>
    <mergeCell ref="L131:S131"/>
    <mergeCell ref="AF138:AM138"/>
    <mergeCell ref="AQ138:AT138"/>
    <mergeCell ref="V131:AC131"/>
    <mergeCell ref="B138:J138"/>
    <mergeCell ref="L138:S138"/>
    <mergeCell ref="V138:AC138"/>
    <mergeCell ref="B99:J99"/>
    <mergeCell ref="L99:S99"/>
    <mergeCell ref="B130:J130"/>
  </mergeCells>
  <conditionalFormatting sqref="AS133:AS135 AS49:AS53 AS40:AS43 AS9:AS18 AS58:AS73 AS75:AS76 AS26:AS30 AS83:AS96 AS101:AS116 AS140:AS142">
    <cfRule type="cellIs" dxfId="106" priority="87" stopIfTrue="1" operator="greaterThan">
      <formula>0.9</formula>
    </cfRule>
  </conditionalFormatting>
  <conditionalFormatting sqref="AS133:AS135 AS49:AS53 R134:R136 AS40:AS43 R40:R43 AL40:AL41 AS9:AS18 R9:R21 R26:R30 AB9:AB21 AB26:AB30 AB40:AB43 AL9:AL21 AL50:AL53 AL59:AL73 AL134:AL135 AS58:AS73 AS75:AS76 AL75:AL76 AS26:AS30 AL83:AL96 AS83:AS96 AB83:AB96 AL101:AL116 R101:R116 AB101:AB116 AS101:AS116 AL141:AL142 AS140:AS142 R140:R142 AB140:AB142 R83:R96">
    <cfRule type="cellIs" dxfId="105" priority="88" stopIfTrue="1" operator="between">
      <formula>0.7</formula>
      <formula>0.89</formula>
    </cfRule>
  </conditionalFormatting>
  <conditionalFormatting sqref="AS133:AS135 AS49:AS53 R134:R136 R40:R43 AL40:AL41 AS40:AS43 AS9:AS18 R9:R21 R26:R30 AB9:AB21 AB26:AB30 AB40:AB43 AL9:AL21 AL50:AL53 AL59:AL73 AL134:AL135 AS58:AS73 AS75:AS76 AL75:AL76 AS26:AS30 AL83:AL96 AS83:AS96 AB83:AB96 AL101:AL116 R101:R116 AB101:AB116 AS101:AS116 AL141:AL142 AS140:AS142 R140:R142 AB140:AB142 R83:R96">
    <cfRule type="cellIs" dxfId="104" priority="89" stopIfTrue="1" operator="between">
      <formula>0</formula>
      <formula>0.69</formula>
    </cfRule>
  </conditionalFormatting>
  <conditionalFormatting sqref="AL92">
    <cfRule type="cellIs" dxfId="103" priority="81" stopIfTrue="1" operator="between">
      <formula>0.7</formula>
      <formula>0.89</formula>
    </cfRule>
  </conditionalFormatting>
  <conditionalFormatting sqref="AL92">
    <cfRule type="cellIs" dxfId="102" priority="82" stopIfTrue="1" operator="between">
      <formula>0</formula>
      <formula>0.69</formula>
    </cfRule>
  </conditionalFormatting>
  <conditionalFormatting sqref="AT101">
    <cfRule type="cellIs" dxfId="101" priority="117" stopIfTrue="1" operator="greaterThan">
      <formula>0.9</formula>
    </cfRule>
  </conditionalFormatting>
  <conditionalFormatting sqref="AT101">
    <cfRule type="cellIs" dxfId="100" priority="118" stopIfTrue="1" operator="between">
      <formula>0.7</formula>
      <formula>0.89</formula>
    </cfRule>
  </conditionalFormatting>
  <conditionalFormatting sqref="AT101">
    <cfRule type="cellIs" dxfId="99" priority="119" stopIfTrue="1" operator="between">
      <formula>0</formula>
      <formula>0.69</formula>
    </cfRule>
  </conditionalFormatting>
  <conditionalFormatting sqref="AT83">
    <cfRule type="cellIs" dxfId="98" priority="138" stopIfTrue="1" operator="greaterThan">
      <formula>0.9</formula>
    </cfRule>
  </conditionalFormatting>
  <conditionalFormatting sqref="AT83">
    <cfRule type="cellIs" dxfId="97" priority="139" stopIfTrue="1" operator="between">
      <formula>0.7</formula>
      <formula>0.89</formula>
    </cfRule>
  </conditionalFormatting>
  <conditionalFormatting sqref="AT83">
    <cfRule type="cellIs" dxfId="96" priority="140" stopIfTrue="1" operator="between">
      <formula>0</formula>
      <formula>0.69</formula>
    </cfRule>
  </conditionalFormatting>
  <conditionalFormatting sqref="R134:R136 R40:R43 AL40:AL41 R9:R21 R26:R30 AB9:AB21 AB26:AB30 AB40:AB43 AL9:AL21 AL50:AL53 AL59:AL73 AL134:AL135 AL75:AL76 AL83:AL96 AB83:AB96 AL101:AL116 R101:R116 AB101:AB116 AL141:AL142 R140:R142 AB140:AB142 R83:R96">
    <cfRule type="cellIs" dxfId="95" priority="144" stopIfTrue="1" operator="greaterThanOrEqual">
      <formula>0.9</formula>
    </cfRule>
  </conditionalFormatting>
  <conditionalFormatting sqref="AL101">
    <cfRule type="cellIs" dxfId="94" priority="145" stopIfTrue="1" operator="greaterThanOrEqual">
      <formula>0.9</formula>
    </cfRule>
  </conditionalFormatting>
  <conditionalFormatting sqref="AL101">
    <cfRule type="cellIs" dxfId="93" priority="146" stopIfTrue="1" operator="between">
      <formula>0.7</formula>
      <formula>0.89</formula>
    </cfRule>
  </conditionalFormatting>
  <conditionalFormatting sqref="AL101">
    <cfRule type="cellIs" dxfId="92" priority="147" stopIfTrue="1" operator="between">
      <formula>0</formula>
      <formula>0.69</formula>
    </cfRule>
  </conditionalFormatting>
  <conditionalFormatting sqref="AL58">
    <cfRule type="cellIs" dxfId="91" priority="148" stopIfTrue="1" operator="greaterThanOrEqual">
      <formula>0.9</formula>
    </cfRule>
  </conditionalFormatting>
  <conditionalFormatting sqref="AL58">
    <cfRule type="cellIs" dxfId="90" priority="149" stopIfTrue="1" operator="between">
      <formula>0.7</formula>
      <formula>0.89</formula>
    </cfRule>
  </conditionalFormatting>
  <conditionalFormatting sqref="AL58">
    <cfRule type="cellIs" dxfId="89" priority="150" stopIfTrue="1" operator="between">
      <formula>0</formula>
      <formula>0.69</formula>
    </cfRule>
  </conditionalFormatting>
  <conditionalFormatting sqref="AL83">
    <cfRule type="cellIs" dxfId="88" priority="151" stopIfTrue="1" operator="greaterThanOrEqual">
      <formula>0.9</formula>
    </cfRule>
  </conditionalFormatting>
  <conditionalFormatting sqref="AL83">
    <cfRule type="cellIs" dxfId="87" priority="152" stopIfTrue="1" operator="between">
      <formula>0.7</formula>
      <formula>0.89</formula>
    </cfRule>
  </conditionalFormatting>
  <conditionalFormatting sqref="AL83">
    <cfRule type="cellIs" dxfId="86" priority="153" stopIfTrue="1" operator="between">
      <formula>0</formula>
      <formula>0.69</formula>
    </cfRule>
  </conditionalFormatting>
  <conditionalFormatting sqref="AT58">
    <cfRule type="cellIs" dxfId="85" priority="160" stopIfTrue="1" operator="greaterThan">
      <formula>0.9</formula>
    </cfRule>
  </conditionalFormatting>
  <conditionalFormatting sqref="AT58">
    <cfRule type="cellIs" dxfId="84" priority="161" stopIfTrue="1" operator="between">
      <formula>0.7</formula>
      <formula>0.89</formula>
    </cfRule>
  </conditionalFormatting>
  <conditionalFormatting sqref="AT58">
    <cfRule type="cellIs" dxfId="83" priority="162" stopIfTrue="1" operator="between">
      <formula>0</formula>
      <formula>0.69</formula>
    </cfRule>
  </conditionalFormatting>
  <conditionalFormatting sqref="R133">
    <cfRule type="cellIs" dxfId="82" priority="166" stopIfTrue="1" operator="greaterThanOrEqual">
      <formula>0.9</formula>
    </cfRule>
  </conditionalFormatting>
  <conditionalFormatting sqref="R133">
    <cfRule type="cellIs" dxfId="81" priority="167" stopIfTrue="1" operator="between">
      <formula>0.7</formula>
      <formula>0.89</formula>
    </cfRule>
  </conditionalFormatting>
  <conditionalFormatting sqref="R133">
    <cfRule type="cellIs" dxfId="80" priority="168" stopIfTrue="1" operator="between">
      <formula>0</formula>
      <formula>0.69</formula>
    </cfRule>
  </conditionalFormatting>
  <conditionalFormatting sqref="AT133">
    <cfRule type="cellIs" dxfId="79" priority="172" stopIfTrue="1" operator="greaterThan">
      <formula>0.9</formula>
    </cfRule>
  </conditionalFormatting>
  <conditionalFormatting sqref="AT133">
    <cfRule type="cellIs" dxfId="78" priority="173" stopIfTrue="1" operator="between">
      <formula>0.7</formula>
      <formula>0.89</formula>
    </cfRule>
  </conditionalFormatting>
  <conditionalFormatting sqref="AT133">
    <cfRule type="cellIs" dxfId="77" priority="174" stopIfTrue="1" operator="between">
      <formula>0</formula>
      <formula>0.69</formula>
    </cfRule>
  </conditionalFormatting>
  <conditionalFormatting sqref="AB133:AB135">
    <cfRule type="cellIs" dxfId="76" priority="175" stopIfTrue="1" operator="greaterThanOrEqual">
      <formula>0.9</formula>
    </cfRule>
  </conditionalFormatting>
  <conditionalFormatting sqref="AB133:AB135">
    <cfRule type="cellIs" dxfId="75" priority="176" stopIfTrue="1" operator="between">
      <formula>0.7</formula>
      <formula>0.89</formula>
    </cfRule>
  </conditionalFormatting>
  <conditionalFormatting sqref="AB133:AB135">
    <cfRule type="cellIs" dxfId="74" priority="177" stopIfTrue="1" operator="between">
      <formula>0</formula>
      <formula>0.69</formula>
    </cfRule>
  </conditionalFormatting>
  <conditionalFormatting sqref="AL133">
    <cfRule type="cellIs" dxfId="73" priority="178" stopIfTrue="1" operator="greaterThanOrEqual">
      <formula>0.9</formula>
    </cfRule>
  </conditionalFormatting>
  <conditionalFormatting sqref="AL133">
    <cfRule type="cellIs" dxfId="72" priority="179" stopIfTrue="1" operator="between">
      <formula>0.7</formula>
      <formula>0.89</formula>
    </cfRule>
  </conditionalFormatting>
  <conditionalFormatting sqref="AL133">
    <cfRule type="cellIs" dxfId="71" priority="180" stopIfTrue="1" operator="between">
      <formula>0</formula>
      <formula>0.69</formula>
    </cfRule>
  </conditionalFormatting>
  <conditionalFormatting sqref="R58:R73 R75:R76">
    <cfRule type="cellIs" dxfId="70" priority="214" stopIfTrue="1" operator="greaterThanOrEqual">
      <formula>0.9</formula>
    </cfRule>
  </conditionalFormatting>
  <conditionalFormatting sqref="R58:R73 R75:R76">
    <cfRule type="cellIs" dxfId="69" priority="215" stopIfTrue="1" operator="between">
      <formula>0.7</formula>
      <formula>0.89</formula>
    </cfRule>
  </conditionalFormatting>
  <conditionalFormatting sqref="R58:R73 R75:R76">
    <cfRule type="cellIs" dxfId="68" priority="216" stopIfTrue="1" operator="between">
      <formula>0</formula>
      <formula>0.69</formula>
    </cfRule>
  </conditionalFormatting>
  <conditionalFormatting sqref="AB58:AB73 AB75:AB76">
    <cfRule type="cellIs" dxfId="67" priority="217" stopIfTrue="1" operator="greaterThanOrEqual">
      <formula>0.9</formula>
    </cfRule>
  </conditionalFormatting>
  <conditionalFormatting sqref="AB58:AB73 AB75:AB76">
    <cfRule type="cellIs" dxfId="66" priority="218" stopIfTrue="1" operator="between">
      <formula>0.7</formula>
      <formula>0.89</formula>
    </cfRule>
  </conditionalFormatting>
  <conditionalFormatting sqref="AB58:AB73 AB75:AB76">
    <cfRule type="cellIs" dxfId="65" priority="219" stopIfTrue="1" operator="between">
      <formula>0</formula>
      <formula>0.69</formula>
    </cfRule>
  </conditionalFormatting>
  <conditionalFormatting sqref="AL49">
    <cfRule type="cellIs" dxfId="64" priority="223" stopIfTrue="1" operator="greaterThanOrEqual">
      <formula>0.9</formula>
    </cfRule>
  </conditionalFormatting>
  <conditionalFormatting sqref="AL49">
    <cfRule type="cellIs" dxfId="63" priority="224" stopIfTrue="1" operator="between">
      <formula>0.7</formula>
      <formula>0.89</formula>
    </cfRule>
  </conditionalFormatting>
  <conditionalFormatting sqref="AL49">
    <cfRule type="cellIs" dxfId="62" priority="225" stopIfTrue="1" operator="between">
      <formula>0</formula>
      <formula>0.69</formula>
    </cfRule>
  </conditionalFormatting>
  <conditionalFormatting sqref="R49:R53">
    <cfRule type="cellIs" dxfId="61" priority="235" stopIfTrue="1" operator="greaterThanOrEqual">
      <formula>0.9</formula>
    </cfRule>
  </conditionalFormatting>
  <conditionalFormatting sqref="R49:R53">
    <cfRule type="cellIs" dxfId="60" priority="236" stopIfTrue="1" operator="between">
      <formula>0.7</formula>
      <formula>0.89</formula>
    </cfRule>
  </conditionalFormatting>
  <conditionalFormatting sqref="R49:R53">
    <cfRule type="cellIs" dxfId="59" priority="237" stopIfTrue="1" operator="between">
      <formula>0</formula>
      <formula>0.69</formula>
    </cfRule>
  </conditionalFormatting>
  <conditionalFormatting sqref="AB49:AB53">
    <cfRule type="cellIs" dxfId="58" priority="241" stopIfTrue="1" operator="greaterThanOrEqual">
      <formula>0.9</formula>
    </cfRule>
  </conditionalFormatting>
  <conditionalFormatting sqref="AB49:AB53">
    <cfRule type="cellIs" dxfId="57" priority="242" stopIfTrue="1" operator="between">
      <formula>0.7</formula>
      <formula>0.89</formula>
    </cfRule>
  </conditionalFormatting>
  <conditionalFormatting sqref="AB49:AB53">
    <cfRule type="cellIs" dxfId="56" priority="243" stopIfTrue="1" operator="between">
      <formula>0</formula>
      <formula>0.69</formula>
    </cfRule>
  </conditionalFormatting>
  <conditionalFormatting sqref="AT49">
    <cfRule type="cellIs" dxfId="55" priority="244" stopIfTrue="1" operator="greaterThan">
      <formula>0.9</formula>
    </cfRule>
  </conditionalFormatting>
  <conditionalFormatting sqref="AT49">
    <cfRule type="cellIs" dxfId="54" priority="245" stopIfTrue="1" operator="between">
      <formula>0.7</formula>
      <formula>0.89</formula>
    </cfRule>
  </conditionalFormatting>
  <conditionalFormatting sqref="AT49">
    <cfRule type="cellIs" dxfId="53" priority="246" stopIfTrue="1" operator="between">
      <formula>0</formula>
      <formula>0.69</formula>
    </cfRule>
  </conditionalFormatting>
  <conditionalFormatting sqref="AL140">
    <cfRule type="cellIs" dxfId="52" priority="247" stopIfTrue="1" operator="greaterThanOrEqual">
      <formula>0.9</formula>
    </cfRule>
  </conditionalFormatting>
  <conditionalFormatting sqref="AL140">
    <cfRule type="cellIs" dxfId="51" priority="248" stopIfTrue="1" operator="between">
      <formula>0.7</formula>
      <formula>0.89</formula>
    </cfRule>
  </conditionalFormatting>
  <conditionalFormatting sqref="AL140">
    <cfRule type="cellIs" dxfId="50" priority="249" stopIfTrue="1" operator="between">
      <formula>0</formula>
      <formula>0.69</formula>
    </cfRule>
  </conditionalFormatting>
  <conditionalFormatting sqref="AT140">
    <cfRule type="cellIs" dxfId="49" priority="268" stopIfTrue="1" operator="greaterThan">
      <formula>0.9</formula>
    </cfRule>
  </conditionalFormatting>
  <conditionalFormatting sqref="AT140">
    <cfRule type="cellIs" dxfId="48" priority="269" stopIfTrue="1" operator="between">
      <formula>0.7</formula>
      <formula>0.89</formula>
    </cfRule>
  </conditionalFormatting>
  <conditionalFormatting sqref="AT140">
    <cfRule type="cellIs" dxfId="47" priority="270" stopIfTrue="1" operator="between">
      <formula>0</formula>
      <formula>0.69</formula>
    </cfRule>
  </conditionalFormatting>
  <conditionalFormatting sqref="AS74">
    <cfRule type="cellIs" dxfId="46" priority="289" stopIfTrue="1" operator="greaterThan">
      <formula>0.9</formula>
    </cfRule>
  </conditionalFormatting>
  <conditionalFormatting sqref="AS74">
    <cfRule type="cellIs" dxfId="45" priority="290" stopIfTrue="1" operator="between">
      <formula>0.7</formula>
      <formula>0.89</formula>
    </cfRule>
  </conditionalFormatting>
  <conditionalFormatting sqref="AS74">
    <cfRule type="cellIs" dxfId="44" priority="291" stopIfTrue="1" operator="between">
      <formula>0</formula>
      <formula>0.69</formula>
    </cfRule>
  </conditionalFormatting>
  <conditionalFormatting sqref="AL74">
    <cfRule type="cellIs" dxfId="43" priority="292" stopIfTrue="1" operator="greaterThanOrEqual">
      <formula>0.9</formula>
    </cfRule>
  </conditionalFormatting>
  <conditionalFormatting sqref="AL74">
    <cfRule type="cellIs" dxfId="42" priority="293" stopIfTrue="1" operator="between">
      <formula>0.7</formula>
      <formula>0.89</formula>
    </cfRule>
  </conditionalFormatting>
  <conditionalFormatting sqref="AL74">
    <cfRule type="cellIs" dxfId="41" priority="294" stopIfTrue="1" operator="between">
      <formula>0</formula>
      <formula>0.69</formula>
    </cfRule>
  </conditionalFormatting>
  <conditionalFormatting sqref="R74">
    <cfRule type="cellIs" dxfId="40" priority="298" stopIfTrue="1" operator="greaterThanOrEqual">
      <formula>0.9</formula>
    </cfRule>
  </conditionalFormatting>
  <conditionalFormatting sqref="R74">
    <cfRule type="cellIs" dxfId="39" priority="299" stopIfTrue="1" operator="between">
      <formula>0.7</formula>
      <formula>0.89</formula>
    </cfRule>
  </conditionalFormatting>
  <conditionalFormatting sqref="R74">
    <cfRule type="cellIs" dxfId="38" priority="300" stopIfTrue="1" operator="between">
      <formula>0</formula>
      <formula>0.69</formula>
    </cfRule>
  </conditionalFormatting>
  <conditionalFormatting sqref="AB74">
    <cfRule type="cellIs" dxfId="37" priority="301" stopIfTrue="1" operator="greaterThanOrEqual">
      <formula>0.9</formula>
    </cfRule>
  </conditionalFormatting>
  <conditionalFormatting sqref="AB74">
    <cfRule type="cellIs" dxfId="36" priority="302" stopIfTrue="1" operator="between">
      <formula>0.7</formula>
      <formula>0.89</formula>
    </cfRule>
  </conditionalFormatting>
  <conditionalFormatting sqref="AB74">
    <cfRule type="cellIs" dxfId="35" priority="303" stopIfTrue="1" operator="between">
      <formula>0</formula>
      <formula>0.69</formula>
    </cfRule>
  </conditionalFormatting>
  <conditionalFormatting sqref="AL92">
    <cfRule type="cellIs" dxfId="34" priority="86" stopIfTrue="1" operator="greaterThanOrEqual">
      <formula>0.9</formula>
    </cfRule>
  </conditionalFormatting>
  <conditionalFormatting sqref="AT9">
    <cfRule type="cellIs" dxfId="33" priority="64" stopIfTrue="1" operator="greaterThan">
      <formula>0.9</formula>
    </cfRule>
  </conditionalFormatting>
  <conditionalFormatting sqref="AT9">
    <cfRule type="cellIs" dxfId="32" priority="66" stopIfTrue="1" operator="between">
      <formula>0</formula>
      <formula>0.69</formula>
    </cfRule>
  </conditionalFormatting>
  <conditionalFormatting sqref="AT9">
    <cfRule type="cellIs" dxfId="31" priority="65" stopIfTrue="1" operator="between">
      <formula>0.7</formula>
      <formula>0.89</formula>
    </cfRule>
  </conditionalFormatting>
  <conditionalFormatting sqref="AT40">
    <cfRule type="cellIs" dxfId="30" priority="39" stopIfTrue="1" operator="greaterThan">
      <formula>0.9</formula>
    </cfRule>
  </conditionalFormatting>
  <conditionalFormatting sqref="AS19:AS21 AS121:AS125">
    <cfRule type="cellIs" dxfId="29" priority="67" stopIfTrue="1" operator="greaterThan">
      <formula>0.9</formula>
    </cfRule>
    <cfRule type="cellIs" dxfId="28" priority="68" stopIfTrue="1" operator="between">
      <formula>0.7</formula>
      <formula>0.89</formula>
    </cfRule>
    <cfRule type="cellIs" dxfId="27" priority="69" stopIfTrue="1" operator="between">
      <formula>0</formula>
      <formula>0.69</formula>
    </cfRule>
  </conditionalFormatting>
  <conditionalFormatting sqref="R121:R125">
    <cfRule type="cellIs" dxfId="26" priority="58" stopIfTrue="1" operator="greaterThanOrEqual">
      <formula>0.9</formula>
    </cfRule>
    <cfRule type="cellIs" dxfId="25" priority="59" stopIfTrue="1" operator="between">
      <formula>0.7</formula>
      <formula>0.89</formula>
    </cfRule>
    <cfRule type="cellIs" dxfId="24" priority="60" stopIfTrue="1" operator="between">
      <formula>0</formula>
      <formula>0.69</formula>
    </cfRule>
  </conditionalFormatting>
  <conditionalFormatting sqref="AT121">
    <cfRule type="cellIs" dxfId="23" priority="61" stopIfTrue="1" operator="greaterThan">
      <formula>0.9</formula>
    </cfRule>
    <cfRule type="cellIs" dxfId="22" priority="62" stopIfTrue="1" operator="between">
      <formula>0.7</formula>
      <formula>0.89</formula>
    </cfRule>
    <cfRule type="cellIs" dxfId="21" priority="63" stopIfTrue="1" operator="between">
      <formula>0</formula>
      <formula>0.69</formula>
    </cfRule>
  </conditionalFormatting>
  <conditionalFormatting sqref="AT40">
    <cfRule type="cellIs" dxfId="20" priority="41" stopIfTrue="1" operator="between">
      <formula>0</formula>
      <formula>0.69</formula>
    </cfRule>
  </conditionalFormatting>
  <conditionalFormatting sqref="AT40">
    <cfRule type="cellIs" dxfId="19" priority="40" stopIfTrue="1" operator="between">
      <formula>0.7</formula>
      <formula>0.89</formula>
    </cfRule>
  </conditionalFormatting>
  <conditionalFormatting sqref="AT26">
    <cfRule type="cellIs" dxfId="18" priority="32" stopIfTrue="1" operator="greaterThan">
      <formula>0.9</formula>
    </cfRule>
  </conditionalFormatting>
  <conditionalFormatting sqref="AT26">
    <cfRule type="cellIs" dxfId="17" priority="33" stopIfTrue="1" operator="between">
      <formula>0.7</formula>
      <formula>0.89</formula>
    </cfRule>
  </conditionalFormatting>
  <conditionalFormatting sqref="AT26">
    <cfRule type="cellIs" dxfId="16" priority="34" stopIfTrue="1" operator="between">
      <formula>0</formula>
      <formula>0.69</formula>
    </cfRule>
  </conditionalFormatting>
  <conditionalFormatting sqref="AS35:AT35">
    <cfRule type="cellIs" dxfId="15" priority="28" stopIfTrue="1" operator="greaterThan">
      <formula>0.9</formula>
    </cfRule>
  </conditionalFormatting>
  <conditionalFormatting sqref="AB35 AL35 R35 AS35:AT35">
    <cfRule type="cellIs" dxfId="14" priority="29" stopIfTrue="1" operator="between">
      <formula>0.7</formula>
      <formula>0.89</formula>
    </cfRule>
  </conditionalFormatting>
  <conditionalFormatting sqref="AB35 AL35 R35 AS35:AT35">
    <cfRule type="cellIs" dxfId="13" priority="30" stopIfTrue="1" operator="between">
      <formula>0</formula>
      <formula>0.69</formula>
    </cfRule>
  </conditionalFormatting>
  <conditionalFormatting sqref="AB35 AL35 R35">
    <cfRule type="cellIs" dxfId="12" priority="31" stopIfTrue="1" operator="greaterThanOrEqual">
      <formula>0.9</formula>
    </cfRule>
  </conditionalFormatting>
  <conditionalFormatting sqref="AB121:AB125">
    <cfRule type="cellIs" dxfId="11" priority="13" stopIfTrue="1" operator="greaterThanOrEqual">
      <formula>0.9</formula>
    </cfRule>
  </conditionalFormatting>
  <conditionalFormatting sqref="AB121:AB125">
    <cfRule type="cellIs" dxfId="10" priority="14" stopIfTrue="1" operator="between">
      <formula>0.7</formula>
      <formula>0.89</formula>
    </cfRule>
  </conditionalFormatting>
  <conditionalFormatting sqref="AB121:AB125">
    <cfRule type="cellIs" dxfId="9" priority="15" stopIfTrue="1" operator="between">
      <formula>0</formula>
      <formula>0.69</formula>
    </cfRule>
  </conditionalFormatting>
  <conditionalFormatting sqref="AL26:AL30">
    <cfRule type="cellIs" dxfId="8" priority="7" stopIfTrue="1" operator="between">
      <formula>0.7</formula>
      <formula>0.89</formula>
    </cfRule>
  </conditionalFormatting>
  <conditionalFormatting sqref="AL26:AL30">
    <cfRule type="cellIs" dxfId="7" priority="8" stopIfTrue="1" operator="between">
      <formula>0</formula>
      <formula>0.69</formula>
    </cfRule>
  </conditionalFormatting>
  <conditionalFormatting sqref="AL26:AL30">
    <cfRule type="cellIs" dxfId="6" priority="9" stopIfTrue="1" operator="greaterThanOrEqual">
      <formula>0.9</formula>
    </cfRule>
  </conditionalFormatting>
  <conditionalFormatting sqref="AL42:AL43">
    <cfRule type="cellIs" dxfId="5" priority="4" stopIfTrue="1" operator="between">
      <formula>0.7</formula>
      <formula>0.89</formula>
    </cfRule>
  </conditionalFormatting>
  <conditionalFormatting sqref="AL42:AL43">
    <cfRule type="cellIs" dxfId="4" priority="5" stopIfTrue="1" operator="between">
      <formula>0</formula>
      <formula>0.69</formula>
    </cfRule>
  </conditionalFormatting>
  <conditionalFormatting sqref="AL42:AL43">
    <cfRule type="cellIs" dxfId="3" priority="6" stopIfTrue="1" operator="greaterThanOrEqual">
      <formula>0.9</formula>
    </cfRule>
  </conditionalFormatting>
  <conditionalFormatting sqref="AL121:AL125">
    <cfRule type="cellIs" dxfId="2" priority="1" stopIfTrue="1" operator="between">
      <formula>0.7</formula>
      <formula>0.89</formula>
    </cfRule>
  </conditionalFormatting>
  <conditionalFormatting sqref="AL121:AL125">
    <cfRule type="cellIs" dxfId="1" priority="2" stopIfTrue="1" operator="between">
      <formula>0</formula>
      <formula>0.69</formula>
    </cfRule>
  </conditionalFormatting>
  <conditionalFormatting sqref="AL121:AL125">
    <cfRule type="cellIs" dxfId="0" priority="3" stopIfTrue="1" operator="greaterThanOrEqual">
      <formula>0.9</formula>
    </cfRule>
  </conditionalFormatting>
  <printOptions horizontalCentered="1"/>
  <pageMargins left="0.15748031496062992" right="0.15748031496062992" top="0.27559055118110237" bottom="0.47244094488188981" header="0" footer="0"/>
  <pageSetup scale="26" orientation="landscape" r:id="rId1"/>
  <headerFooter>
    <oddFooter>&amp;L&amp;P&amp;RElaboración: Equipo Transparencia y Atención a la Ciudadanía - Equipo Sistema Integrado de Gestión - Equipo Planeación Instituto Distrital de Patrimonio Cultural Enero de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PTEP IDPC 2024</vt:lpstr>
      <vt:lpstr>'PTEP IDPC 2024'!_Toc118192689</vt:lpstr>
      <vt:lpstr>'PTEP IDPC 2024'!_Toc118192690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Francisco Rodriguez Tellez</dc:creator>
  <cp:lastModifiedBy>Carlos Hernando Sandoval Mora</cp:lastModifiedBy>
  <dcterms:created xsi:type="dcterms:W3CDTF">2019-01-17T15:29:16Z</dcterms:created>
  <dcterms:modified xsi:type="dcterms:W3CDTF">2025-01-31T22:36:07Z</dcterms:modified>
</cp:coreProperties>
</file>