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pqui\Downloads\"/>
    </mc:Choice>
  </mc:AlternateContent>
  <xr:revisionPtr revIDLastSave="0" documentId="13_ncr:1_{2E070DA2-2CF6-4C41-BC9B-C83264231335}" xr6:coauthVersionLast="47" xr6:coauthVersionMax="47" xr10:uidLastSave="{00000000-0000-0000-0000-000000000000}"/>
  <bookViews>
    <workbookView xWindow="-120" yWindow="-120" windowWidth="29040" windowHeight="15840" tabRatio="773" activeTab="8" xr2:uid="{00000000-000D-0000-FFFF-FFFF00000000}"/>
  </bookViews>
  <sheets>
    <sheet name="7963 (VIG)" sheetId="3" r:id="rId1"/>
    <sheet name="7989 (VIG)" sheetId="9" r:id="rId2"/>
    <sheet name="8136 (VIG)" sheetId="10" r:id="rId3"/>
    <sheet name="8144 (VIG)" sheetId="11" r:id="rId4"/>
    <sheet name="8150 (VIG)" sheetId="12" r:id="rId5"/>
    <sheet name="8151 (VIG)" sheetId="13" r:id="rId6"/>
    <sheet name="8152 (VIG)" sheetId="14" r:id="rId7"/>
    <sheet name="8161 (VIG)" sheetId="15" r:id="rId8"/>
    <sheet name="8171 (VIG)" sheetId="16" r:id="rId9"/>
  </sheets>
  <externalReferences>
    <externalReference r:id="rId10"/>
  </externalReferences>
  <definedNames>
    <definedName name="_xlnm._FilterDatabase" localSheetId="0" hidden="1">'7963 (VIG)'!$B$17:$AB$21</definedName>
    <definedName name="_xlnm._FilterDatabase" localSheetId="1" hidden="1">'7989 (VIG)'!$B$17:$AB$21</definedName>
    <definedName name="_xlnm._FilterDatabase" localSheetId="2" hidden="1">'8136 (VIG)'!$B$17:$AB$21</definedName>
    <definedName name="_xlnm._FilterDatabase" localSheetId="3" hidden="1">'8144 (VIG)'!$B$17:$AB$21</definedName>
    <definedName name="_xlnm._FilterDatabase" localSheetId="4" hidden="1">'8150 (VIG)'!$B$17:$AB$21</definedName>
    <definedName name="_xlnm._FilterDatabase" localSheetId="5" hidden="1">'8151 (VIG)'!$B$17:$AB$22</definedName>
    <definedName name="_xlnm._FilterDatabase" localSheetId="6" hidden="1">'8152 (VIG)'!$B$17:$AB$21</definedName>
    <definedName name="_xlnm._FilterDatabase" localSheetId="7" hidden="1">'8161 (VIG)'!$B$17:$AB$21</definedName>
    <definedName name="_xlnm._FilterDatabase" localSheetId="8" hidden="1">'8171 (VIG)'!$B$17:$AB$21</definedName>
    <definedName name="_xlnm.Print_Area" localSheetId="0">'7963 (VIG)'!$B$2:$AC$24</definedName>
    <definedName name="_xlnm.Print_Area" localSheetId="1">'7989 (VIG)'!$B$2:$AC$24</definedName>
    <definedName name="_xlnm.Print_Area" localSheetId="2">'8136 (VIG)'!$B$2:$AC$24</definedName>
    <definedName name="_xlnm.Print_Area" localSheetId="3">'8144 (VIG)'!$B$2:$AC$24</definedName>
    <definedName name="_xlnm.Print_Area" localSheetId="4">'8150 (VIG)'!$B$2:$AC$24</definedName>
    <definedName name="_xlnm.Print_Area" localSheetId="5">'8151 (VIG)'!$B$2:$AC$25</definedName>
    <definedName name="_xlnm.Print_Area" localSheetId="6">'8152 (VIG)'!$B$2:$AC$24</definedName>
    <definedName name="_xlnm.Print_Area" localSheetId="7">'8161 (VIG)'!$B$2:$AC$24</definedName>
    <definedName name="_xlnm.Print_Area" localSheetId="8">'8171 (VIG)'!$B$2:$AC$24</definedName>
    <definedName name="fuentes">[1]Listas!$I$85:$I$91</definedName>
    <definedName name="modalidad_desc">[1]Listas!$A$60:$A$73</definedName>
    <definedName name="proyecto_inv">[1]Listas!$A$108:$A$114</definedName>
    <definedName name="Responsable">[1]Listas!$A$77:$A$80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2" i="16" l="1"/>
  <c r="Z25" i="16" s="1"/>
  <c r="Y22" i="16"/>
  <c r="Y25" i="16" s="1"/>
  <c r="X22" i="16"/>
  <c r="X25" i="16" s="1"/>
  <c r="W22" i="16"/>
  <c r="W25" i="16" s="1"/>
  <c r="V22" i="16"/>
  <c r="V25" i="16" s="1"/>
  <c r="U22" i="16"/>
  <c r="U25" i="16" s="1"/>
  <c r="T22" i="16"/>
  <c r="T25" i="16" s="1"/>
  <c r="S22" i="16"/>
  <c r="S25" i="16" s="1"/>
  <c r="R22" i="16"/>
  <c r="R25" i="16" s="1"/>
  <c r="Q22" i="16"/>
  <c r="Q25" i="16" s="1"/>
  <c r="P22" i="16"/>
  <c r="P25" i="16" s="1"/>
  <c r="O22" i="16"/>
  <c r="O25" i="16" s="1"/>
  <c r="N22" i="16"/>
  <c r="N25" i="16" s="1"/>
  <c r="M22" i="16"/>
  <c r="M25" i="16" s="1"/>
  <c r="L22" i="16"/>
  <c r="L25" i="16" s="1"/>
  <c r="AA18" i="16"/>
  <c r="F15" i="16"/>
  <c r="G15" i="16" s="1"/>
  <c r="AB18" i="16" l="1"/>
  <c r="AB22" i="16" s="1"/>
  <c r="AB25" i="16" s="1"/>
  <c r="AA22" i="16"/>
  <c r="AA25" i="16" s="1"/>
  <c r="H15" i="16"/>
  <c r="Z22" i="15" l="1"/>
  <c r="Z25" i="15" s="1"/>
  <c r="Y22" i="15"/>
  <c r="Y25" i="15" s="1"/>
  <c r="X22" i="15"/>
  <c r="X25" i="15" s="1"/>
  <c r="W22" i="15"/>
  <c r="W25" i="15" s="1"/>
  <c r="V22" i="15"/>
  <c r="V25" i="15" s="1"/>
  <c r="U22" i="15"/>
  <c r="U25" i="15" s="1"/>
  <c r="T22" i="15"/>
  <c r="T25" i="15" s="1"/>
  <c r="S22" i="15"/>
  <c r="S25" i="15" s="1"/>
  <c r="R22" i="15"/>
  <c r="R25" i="15" s="1"/>
  <c r="Q22" i="15"/>
  <c r="Q25" i="15" s="1"/>
  <c r="P22" i="15"/>
  <c r="P25" i="15" s="1"/>
  <c r="O22" i="15"/>
  <c r="O25" i="15" s="1"/>
  <c r="N22" i="15"/>
  <c r="N25" i="15" s="1"/>
  <c r="M22" i="15"/>
  <c r="M25" i="15" s="1"/>
  <c r="L22" i="15"/>
  <c r="L25" i="15" s="1"/>
  <c r="AA18" i="15"/>
  <c r="F15" i="15"/>
  <c r="G15" i="15" s="1"/>
  <c r="AB18" i="15" l="1"/>
  <c r="AB22" i="15" s="1"/>
  <c r="AB25" i="15" s="1"/>
  <c r="AA22" i="15"/>
  <c r="AA25" i="15" s="1"/>
  <c r="H15" i="15"/>
  <c r="Z22" i="14" l="1"/>
  <c r="Z25" i="14" s="1"/>
  <c r="Y22" i="14"/>
  <c r="Y25" i="14" s="1"/>
  <c r="X22" i="14"/>
  <c r="X25" i="14" s="1"/>
  <c r="W22" i="14"/>
  <c r="W25" i="14" s="1"/>
  <c r="V22" i="14"/>
  <c r="V25" i="14" s="1"/>
  <c r="U22" i="14"/>
  <c r="U25" i="14" s="1"/>
  <c r="T22" i="14"/>
  <c r="T25" i="14" s="1"/>
  <c r="S22" i="14"/>
  <c r="S25" i="14" s="1"/>
  <c r="R22" i="14"/>
  <c r="R25" i="14" s="1"/>
  <c r="Q22" i="14"/>
  <c r="Q25" i="14" s="1"/>
  <c r="P22" i="14"/>
  <c r="P25" i="14" s="1"/>
  <c r="O22" i="14"/>
  <c r="O25" i="14" s="1"/>
  <c r="N22" i="14"/>
  <c r="N25" i="14" s="1"/>
  <c r="M22" i="14"/>
  <c r="M25" i="14" s="1"/>
  <c r="L22" i="14"/>
  <c r="L25" i="14" s="1"/>
  <c r="AA18" i="14"/>
  <c r="AB18" i="14" s="1"/>
  <c r="AB22" i="14" s="1"/>
  <c r="AB25" i="14" s="1"/>
  <c r="F15" i="14"/>
  <c r="G15" i="14" s="1"/>
  <c r="AA20" i="12"/>
  <c r="AB20" i="12"/>
  <c r="AA20" i="13"/>
  <c r="AB20" i="13"/>
  <c r="AA19" i="13"/>
  <c r="AB19" i="13" s="1"/>
  <c r="Z23" i="13"/>
  <c r="Z26" i="13" s="1"/>
  <c r="Y23" i="13"/>
  <c r="Y26" i="13" s="1"/>
  <c r="X23" i="13"/>
  <c r="X26" i="13" s="1"/>
  <c r="W23" i="13"/>
  <c r="W26" i="13" s="1"/>
  <c r="V23" i="13"/>
  <c r="V26" i="13" s="1"/>
  <c r="U23" i="13"/>
  <c r="U26" i="13" s="1"/>
  <c r="T23" i="13"/>
  <c r="T26" i="13" s="1"/>
  <c r="S23" i="13"/>
  <c r="S26" i="13" s="1"/>
  <c r="R23" i="13"/>
  <c r="R26" i="13" s="1"/>
  <c r="Q23" i="13"/>
  <c r="Q26" i="13" s="1"/>
  <c r="P23" i="13"/>
  <c r="P26" i="13" s="1"/>
  <c r="O23" i="13"/>
  <c r="O26" i="13" s="1"/>
  <c r="N23" i="13"/>
  <c r="N26" i="13" s="1"/>
  <c r="M23" i="13"/>
  <c r="M26" i="13" s="1"/>
  <c r="L23" i="13"/>
  <c r="L26" i="13" s="1"/>
  <c r="AA18" i="13"/>
  <c r="AB18" i="13" s="1"/>
  <c r="F15" i="13"/>
  <c r="G15" i="13" s="1"/>
  <c r="Z22" i="12"/>
  <c r="Z25" i="12" s="1"/>
  <c r="Y22" i="12"/>
  <c r="Y25" i="12" s="1"/>
  <c r="X22" i="12"/>
  <c r="X25" i="12" s="1"/>
  <c r="W22" i="12"/>
  <c r="W25" i="12" s="1"/>
  <c r="V22" i="12"/>
  <c r="V25" i="12" s="1"/>
  <c r="U22" i="12"/>
  <c r="U25" i="12" s="1"/>
  <c r="T22" i="12"/>
  <c r="T25" i="12" s="1"/>
  <c r="S22" i="12"/>
  <c r="S25" i="12" s="1"/>
  <c r="R22" i="12"/>
  <c r="R25" i="12" s="1"/>
  <c r="Q22" i="12"/>
  <c r="Q25" i="12" s="1"/>
  <c r="P22" i="12"/>
  <c r="P25" i="12" s="1"/>
  <c r="O22" i="12"/>
  <c r="O25" i="12" s="1"/>
  <c r="N22" i="12"/>
  <c r="N25" i="12" s="1"/>
  <c r="M22" i="12"/>
  <c r="M25" i="12" s="1"/>
  <c r="L22" i="12"/>
  <c r="L25" i="12" s="1"/>
  <c r="AA19" i="12"/>
  <c r="AB19" i="12" s="1"/>
  <c r="AA18" i="12"/>
  <c r="AA22" i="12" s="1"/>
  <c r="AA25" i="12" s="1"/>
  <c r="F15" i="12"/>
  <c r="G15" i="12" s="1"/>
  <c r="Z22" i="11"/>
  <c r="Z25" i="11" s="1"/>
  <c r="Y22" i="11"/>
  <c r="Y25" i="11" s="1"/>
  <c r="X22" i="11"/>
  <c r="X25" i="11" s="1"/>
  <c r="W22" i="11"/>
  <c r="W25" i="11" s="1"/>
  <c r="V22" i="11"/>
  <c r="V25" i="11" s="1"/>
  <c r="U22" i="11"/>
  <c r="U25" i="11" s="1"/>
  <c r="T22" i="11"/>
  <c r="T25" i="11" s="1"/>
  <c r="S22" i="11"/>
  <c r="S25" i="11" s="1"/>
  <c r="R22" i="11"/>
  <c r="R25" i="11" s="1"/>
  <c r="Q22" i="11"/>
  <c r="Q25" i="11" s="1"/>
  <c r="P22" i="11"/>
  <c r="P25" i="11" s="1"/>
  <c r="O22" i="11"/>
  <c r="O25" i="11" s="1"/>
  <c r="N22" i="11"/>
  <c r="N25" i="11" s="1"/>
  <c r="M22" i="11"/>
  <c r="M25" i="11" s="1"/>
  <c r="L22" i="11"/>
  <c r="L25" i="11" s="1"/>
  <c r="AA19" i="11"/>
  <c r="AB19" i="11" s="1"/>
  <c r="AA18" i="11"/>
  <c r="AA22" i="11" s="1"/>
  <c r="AA25" i="11" s="1"/>
  <c r="F15" i="11"/>
  <c r="G15" i="11" s="1"/>
  <c r="Z22" i="10"/>
  <c r="Z25" i="10" s="1"/>
  <c r="Y22" i="10"/>
  <c r="Y25" i="10" s="1"/>
  <c r="X22" i="10"/>
  <c r="X25" i="10" s="1"/>
  <c r="W22" i="10"/>
  <c r="W25" i="10" s="1"/>
  <c r="V22" i="10"/>
  <c r="V25" i="10" s="1"/>
  <c r="U22" i="10"/>
  <c r="U25" i="10" s="1"/>
  <c r="T22" i="10"/>
  <c r="T25" i="10" s="1"/>
  <c r="S22" i="10"/>
  <c r="S25" i="10" s="1"/>
  <c r="R22" i="10"/>
  <c r="R25" i="10" s="1"/>
  <c r="Q22" i="10"/>
  <c r="Q25" i="10" s="1"/>
  <c r="P22" i="10"/>
  <c r="P25" i="10" s="1"/>
  <c r="O22" i="10"/>
  <c r="O25" i="10" s="1"/>
  <c r="N22" i="10"/>
  <c r="N25" i="10" s="1"/>
  <c r="M22" i="10"/>
  <c r="M25" i="10" s="1"/>
  <c r="L22" i="10"/>
  <c r="L25" i="10" s="1"/>
  <c r="AA19" i="10"/>
  <c r="AB19" i="10" s="1"/>
  <c r="AA18" i="10"/>
  <c r="F15" i="10"/>
  <c r="G15" i="10" s="1"/>
  <c r="Z22" i="9"/>
  <c r="Z25" i="9" s="1"/>
  <c r="Y22" i="9"/>
  <c r="Y25" i="9" s="1"/>
  <c r="X22" i="9"/>
  <c r="X25" i="9" s="1"/>
  <c r="W22" i="9"/>
  <c r="W25" i="9" s="1"/>
  <c r="V22" i="9"/>
  <c r="V25" i="9" s="1"/>
  <c r="U22" i="9"/>
  <c r="U25" i="9" s="1"/>
  <c r="T22" i="9"/>
  <c r="T25" i="9" s="1"/>
  <c r="S22" i="9"/>
  <c r="S25" i="9" s="1"/>
  <c r="R22" i="9"/>
  <c r="R25" i="9" s="1"/>
  <c r="Q22" i="9"/>
  <c r="Q25" i="9" s="1"/>
  <c r="P22" i="9"/>
  <c r="P25" i="9" s="1"/>
  <c r="O22" i="9"/>
  <c r="O25" i="9" s="1"/>
  <c r="N22" i="9"/>
  <c r="N25" i="9" s="1"/>
  <c r="M22" i="9"/>
  <c r="M25" i="9" s="1"/>
  <c r="L22" i="9"/>
  <c r="L25" i="9" s="1"/>
  <c r="AA19" i="9"/>
  <c r="AB19" i="9" s="1"/>
  <c r="AA18" i="9"/>
  <c r="F15" i="9"/>
  <c r="G15" i="9" s="1"/>
  <c r="AA22" i="9" l="1"/>
  <c r="AA25" i="9" s="1"/>
  <c r="AB18" i="9"/>
  <c r="AB22" i="9" s="1"/>
  <c r="AB25" i="9" s="1"/>
  <c r="AA22" i="10"/>
  <c r="AA25" i="10" s="1"/>
  <c r="AB18" i="10"/>
  <c r="AB22" i="10" s="1"/>
  <c r="AB25" i="10" s="1"/>
  <c r="AA23" i="13"/>
  <c r="AA26" i="13" s="1"/>
  <c r="H15" i="14"/>
  <c r="AA22" i="14"/>
  <c r="AA25" i="14" s="1"/>
  <c r="H15" i="13"/>
  <c r="AB23" i="13"/>
  <c r="AB26" i="13" s="1"/>
  <c r="H15" i="12"/>
  <c r="AB18" i="12"/>
  <c r="AB22" i="12" s="1"/>
  <c r="AB25" i="12" s="1"/>
  <c r="H15" i="11"/>
  <c r="AB18" i="11"/>
  <c r="AB22" i="11" s="1"/>
  <c r="AB25" i="11" s="1"/>
  <c r="H15" i="10"/>
  <c r="H15" i="9"/>
  <c r="AA18" i="3" l="1"/>
  <c r="AB18" i="3" s="1"/>
  <c r="AA19" i="3" l="1"/>
  <c r="AB19" i="3" s="1"/>
  <c r="L22" i="3" l="1"/>
  <c r="AB22" i="3"/>
  <c r="AA22" i="3"/>
  <c r="Z22" i="3"/>
  <c r="Z25" i="3" s="1"/>
  <c r="Y22" i="3"/>
  <c r="Y25" i="3" s="1"/>
  <c r="X22" i="3"/>
  <c r="X25" i="3" s="1"/>
  <c r="W22" i="3"/>
  <c r="W25" i="3" s="1"/>
  <c r="V22" i="3"/>
  <c r="V25" i="3" s="1"/>
  <c r="U22" i="3"/>
  <c r="U25" i="3" s="1"/>
  <c r="T22" i="3"/>
  <c r="T25" i="3" s="1"/>
  <c r="S22" i="3"/>
  <c r="S25" i="3" s="1"/>
  <c r="R22" i="3"/>
  <c r="R25" i="3" s="1"/>
  <c r="Q22" i="3"/>
  <c r="P22" i="3"/>
  <c r="O22" i="3"/>
  <c r="N22" i="3"/>
  <c r="M22" i="3"/>
  <c r="O25" i="3" l="1"/>
  <c r="P25" i="3"/>
  <c r="Q25" i="3"/>
  <c r="L25" i="3"/>
  <c r="AB25" i="3"/>
  <c r="AA25" i="3"/>
  <c r="M25" i="3"/>
  <c r="N25" i="3"/>
  <c r="F15" i="3"/>
  <c r="G15" i="3" l="1"/>
  <c r="H15" i="3" s="1"/>
</calcChain>
</file>

<file path=xl/sharedStrings.xml><?xml version="1.0" encoding="utf-8"?>
<sst xmlns="http://schemas.openxmlformats.org/spreadsheetml/2006/main" count="742" uniqueCount="168">
  <si>
    <t>Producto PMR</t>
  </si>
  <si>
    <t>Valor CDP's</t>
  </si>
  <si>
    <t>Valor CRP's</t>
  </si>
  <si>
    <t>Total Giros</t>
  </si>
  <si>
    <t>INSTITUTO DISTRITAL DE PATRIMONIO CULTURAL</t>
  </si>
  <si>
    <t>Adición</t>
  </si>
  <si>
    <t>Reducción</t>
  </si>
  <si>
    <t>PROCESO DE DIRECCIONAMIENTO ESTRATÉGICO</t>
  </si>
  <si>
    <t>Fecha de Actualización:</t>
  </si>
  <si>
    <r>
      <t xml:space="preserve">PROYECTO DE INVERSIÓN: </t>
    </r>
    <r>
      <rPr>
        <sz val="10"/>
        <rFont val="Arial"/>
        <family val="2"/>
      </rPr>
      <t/>
    </r>
  </si>
  <si>
    <t>Producto MGA - SUIFP</t>
  </si>
  <si>
    <t>Indicador PMR</t>
  </si>
  <si>
    <t>Valor modificaciones</t>
  </si>
  <si>
    <t>CÓDIGO BPIN</t>
  </si>
  <si>
    <t>MODIFICACIONES PRESUPUESTALES</t>
  </si>
  <si>
    <t>Indicador MGA - SUIFP</t>
  </si>
  <si>
    <t>CÓDIGO BOGDATA</t>
  </si>
  <si>
    <t>Trazador Presupuestal</t>
  </si>
  <si>
    <t>Categoría</t>
  </si>
  <si>
    <t>Sub-Categoría</t>
  </si>
  <si>
    <t>ODS Primario (Ver archivo 213_IDPC_ASOCIACIÓN ODS A METAS PDD)</t>
  </si>
  <si>
    <t>Meta Proyecto de Inversión</t>
  </si>
  <si>
    <t>Giros Enero</t>
  </si>
  <si>
    <t>Giros Diciembre</t>
  </si>
  <si>
    <t>Giros Noviembre</t>
  </si>
  <si>
    <t>Giros Octubre</t>
  </si>
  <si>
    <t>Giros Septiembre</t>
  </si>
  <si>
    <t>Giros Agosto</t>
  </si>
  <si>
    <t>Giros Julio</t>
  </si>
  <si>
    <t>Giros Junio</t>
  </si>
  <si>
    <t>Giros Mayo</t>
  </si>
  <si>
    <t>Giros Abril</t>
  </si>
  <si>
    <t>Giros Marzo</t>
  </si>
  <si>
    <t>Giros Febrero</t>
  </si>
  <si>
    <t>Saldo por girar</t>
  </si>
  <si>
    <t>Meta Plan de Desarrollo</t>
  </si>
  <si>
    <t>Apropiación Vigente</t>
  </si>
  <si>
    <t>PLAN OPERATIVO ANUAL DE INVERSIÓN - POAI (APROPIACIÓN VIGENCIA)</t>
  </si>
  <si>
    <t>Apropiación vigente</t>
  </si>
  <si>
    <t>Apropiación inicial</t>
  </si>
  <si>
    <t>TOTAL INVERSIÓN</t>
  </si>
  <si>
    <t>VIGENCIA</t>
  </si>
  <si>
    <t xml:space="preserve">Plan de Desarrollo </t>
  </si>
  <si>
    <t>01 - Hacer un nuevo contrato social con igualdad de oportunidades para la inclusión social, productiva y política</t>
  </si>
  <si>
    <t>05 - Cerrar las brechas DIGITALES, de cobertura, calidad y competencias a lo largo del ciclo de la formación integral, desde primera infancia hasta la educación superior y continua para la vida</t>
  </si>
  <si>
    <t>133011601140000007601</t>
  </si>
  <si>
    <t>Asistencias técnicas realizadas</t>
  </si>
  <si>
    <t>Personas capacitadas</t>
  </si>
  <si>
    <t>Documentos de lineamientos técnicos realizados</t>
  </si>
  <si>
    <t>Estímulos otorgados</t>
  </si>
  <si>
    <t>Parques arqueológicos patrimoniales preservados</t>
  </si>
  <si>
    <t>Sedes adecuadas</t>
  </si>
  <si>
    <t>Número de personas beneficiadas en procesos de formación en patrimonio cultural con enfoque territorial y poblacional-diferencial.</t>
  </si>
  <si>
    <t>Número de personas certificadas en el Diplomado en Patrimonio Cultural para la Educación por módulo, con enfoque diferencial-poblacional.</t>
  </si>
  <si>
    <t>Número intervenciones en bienes de interés cultural realizadas.</t>
  </si>
  <si>
    <t>Número de estímulos y apoyos concertados entregados a creadores, actores y gestores patrimoniales, con enfoque territorial y poblacional-diferencial.</t>
  </si>
  <si>
    <t>Número de acciones de activación social, cultural y física realizadas en Sectores de Interés Cultural.</t>
  </si>
  <si>
    <t>Número de estrategias para la mejora del desempeño institucional desarrolladas</t>
  </si>
  <si>
    <t>Número de sedes institucionales mantenidas física y tecnológicamente</t>
  </si>
  <si>
    <t>Comunidades Negras, Afrocolombianos  y Palenquera (NAP) - Comunidad Raizal - Pueblos y Comunidades Indígenas - Pueblo Rrom o Gitano</t>
  </si>
  <si>
    <t>Prácticas culturales con enfoque étnico diferencial.</t>
  </si>
  <si>
    <t>Participación de la Ciudadanía</t>
  </si>
  <si>
    <t>Ciudananía activa promovida a través de la construcción de capacidades culturales</t>
  </si>
  <si>
    <t>2024</t>
  </si>
  <si>
    <t>-</t>
  </si>
  <si>
    <t>7963-Desarrollo de instrumentos de planeación y gestión territorial, asociados a los patrimonios de Bogotá D.C.</t>
  </si>
  <si>
    <t>O23011733022024009803002 - O23011733022024009803042</t>
  </si>
  <si>
    <t>2024110010098</t>
  </si>
  <si>
    <t>1-Gestionar el 100% de las acciones asociadas a la implementación de los PEMP adoptados, a corto plazo.</t>
  </si>
  <si>
    <t>2-Desarrollar 2 instrumentos para la protección, conservación y sostenibilidad de los patrimonios.</t>
  </si>
  <si>
    <t>002_Documentos de lineamientos técnicos</t>
  </si>
  <si>
    <t>042_Servicio de asistencia técnica en el manejo y gestión del patrimonio arqueológico, antropológico e histórico.</t>
  </si>
  <si>
    <t>03_Servicio de activación de los patrimonios integrados.</t>
  </si>
  <si>
    <t>Número de acciones de activación social, cultural y física realizadas en Sectores de Interés Cultural</t>
  </si>
  <si>
    <t>11: Lograr que las ciudades sean más inclusivas, seguras, resilientes y sostenibles</t>
  </si>
  <si>
    <t>07 Bogotá Camina Segura</t>
  </si>
  <si>
    <t>04 Bogotá ordena su territorio y avanza en su acción climática</t>
  </si>
  <si>
    <t>OBJETIVO: (Nivel 1 PDD)</t>
  </si>
  <si>
    <t>PROGRAMA: (Nivel 2 PDD)</t>
  </si>
  <si>
    <t>24 Revitalización y renovación urbana y rural con inclusión</t>
  </si>
  <si>
    <t>7989-Fortalecimiento de la eficiencia administrativa del Instituto Distrital de Patrimonio Cultural de Bogotá D.C.</t>
  </si>
  <si>
    <t>O23011745992024018609023 - O23011745992024018610011</t>
  </si>
  <si>
    <t>2024110010186</t>
  </si>
  <si>
    <t>366-Fortalecer la gestión institucional de 6 entidades distritales del Sector Cultura, Recreación y Deporte con mejor infraestructura,  recursos físicos, tecnológicos y un talento humano más cualificado y consciente de su papel como servidores públicos, que favorezca un modelo de relacionamiento integral de la ciudadanía</t>
  </si>
  <si>
    <t>235-Desarrollar 5 instrumentos de planeación y gestión orientados a la protección, conservación, sostenibilidad y apropiación social del patrimonio natural, inmaterial, material, arqueológico y paleontológico, incluyendo la identificación y caracterización de los caminos históricos patrimoniales</t>
  </si>
  <si>
    <t>023_Servicio de Implementación Sistemas de Gestión</t>
  </si>
  <si>
    <t>011_Sedes adecuadas</t>
  </si>
  <si>
    <t>09_Estrategias de mejoramiento del desempeño institucional y del servicio a la ciudadanía orientada a la entrega efectiva de productos, servicios e información.</t>
  </si>
  <si>
    <t>10_Sedes adecuadas y/o mantenidas</t>
  </si>
  <si>
    <t>1-Implementar el 100% plan de sostenibilidad del modelo integrado de planeación y gestión</t>
  </si>
  <si>
    <t>2-Administrar el 100% de las sedes institucionales</t>
  </si>
  <si>
    <t>16: Promover sociedades justas, pacíficas e inclusivas</t>
  </si>
  <si>
    <t>Sistema de Gestión implementado</t>
  </si>
  <si>
    <t>8136-Desarrollo de acciones para la gestión del patrimonio arqueológico de Bogotá D.C.</t>
  </si>
  <si>
    <t>O23011733022024013603042 - O23011733022024013603030</t>
  </si>
  <si>
    <t>2024110010136</t>
  </si>
  <si>
    <t>5 Bogotá confía en su gobierno</t>
  </si>
  <si>
    <t>33 Fortalecimiento institucional para un gobierno confiable</t>
  </si>
  <si>
    <t>1-Implementar el 100% de las acciones a corto plazo definidas en el Plan de Manejo Arqueológico de Bogotá.</t>
  </si>
  <si>
    <t>2-Implementar el 100% de las acciones a corto plazo de los programas estratégicos del Plan de Manejo Arqueológico de Hacienda El Carmen.</t>
  </si>
  <si>
    <t>241-Implementar el 100% de las fases iniciales del Parque Arqueológico y del Patrimonio Cultural de Usme y su modelo de gestión, conforme al Plan de Manejo Arqueológico como parte del proyecto del nodo de equipamientos rurales, en el contexto de la Estructura Integradora de Patrimonios</t>
  </si>
  <si>
    <t>030_Servicio de preservación de los parques y áreas arqueológicaspatrimoniales</t>
  </si>
  <si>
    <t>2024110010241</t>
  </si>
  <si>
    <t>O23011733022024024105049 - O23011733022024024105049</t>
  </si>
  <si>
    <t>049_Servicio de salvaguardia al patrimonio inmaterial</t>
  </si>
  <si>
    <t>1-Implementar 1 proceso de valoración, identificación, documentación y registro del Patrimonio Vivo asociado espacios culturales y los diversos campos del patrimonio cultural inmaterial</t>
  </si>
  <si>
    <t>2-Implementar 2 procesos de valoración, identificación, documentación y registro del Patrimonio Vivo con enfoque territorial y poblacional</t>
  </si>
  <si>
    <t>05_Servicio de asistencia técnica para identificación, valoración y salvaguardia del patrimonio cultural.</t>
  </si>
  <si>
    <t>Número de talleres y espacios participativos para la identificación, documentación y registro de manifestaciones culturales realizados
Número de fichas de registro de manifestaciones elaboradas.</t>
  </si>
  <si>
    <t>8150-Consolidación de estrategias y mecanismos que aporten al reconocimiento, divulgación y apropiación de los patrimonios a nivel territorial y poblacional en Bogotá D.C.</t>
  </si>
  <si>
    <t>1-Desarrollar 3.600 actividades para la promoción, fortalecimiento y desarrollo de las prácticas artísticas, culturales y patrimoniales, como un medio para el ejercicio de los derechos y el desarrollo humano</t>
  </si>
  <si>
    <t>2-Entregar 200 estímulos, reconocimientos, apoyos e incentivos en el marco de los distintos programas de fomento, que incluyan un enfoque poblacional y territorial</t>
  </si>
  <si>
    <t>3-Implementar 4 asistencias técnicas destinadas al reconocimiento y salvaguardia de manifestaciones del patrimonio cultural inmaterial de Bogotá</t>
  </si>
  <si>
    <t>140-Desarrollar 9300 actividades para la prom</t>
  </si>
  <si>
    <t>143-Entregar 9000 estímulos, reconocimientos,</t>
  </si>
  <si>
    <t>146-Implementar 4 asistencias técnicas destin</t>
  </si>
  <si>
    <t>053_Servicio de promoción de actividades culturales</t>
  </si>
  <si>
    <t>054_Servicio de apoyo financiero al sector artístico y cultural</t>
  </si>
  <si>
    <t>073_Servicio de circulación artística y cultural</t>
  </si>
  <si>
    <t>06_Servicio de divulgación del patrimonio cultural con enfoque territorial y poblacional-diferencial
07_Servicio de investigación de los patrimonios intregrados con enfoque territorial y poblacional-diferencial.</t>
  </si>
  <si>
    <t>08_Servicios de estímulos y apoyos para la oferta artística, cultural y patrimonial.</t>
  </si>
  <si>
    <t>02 Bogotá confía en su bien-estar</t>
  </si>
  <si>
    <t>14 Bogotá deportiva, recreativa, artística, patrimonial e intercultural</t>
  </si>
  <si>
    <t>2024110010228</t>
  </si>
  <si>
    <t>O23011733012024022806053 - O23011733012024022806053 - O23011733012024022807053 - 23011733012024022808054 - O23011733012024022805073</t>
  </si>
  <si>
    <t xml:space="preserve">Número de estrategias comunicativas del patrimonio cultural con enfoque territorial producidas y divulgadas.
Número de investigaciones en perspectiva histórica y de interpretación de narrativas sobre los patrimonios integrados realizadas.
</t>
  </si>
  <si>
    <t>Número de actividades de acompañamiento y gestión realizadas para la formulación de medidas de salvaguardia de manifestaciones culturales
Número de actividades de acompañamiento y gestión realizadas para la implementación de planes y proyectos de salvaguardia de las manifestaciones culturales</t>
  </si>
  <si>
    <t>Eventos de promoción de actividades culturales realizados</t>
  </si>
  <si>
    <t>Contenidos culturales en circulación</t>
  </si>
  <si>
    <t>164-Beneficiar 189.809 personas a partir de l</t>
  </si>
  <si>
    <t>166-Beneficiar a 294.585 niños, niñas, adoles</t>
  </si>
  <si>
    <t>1-Beneficiar a 5.500 niños, niñas, adolescentes y jóvenes en educación inicial, básica y media, a través de procesos de formación patrimonial</t>
  </si>
  <si>
    <t>2-Beneficiar a 650 niños, niñas, adolescentes y jóvenes a partir de la primera infancia y a lo largo de la vida en procesos de formación patrimonial, en particular en espacios y entornos barriales, organizativos e institucionales</t>
  </si>
  <si>
    <t>3-Beneficiar a 350 actores interesados en procesos de formación patrimonial a través de estrategias pedagógicas lideradas por el programa de formación</t>
  </si>
  <si>
    <t>064_Servicio de asistencia técnica en educación artística y cultural</t>
  </si>
  <si>
    <t>051_Servicio de educación informal al sector artístico y cultural</t>
  </si>
  <si>
    <t>126_Servicio de apoyo al proceso de formación artística y cultural</t>
  </si>
  <si>
    <t>01_Servicios de formación en patrimonio cultural con enfoque territorial y poblacional-diferencial.</t>
  </si>
  <si>
    <t>4: Garantizar una educación inclusiva, equitativa y de calidad y promover oportunidades de aprendizaje durante toda la vida para todos</t>
  </si>
  <si>
    <t>2024110010206</t>
  </si>
  <si>
    <t>Procesos de formación atendidos</t>
  </si>
  <si>
    <t>03 Bogotá confía en su potencial</t>
  </si>
  <si>
    <t>16 Atención Integral a la Primera Infancia y Educación como Eje del Potencial Humano</t>
  </si>
  <si>
    <t>8151-Desarrollo de procesos pedagógicos en patrimonio cultural con niños, niñas, adolescentes, jóvenes y otros actores en Bogotá D.C.</t>
  </si>
  <si>
    <t>O23011733012024020601051 - O23011733012024020601126 - O23011733012024020601064</t>
  </si>
  <si>
    <t>8152-Desarrollo acciones de intervención para la protección y conservación de los valores del paisaje histórico, urbano y rural de los espacios patrimoniales de Bogotá D.C.</t>
  </si>
  <si>
    <t>01 Bogotá avanza en su seguridad</t>
  </si>
  <si>
    <t>05 Espacio público seguro e inclusivo</t>
  </si>
  <si>
    <t>O23011733022024024402054</t>
  </si>
  <si>
    <t>2024110010244</t>
  </si>
  <si>
    <t>038-Intervenir 10 espacios patrimoniales en el marco de los componentes de la Estructura Integradora de los Patrimonios, mediante acciones de recuperación y mantenimiento para generar lugares de encuentro de la ciudadanía</t>
  </si>
  <si>
    <t>1-Ejecutar 1.121 intervenciones para la protección y conservación de Bienes de Interés Cultural y espacios  patrimoniales de la ciudad</t>
  </si>
  <si>
    <t>054_Servicio de asistencia técnica en asuntos patrimoniales nacionales e internacionales</t>
  </si>
  <si>
    <t>02_Servicios de intervención y recuperación del patrimonio cultural.</t>
  </si>
  <si>
    <t>8161-Mejoramiento de la capacidad institucional para la atención de trámites y servicios orientados a la intervención, protección y conservación del patrimonio cultural material de Bogotá D.C.</t>
  </si>
  <si>
    <t>O23011733022024025902041</t>
  </si>
  <si>
    <t>2024110010259</t>
  </si>
  <si>
    <t>244-Realizar 7.000 asistencias técnicas para la protección del patrimonio cultural material de la ciudad en el marco de las estrategias relacionadas con la Estructura Integradora de los Patrimonios.</t>
  </si>
  <si>
    <t>1-Realizar 7.000 asistencias técnicas para la protección del patrimonio cultural material de la ciudad en el marco de las estrategias relacionadas con la Estructura Integradora de los Patrimonios.</t>
  </si>
  <si>
    <t>041_Servicio de protección del patrimonio arqueologico, antropologico e historico</t>
  </si>
  <si>
    <t>Porcentaje de solicitudes atendidas para la recuperación y preservación de Bienes de Interés Cultural</t>
  </si>
  <si>
    <t>Actos administrativos generados</t>
  </si>
  <si>
    <t>8171-Implementación de procesos de valoración para el inventario del patrimonio cultural material en Bogotá D.C.</t>
  </si>
  <si>
    <t>1-Desarrollar 4 procesos de valoración asociados a grupos de bienes de interés cultural, en el marco de la estructura Integradora de Patrimonios</t>
  </si>
  <si>
    <t>Número de fichas de registro de manifestaciones elaboradas.</t>
  </si>
  <si>
    <t>O23011733022024026005054</t>
  </si>
  <si>
    <t>2024110010260</t>
  </si>
  <si>
    <t xml:space="preserve">8144-Desarrollo de procesos de valoración, identificación, documentación y registro de prácticas y manifestaciones del patrimonio vivo en Bogotá D.C.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</si>
</sst>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 * #,##0.00_ ;_ * \-#,##0.00_ ;_ * &quot;-&quot;??_ ;_ @_ "/>
    <numFmt numFmtId="165" formatCode="#,##0_ ;\-#,##0\ "/>
    <numFmt numFmtId="166" formatCode="_ * #,##0_ ;_ * \-#,##0_ ;_ * &quot;-&quot;_ ;_ @_ "/>
    <numFmt numFmtId="167" formatCode="_ * #,##0_ ;_ * \-#,##0_ ;_ * &quot;-&quot;??_ ;_ @_ "/>
    <numFmt numFmtId="168" formatCode="[$-409]d\-mmm\-yy;@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Bahnschrift"/>
      <family val="2"/>
    </font>
    <font>
      <sz val="12"/>
      <name val="Bahnschrift"/>
      <family val="2"/>
    </font>
    <font>
      <sz val="10"/>
      <name val="Bahnschrift"/>
      <family val="2"/>
    </font>
    <font>
      <b/>
      <sz val="16"/>
      <name val="Bahnschrift"/>
      <family val="2"/>
    </font>
    <font>
      <b/>
      <sz val="10"/>
      <name val="Bahnschrift"/>
      <family val="2"/>
    </font>
    <font>
      <b/>
      <sz val="2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  <font>
      <u/>
      <sz val="10"/>
      <name val="Bahnschrift"/>
      <family val="2"/>
    </font>
    <font>
      <b/>
      <sz val="9"/>
      <name val="Bahnschrift"/>
      <family val="2"/>
    </font>
    <font>
      <sz val="9"/>
      <name val="Bahnschrift"/>
      <family val="2"/>
    </font>
    <font>
      <b/>
      <sz val="8"/>
      <name val="Bahnschrift"/>
      <family val="2"/>
    </font>
    <font>
      <sz val="8"/>
      <name val="Bahnschrift"/>
      <family val="2"/>
    </font>
  </fonts>
  <fills count="4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indexed="64"/>
      </bottom>
      <diagonal/>
    </border>
    <border>
      <left/>
      <right/>
      <top style="medium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/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/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</borders>
  <cellStyleXfs count="76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7" applyNumberFormat="0" applyAlignment="0" applyProtection="0"/>
    <xf numFmtId="0" fontId="28" fillId="11" borderId="8" applyNumberFormat="0" applyAlignment="0" applyProtection="0"/>
    <xf numFmtId="0" fontId="29" fillId="11" borderId="7" applyNumberFormat="0" applyAlignment="0" applyProtection="0"/>
    <xf numFmtId="0" fontId="30" fillId="0" borderId="9" applyNumberFormat="0" applyFill="0" applyAlignment="0" applyProtection="0"/>
    <xf numFmtId="0" fontId="31" fillId="12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35" fillId="37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4" fillId="0" borderId="0"/>
    <xf numFmtId="0" fontId="15" fillId="0" borderId="0"/>
    <xf numFmtId="0" fontId="13" fillId="0" borderId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41" fontId="3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43">
    <xf numFmtId="0" fontId="0" fillId="0" borderId="0" xfId="0"/>
    <xf numFmtId="0" fontId="38" fillId="6" borderId="13" xfId="0" applyFont="1" applyFill="1" applyBorder="1" applyAlignment="1">
      <alignment horizontal="center" vertical="center" wrapText="1"/>
    </xf>
    <xf numFmtId="0" fontId="38" fillId="6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3" fontId="40" fillId="0" borderId="0" xfId="0" applyNumberFormat="1" applyFont="1" applyAlignment="1">
      <alignment horizontal="center" vertical="center" wrapText="1"/>
    </xf>
    <xf numFmtId="0" fontId="40" fillId="3" borderId="0" xfId="0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2" fillId="4" borderId="20" xfId="0" applyFont="1" applyFill="1" applyBorder="1" applyAlignment="1">
      <alignment horizontal="center" vertical="center" wrapText="1"/>
    </xf>
    <xf numFmtId="0" fontId="42" fillId="4" borderId="18" xfId="0" applyFont="1" applyFill="1" applyBorder="1" applyAlignment="1">
      <alignment horizontal="center" vertical="center" wrapText="1"/>
    </xf>
    <xf numFmtId="0" fontId="42" fillId="4" borderId="3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39" borderId="29" xfId="0" applyFont="1" applyFill="1" applyBorder="1" applyAlignment="1">
      <alignment vertical="center" wrapText="1"/>
    </xf>
    <xf numFmtId="166" fontId="42" fillId="39" borderId="36" xfId="1" applyNumberFormat="1" applyFont="1" applyFill="1" applyBorder="1" applyAlignment="1">
      <alignment horizontal="center" vertical="center" wrapText="1"/>
    </xf>
    <xf numFmtId="166" fontId="42" fillId="39" borderId="37" xfId="1" applyNumberFormat="1" applyFont="1" applyFill="1" applyBorder="1" applyAlignment="1">
      <alignment horizontal="center" vertical="center" wrapText="1"/>
    </xf>
    <xf numFmtId="166" fontId="42" fillId="39" borderId="38" xfId="1" applyNumberFormat="1" applyFont="1" applyFill="1" applyBorder="1" applyAlignment="1">
      <alignment horizontal="center" vertical="center" wrapText="1"/>
    </xf>
    <xf numFmtId="166" fontId="42" fillId="39" borderId="30" xfId="1" applyNumberFormat="1" applyFont="1" applyFill="1" applyBorder="1" applyAlignment="1">
      <alignment horizontal="center" vertical="center" wrapText="1"/>
    </xf>
    <xf numFmtId="3" fontId="47" fillId="0" borderId="0" xfId="1" applyNumberFormat="1" applyFont="1" applyBorder="1" applyAlignment="1">
      <alignment horizontal="center" vertical="center" wrapText="1"/>
    </xf>
    <xf numFmtId="166" fontId="47" fillId="0" borderId="0" xfId="1" applyNumberFormat="1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3" fontId="42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right" vertical="center" wrapText="1"/>
    </xf>
    <xf numFmtId="0" fontId="50" fillId="0" borderId="0" xfId="0" applyFont="1" applyAlignment="1">
      <alignment vertical="center" wrapText="1"/>
    </xf>
    <xf numFmtId="3" fontId="50" fillId="0" borderId="0" xfId="0" applyNumberFormat="1" applyFont="1" applyAlignment="1">
      <alignment vertical="center"/>
    </xf>
    <xf numFmtId="167" fontId="50" fillId="0" borderId="0" xfId="1" applyNumberFormat="1" applyFont="1" applyAlignment="1">
      <alignment vertical="center"/>
    </xf>
    <xf numFmtId="0" fontId="50" fillId="0" borderId="0" xfId="0" applyFont="1" applyAlignment="1">
      <alignment horizontal="left" vertical="center"/>
    </xf>
    <xf numFmtId="167" fontId="40" fillId="0" borderId="0" xfId="1" applyNumberFormat="1" applyFont="1" applyAlignment="1">
      <alignment vertical="center"/>
    </xf>
    <xf numFmtId="168" fontId="38" fillId="38" borderId="22" xfId="0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165" fontId="38" fillId="38" borderId="26" xfId="1" applyNumberFormat="1" applyFont="1" applyFill="1" applyBorder="1" applyAlignment="1">
      <alignment horizontal="center" vertical="center" wrapText="1"/>
    </xf>
    <xf numFmtId="3" fontId="38" fillId="38" borderId="26" xfId="1" applyNumberFormat="1" applyFont="1" applyFill="1" applyBorder="1" applyAlignment="1">
      <alignment horizontal="center" vertical="center" wrapText="1"/>
    </xf>
    <xf numFmtId="0" fontId="42" fillId="40" borderId="20" xfId="0" applyFont="1" applyFill="1" applyBorder="1" applyAlignment="1">
      <alignment horizontal="center" vertical="center" wrapText="1"/>
    </xf>
    <xf numFmtId="0" fontId="42" fillId="40" borderId="18" xfId="0" applyFont="1" applyFill="1" applyBorder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3" fontId="38" fillId="38" borderId="27" xfId="0" applyNumberFormat="1" applyFont="1" applyFill="1" applyBorder="1" applyAlignment="1">
      <alignment horizontal="center" vertical="center" wrapText="1"/>
    </xf>
    <xf numFmtId="165" fontId="38" fillId="0" borderId="0" xfId="1" applyNumberFormat="1" applyFont="1" applyFill="1" applyBorder="1" applyAlignment="1">
      <alignment horizontal="center" vertical="center" wrapText="1"/>
    </xf>
    <xf numFmtId="3" fontId="38" fillId="0" borderId="0" xfId="1" applyNumberFormat="1" applyFont="1" applyFill="1" applyBorder="1" applyAlignment="1">
      <alignment horizontal="center" vertical="center" wrapText="1"/>
    </xf>
    <xf numFmtId="3" fontId="42" fillId="5" borderId="34" xfId="0" applyNumberFormat="1" applyFont="1" applyFill="1" applyBorder="1" applyAlignment="1">
      <alignment horizontal="center" vertical="center" wrapText="1"/>
    </xf>
    <xf numFmtId="3" fontId="42" fillId="39" borderId="36" xfId="1" applyNumberFormat="1" applyFont="1" applyFill="1" applyBorder="1" applyAlignment="1">
      <alignment horizontal="right" vertical="center" wrapText="1"/>
    </xf>
    <xf numFmtId="3" fontId="48" fillId="0" borderId="0" xfId="0" applyNumberFormat="1" applyFont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167" fontId="39" fillId="38" borderId="26" xfId="1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67" fontId="42" fillId="39" borderId="36" xfId="1" applyNumberFormat="1" applyFont="1" applyFill="1" applyBorder="1" applyAlignment="1">
      <alignment horizontal="right" vertical="center" wrapText="1"/>
    </xf>
    <xf numFmtId="0" fontId="42" fillId="40" borderId="52" xfId="0" applyFont="1" applyFill="1" applyBorder="1" applyAlignment="1">
      <alignment horizontal="center" vertical="center" wrapText="1"/>
    </xf>
    <xf numFmtId="166" fontId="42" fillId="39" borderId="31" xfId="1" applyNumberFormat="1" applyFont="1" applyFill="1" applyBorder="1" applyAlignment="1">
      <alignment horizontal="center" vertical="center" wrapText="1"/>
    </xf>
    <xf numFmtId="167" fontId="42" fillId="39" borderId="39" xfId="1" applyNumberFormat="1" applyFont="1" applyFill="1" applyBorder="1" applyAlignment="1">
      <alignment horizontal="right" vertical="center" wrapText="1"/>
    </xf>
    <xf numFmtId="0" fontId="42" fillId="4" borderId="31" xfId="0" applyFont="1" applyFill="1" applyBorder="1" applyAlignment="1">
      <alignment horizontal="center" vertical="center" wrapText="1"/>
    </xf>
    <xf numFmtId="166" fontId="42" fillId="39" borderId="29" xfId="1" applyNumberFormat="1" applyFont="1" applyFill="1" applyBorder="1" applyAlignment="1">
      <alignment horizontal="center" vertical="center" wrapText="1"/>
    </xf>
    <xf numFmtId="0" fontId="42" fillId="4" borderId="52" xfId="0" applyFont="1" applyFill="1" applyBorder="1" applyAlignment="1">
      <alignment horizontal="center" vertical="center" wrapText="1"/>
    </xf>
    <xf numFmtId="166" fontId="42" fillId="39" borderId="32" xfId="1" applyNumberFormat="1" applyFont="1" applyFill="1" applyBorder="1" applyAlignment="1">
      <alignment horizontal="center" vertical="center" wrapText="1"/>
    </xf>
    <xf numFmtId="3" fontId="42" fillId="5" borderId="20" xfId="0" applyNumberFormat="1" applyFont="1" applyFill="1" applyBorder="1" applyAlignment="1">
      <alignment horizontal="center" vertical="center" wrapText="1"/>
    </xf>
    <xf numFmtId="3" fontId="42" fillId="5" borderId="18" xfId="0" applyNumberFormat="1" applyFont="1" applyFill="1" applyBorder="1" applyAlignment="1">
      <alignment horizontal="center" vertical="center" wrapText="1"/>
    </xf>
    <xf numFmtId="3" fontId="42" fillId="5" borderId="35" xfId="0" applyNumberFormat="1" applyFont="1" applyFill="1" applyBorder="1" applyAlignment="1">
      <alignment horizontal="center" vertical="center" wrapText="1"/>
    </xf>
    <xf numFmtId="3" fontId="42" fillId="5" borderId="33" xfId="0" applyNumberFormat="1" applyFont="1" applyFill="1" applyBorder="1" applyAlignment="1">
      <alignment horizontal="center" vertical="center" wrapText="1"/>
    </xf>
    <xf numFmtId="3" fontId="42" fillId="5" borderId="2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3" fontId="38" fillId="0" borderId="19" xfId="0" applyNumberFormat="1" applyFont="1" applyBorder="1" applyAlignment="1">
      <alignment vertical="center" wrapText="1"/>
    </xf>
    <xf numFmtId="0" fontId="45" fillId="6" borderId="58" xfId="0" applyFont="1" applyFill="1" applyBorder="1" applyAlignment="1">
      <alignment vertical="center" wrapText="1"/>
    </xf>
    <xf numFmtId="0" fontId="45" fillId="6" borderId="57" xfId="0" applyFont="1" applyFill="1" applyBorder="1" applyAlignment="1">
      <alignment vertical="center"/>
    </xf>
    <xf numFmtId="0" fontId="45" fillId="6" borderId="58" xfId="0" applyFont="1" applyFill="1" applyBorder="1" applyAlignment="1">
      <alignment vertical="center"/>
    </xf>
    <xf numFmtId="0" fontId="45" fillId="6" borderId="59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3" borderId="0" xfId="0" applyFont="1" applyFill="1" applyAlignment="1">
      <alignment vertical="center" wrapText="1"/>
    </xf>
    <xf numFmtId="0" fontId="45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center" vertical="center" wrapText="1"/>
    </xf>
    <xf numFmtId="0" fontId="40" fillId="38" borderId="41" xfId="0" applyFont="1" applyFill="1" applyBorder="1" applyAlignment="1">
      <alignment horizontal="left" vertical="center" wrapText="1"/>
    </xf>
    <xf numFmtId="0" fontId="40" fillId="38" borderId="43" xfId="0" applyFont="1" applyFill="1" applyBorder="1" applyAlignment="1">
      <alignment horizontal="left" vertical="center" wrapText="1"/>
    </xf>
    <xf numFmtId="0" fontId="40" fillId="38" borderId="40" xfId="0" applyFont="1" applyFill="1" applyBorder="1" applyAlignment="1">
      <alignment horizontal="left" vertical="center" wrapText="1"/>
    </xf>
    <xf numFmtId="0" fontId="40" fillId="38" borderId="55" xfId="0" applyFont="1" applyFill="1" applyBorder="1" applyAlignment="1">
      <alignment horizontal="left" vertical="center" wrapText="1"/>
    </xf>
    <xf numFmtId="0" fontId="40" fillId="41" borderId="40" xfId="0" applyFont="1" applyFill="1" applyBorder="1" applyAlignment="1">
      <alignment horizontal="left" vertical="center" wrapText="1"/>
    </xf>
    <xf numFmtId="0" fontId="40" fillId="41" borderId="41" xfId="0" applyFont="1" applyFill="1" applyBorder="1" applyAlignment="1">
      <alignment horizontal="left" vertical="center" wrapText="1"/>
    </xf>
    <xf numFmtId="0" fontId="40" fillId="41" borderId="53" xfId="0" applyFont="1" applyFill="1" applyBorder="1" applyAlignment="1">
      <alignment horizontal="left" vertical="center" wrapText="1"/>
    </xf>
    <xf numFmtId="3" fontId="40" fillId="42" borderId="40" xfId="0" applyNumberFormat="1" applyFont="1" applyFill="1" applyBorder="1" applyAlignment="1">
      <alignment horizontal="center" vertical="center" wrapText="1"/>
    </xf>
    <xf numFmtId="3" fontId="40" fillId="42" borderId="41" xfId="0" applyNumberFormat="1" applyFont="1" applyFill="1" applyBorder="1" applyAlignment="1">
      <alignment horizontal="center" vertical="center" wrapText="1"/>
    </xf>
    <xf numFmtId="3" fontId="40" fillId="42" borderId="42" xfId="0" applyNumberFormat="1" applyFont="1" applyFill="1" applyBorder="1" applyAlignment="1">
      <alignment horizontal="center" vertical="center"/>
    </xf>
    <xf numFmtId="3" fontId="40" fillId="42" borderId="41" xfId="0" applyNumberFormat="1" applyFont="1" applyFill="1" applyBorder="1" applyAlignment="1">
      <alignment horizontal="center" vertical="center"/>
    </xf>
    <xf numFmtId="3" fontId="40" fillId="42" borderId="43" xfId="0" applyNumberFormat="1" applyFont="1" applyFill="1" applyBorder="1" applyAlignment="1">
      <alignment horizontal="center" vertical="center"/>
    </xf>
    <xf numFmtId="3" fontId="40" fillId="42" borderId="44" xfId="0" applyNumberFormat="1" applyFont="1" applyFill="1" applyBorder="1" applyAlignment="1">
      <alignment horizontal="center" vertical="center"/>
    </xf>
    <xf numFmtId="3" fontId="40" fillId="42" borderId="45" xfId="0" applyNumberFormat="1" applyFont="1" applyFill="1" applyBorder="1" applyAlignment="1">
      <alignment horizontal="center" vertical="center"/>
    </xf>
    <xf numFmtId="0" fontId="40" fillId="38" borderId="47" xfId="0" applyFont="1" applyFill="1" applyBorder="1" applyAlignment="1">
      <alignment horizontal="left" vertical="center" wrapText="1"/>
    </xf>
    <xf numFmtId="0" fontId="40" fillId="38" borderId="49" xfId="0" applyFont="1" applyFill="1" applyBorder="1" applyAlignment="1">
      <alignment horizontal="left" vertical="center" wrapText="1"/>
    </xf>
    <xf numFmtId="0" fontId="40" fillId="38" borderId="46" xfId="0" applyFont="1" applyFill="1" applyBorder="1" applyAlignment="1">
      <alignment horizontal="left" vertical="center" wrapText="1"/>
    </xf>
    <xf numFmtId="0" fontId="40" fillId="38" borderId="56" xfId="0" applyFont="1" applyFill="1" applyBorder="1" applyAlignment="1">
      <alignment horizontal="left" vertical="center" wrapText="1"/>
    </xf>
    <xf numFmtId="0" fontId="40" fillId="41" borderId="46" xfId="0" applyFont="1" applyFill="1" applyBorder="1" applyAlignment="1">
      <alignment horizontal="left" vertical="center" wrapText="1"/>
    </xf>
    <xf numFmtId="0" fontId="40" fillId="41" borderId="47" xfId="0" applyFont="1" applyFill="1" applyBorder="1" applyAlignment="1">
      <alignment horizontal="left" vertical="center" wrapText="1"/>
    </xf>
    <xf numFmtId="0" fontId="40" fillId="41" borderId="54" xfId="0" applyFont="1" applyFill="1" applyBorder="1" applyAlignment="1">
      <alignment horizontal="left" vertical="center" wrapText="1"/>
    </xf>
    <xf numFmtId="3" fontId="40" fillId="42" borderId="46" xfId="0" applyNumberFormat="1" applyFont="1" applyFill="1" applyBorder="1" applyAlignment="1">
      <alignment horizontal="center" vertical="center" wrapText="1"/>
    </xf>
    <xf numFmtId="3" fontId="40" fillId="42" borderId="47" xfId="0" applyNumberFormat="1" applyFont="1" applyFill="1" applyBorder="1" applyAlignment="1">
      <alignment horizontal="center" vertical="center" wrapText="1"/>
    </xf>
    <xf numFmtId="3" fontId="40" fillId="42" borderId="48" xfId="0" applyNumberFormat="1" applyFont="1" applyFill="1" applyBorder="1" applyAlignment="1">
      <alignment horizontal="center" vertical="center"/>
    </xf>
    <xf numFmtId="3" fontId="40" fillId="42" borderId="47" xfId="0" applyNumberFormat="1" applyFont="1" applyFill="1" applyBorder="1" applyAlignment="1">
      <alignment horizontal="center" vertical="center"/>
    </xf>
    <xf numFmtId="3" fontId="40" fillId="42" borderId="49" xfId="0" applyNumberFormat="1" applyFont="1" applyFill="1" applyBorder="1" applyAlignment="1">
      <alignment horizontal="center" vertical="center"/>
    </xf>
    <xf numFmtId="3" fontId="40" fillId="42" borderId="50" xfId="0" applyNumberFormat="1" applyFont="1" applyFill="1" applyBorder="1" applyAlignment="1">
      <alignment horizontal="center" vertical="center"/>
    </xf>
    <xf numFmtId="3" fontId="40" fillId="42" borderId="51" xfId="0" applyNumberFormat="1" applyFont="1" applyFill="1" applyBorder="1" applyAlignment="1">
      <alignment horizontal="center" vertical="center"/>
    </xf>
    <xf numFmtId="0" fontId="40" fillId="6" borderId="40" xfId="0" applyFont="1" applyFill="1" applyBorder="1" applyAlignment="1">
      <alignment horizontal="left" vertical="center" wrapText="1"/>
    </xf>
    <xf numFmtId="3" fontId="40" fillId="38" borderId="41" xfId="72" applyNumberFormat="1" applyFont="1" applyFill="1" applyBorder="1" applyAlignment="1">
      <alignment horizontal="left" vertical="center" wrapText="1"/>
    </xf>
    <xf numFmtId="0" fontId="40" fillId="6" borderId="46" xfId="0" applyFont="1" applyFill="1" applyBorder="1" applyAlignment="1">
      <alignment horizontal="left" vertical="center" wrapText="1"/>
    </xf>
    <xf numFmtId="3" fontId="40" fillId="38" borderId="47" xfId="72" applyNumberFormat="1" applyFont="1" applyFill="1" applyBorder="1" applyAlignment="1">
      <alignment horizontal="left" vertical="center" wrapText="1"/>
    </xf>
    <xf numFmtId="167" fontId="42" fillId="39" borderId="37" xfId="1" applyNumberFormat="1" applyFont="1" applyFill="1" applyBorder="1" applyAlignment="1">
      <alignment horizontal="center" vertical="center"/>
    </xf>
    <xf numFmtId="167" fontId="42" fillId="39" borderId="30" xfId="1" applyNumberFormat="1" applyFont="1" applyFill="1" applyBorder="1" applyAlignment="1">
      <alignment horizontal="center" vertical="center"/>
    </xf>
    <xf numFmtId="167" fontId="42" fillId="39" borderId="34" xfId="1" applyNumberFormat="1" applyFont="1" applyFill="1" applyBorder="1" applyAlignment="1">
      <alignment horizontal="center" vertical="center"/>
    </xf>
    <xf numFmtId="167" fontId="42" fillId="39" borderId="21" xfId="1" applyNumberFormat="1" applyFont="1" applyFill="1" applyBorder="1" applyAlignment="1">
      <alignment horizontal="center" vertical="center"/>
    </xf>
    <xf numFmtId="3" fontId="40" fillId="42" borderId="40" xfId="0" applyNumberFormat="1" applyFont="1" applyFill="1" applyBorder="1" applyAlignment="1">
      <alignment horizontal="right" vertical="center" wrapText="1"/>
    </xf>
    <xf numFmtId="3" fontId="40" fillId="42" borderId="46" xfId="0" applyNumberFormat="1" applyFont="1" applyFill="1" applyBorder="1" applyAlignment="1">
      <alignment horizontal="right" vertical="center" wrapText="1"/>
    </xf>
    <xf numFmtId="167" fontId="38" fillId="0" borderId="0" xfId="0" applyNumberFormat="1" applyFont="1" applyAlignment="1">
      <alignment vertical="center" wrapText="1"/>
    </xf>
    <xf numFmtId="167" fontId="40" fillId="0" borderId="0" xfId="0" applyNumberFormat="1" applyFont="1" applyAlignment="1">
      <alignment vertical="center"/>
    </xf>
    <xf numFmtId="3" fontId="40" fillId="42" borderId="64" xfId="0" applyNumberFormat="1" applyFont="1" applyFill="1" applyBorder="1" applyAlignment="1">
      <alignment horizontal="center" vertical="center" wrapText="1"/>
    </xf>
    <xf numFmtId="3" fontId="40" fillId="42" borderId="63" xfId="0" applyNumberFormat="1" applyFont="1" applyFill="1" applyBorder="1" applyAlignment="1">
      <alignment horizontal="right" vertical="center" wrapText="1"/>
    </xf>
    <xf numFmtId="3" fontId="40" fillId="0" borderId="0" xfId="0" applyNumberFormat="1" applyFont="1" applyAlignment="1">
      <alignment horizontal="right" vertical="center"/>
    </xf>
    <xf numFmtId="0" fontId="38" fillId="6" borderId="23" xfId="0" applyFont="1" applyFill="1" applyBorder="1" applyAlignment="1">
      <alignment horizontal="center" vertical="center" wrapText="1"/>
    </xf>
    <xf numFmtId="0" fontId="38" fillId="6" borderId="25" xfId="0" applyFont="1" applyFill="1" applyBorder="1" applyAlignment="1">
      <alignment horizontal="center" vertical="center" wrapText="1"/>
    </xf>
    <xf numFmtId="168" fontId="43" fillId="38" borderId="14" xfId="0" quotePrefix="1" applyNumberFormat="1" applyFont="1" applyFill="1" applyBorder="1" applyAlignment="1">
      <alignment horizontal="center" vertical="center"/>
    </xf>
    <xf numFmtId="168" fontId="43" fillId="38" borderId="15" xfId="0" applyNumberFormat="1" applyFont="1" applyFill="1" applyBorder="1" applyAlignment="1">
      <alignment horizontal="center" vertical="center"/>
    </xf>
    <xf numFmtId="168" fontId="43" fillId="38" borderId="16" xfId="0" applyNumberFormat="1" applyFont="1" applyFill="1" applyBorder="1" applyAlignment="1">
      <alignment horizontal="center" vertical="center"/>
    </xf>
    <xf numFmtId="0" fontId="40" fillId="38" borderId="26" xfId="0" quotePrefix="1" applyFont="1" applyFill="1" applyBorder="1" applyAlignment="1">
      <alignment horizontal="left" vertical="center"/>
    </xf>
    <xf numFmtId="0" fontId="40" fillId="38" borderId="26" xfId="0" applyFont="1" applyFill="1" applyBorder="1" applyAlignment="1">
      <alignment horizontal="left" vertical="center"/>
    </xf>
    <xf numFmtId="0" fontId="40" fillId="38" borderId="27" xfId="0" applyFont="1" applyFill="1" applyBorder="1" applyAlignment="1">
      <alignment horizontal="left" vertical="center"/>
    </xf>
    <xf numFmtId="0" fontId="38" fillId="38" borderId="61" xfId="0" applyFont="1" applyFill="1" applyBorder="1" applyAlignment="1">
      <alignment horizontal="left" vertical="center" wrapText="1"/>
    </xf>
    <xf numFmtId="0" fontId="38" fillId="38" borderId="60" xfId="0" applyFont="1" applyFill="1" applyBorder="1" applyAlignment="1">
      <alignment horizontal="left" vertical="center" wrapText="1"/>
    </xf>
    <xf numFmtId="0" fontId="38" fillId="38" borderId="62" xfId="0" applyFont="1" applyFill="1" applyBorder="1" applyAlignment="1">
      <alignment horizontal="left" vertical="center" wrapText="1"/>
    </xf>
    <xf numFmtId="0" fontId="40" fillId="38" borderId="1" xfId="0" quotePrefix="1" applyFont="1" applyFill="1" applyBorder="1" applyAlignment="1">
      <alignment horizontal="left" vertical="center"/>
    </xf>
    <xf numFmtId="0" fontId="40" fillId="38" borderId="1" xfId="0" applyFont="1" applyFill="1" applyBorder="1" applyAlignment="1">
      <alignment horizontal="left" vertical="center"/>
    </xf>
    <xf numFmtId="0" fontId="40" fillId="38" borderId="24" xfId="0" applyFont="1" applyFill="1" applyBorder="1" applyAlignment="1">
      <alignment horizontal="left" vertical="center"/>
    </xf>
    <xf numFmtId="0" fontId="40" fillId="0" borderId="28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0" fillId="38" borderId="17" xfId="0" applyFont="1" applyFill="1" applyBorder="1" applyAlignment="1">
      <alignment horizontal="left" vertical="center"/>
    </xf>
    <xf numFmtId="0" fontId="40" fillId="38" borderId="22" xfId="0" applyFont="1" applyFill="1" applyBorder="1" applyAlignment="1">
      <alignment horizontal="left" vertical="center"/>
    </xf>
    <xf numFmtId="0" fontId="40" fillId="38" borderId="1" xfId="0" quotePrefix="1" applyFont="1" applyFill="1" applyBorder="1" applyAlignment="1">
      <alignment horizontal="left" vertical="center" wrapText="1"/>
    </xf>
  </cellXfs>
  <cellStyles count="76">
    <cellStyle name="20% - Énfasis1" xfId="22" builtinId="30" customBuiltin="1"/>
    <cellStyle name="20% - Énfasis1 2" xfId="52" xr:uid="{00000000-0005-0000-0000-000001000000}"/>
    <cellStyle name="20% - Énfasis2" xfId="26" builtinId="34" customBuiltin="1"/>
    <cellStyle name="20% - Énfasis2 2" xfId="54" xr:uid="{00000000-0005-0000-0000-000003000000}"/>
    <cellStyle name="20% - Énfasis3" xfId="30" builtinId="38" customBuiltin="1"/>
    <cellStyle name="20% - Énfasis3 2" xfId="56" xr:uid="{00000000-0005-0000-0000-000005000000}"/>
    <cellStyle name="20% - Énfasis4" xfId="34" builtinId="42" customBuiltin="1"/>
    <cellStyle name="20% - Énfasis4 2" xfId="58" xr:uid="{00000000-0005-0000-0000-000007000000}"/>
    <cellStyle name="20% - Énfasis5" xfId="38" builtinId="46" customBuiltin="1"/>
    <cellStyle name="20% - Énfasis5 2" xfId="60" xr:uid="{00000000-0005-0000-0000-000009000000}"/>
    <cellStyle name="20% - Énfasis6" xfId="42" builtinId="50" customBuiltin="1"/>
    <cellStyle name="20% - Énfasis6 2" xfId="62" xr:uid="{00000000-0005-0000-0000-00000B000000}"/>
    <cellStyle name="40% - Énfasis1" xfId="23" builtinId="31" customBuiltin="1"/>
    <cellStyle name="40% - Énfasis1 2" xfId="53" xr:uid="{00000000-0005-0000-0000-00000D000000}"/>
    <cellStyle name="40% - Énfasis2" xfId="27" builtinId="35" customBuiltin="1"/>
    <cellStyle name="40% - Énfasis2 2" xfId="55" xr:uid="{00000000-0005-0000-0000-00000F000000}"/>
    <cellStyle name="40% - Énfasis3" xfId="31" builtinId="39" customBuiltin="1"/>
    <cellStyle name="40% - Énfasis3 2" xfId="57" xr:uid="{00000000-0005-0000-0000-000011000000}"/>
    <cellStyle name="40% - Énfasis4" xfId="35" builtinId="43" customBuiltin="1"/>
    <cellStyle name="40% - Énfasis4 2" xfId="59" xr:uid="{00000000-0005-0000-0000-000013000000}"/>
    <cellStyle name="40% - Énfasis5" xfId="39" builtinId="47" customBuiltin="1"/>
    <cellStyle name="40% - Énfasis5 2" xfId="61" xr:uid="{00000000-0005-0000-0000-000015000000}"/>
    <cellStyle name="40% - Énfasis6" xfId="43" builtinId="51" customBuiltin="1"/>
    <cellStyle name="40% - Énfasis6 2" xfId="63" xr:uid="{00000000-0005-0000-0000-000017000000}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[0]" xfId="72" builtinId="6"/>
    <cellStyle name="Neutral" xfId="12" builtinId="28" customBuiltin="1"/>
    <cellStyle name="Normal" xfId="0" builtinId="0"/>
    <cellStyle name="Normal 10" xfId="65" xr:uid="{00000000-0005-0000-0000-000030000000}"/>
    <cellStyle name="Normal 11" xfId="66" xr:uid="{00000000-0005-0000-0000-000031000000}"/>
    <cellStyle name="Normal 12" xfId="67" xr:uid="{00000000-0005-0000-0000-000032000000}"/>
    <cellStyle name="Normal 13" xfId="68" xr:uid="{00000000-0005-0000-0000-000033000000}"/>
    <cellStyle name="Normal 14" xfId="69" xr:uid="{00000000-0005-0000-0000-000034000000}"/>
    <cellStyle name="Normal 15" xfId="70" xr:uid="{00000000-0005-0000-0000-000035000000}"/>
    <cellStyle name="Normal 16" xfId="71" xr:uid="{00000000-0005-0000-0000-000036000000}"/>
    <cellStyle name="Normal 2" xfId="4" xr:uid="{00000000-0005-0000-0000-000037000000}"/>
    <cellStyle name="Normal 2 2" xfId="48" xr:uid="{00000000-0005-0000-0000-000038000000}"/>
    <cellStyle name="Normal 22" xfId="73" xr:uid="{00000000-0005-0000-0000-000039000000}"/>
    <cellStyle name="Normal 26" xfId="74" xr:uid="{00000000-0005-0000-0000-00003A000000}"/>
    <cellStyle name="Normal 29" xfId="75" xr:uid="{00000000-0005-0000-0000-00003B000000}"/>
    <cellStyle name="Normal 3" xfId="2" xr:uid="{00000000-0005-0000-0000-00003C000000}"/>
    <cellStyle name="Normal 4" xfId="45" xr:uid="{00000000-0005-0000-0000-00003D000000}"/>
    <cellStyle name="Normal 5" xfId="3" xr:uid="{00000000-0005-0000-0000-00003E000000}"/>
    <cellStyle name="Normal 6" xfId="47" xr:uid="{00000000-0005-0000-0000-00003F000000}"/>
    <cellStyle name="Normal 7" xfId="49" xr:uid="{00000000-0005-0000-0000-000040000000}"/>
    <cellStyle name="Normal 8" xfId="50" xr:uid="{00000000-0005-0000-0000-000041000000}"/>
    <cellStyle name="Normal 9" xfId="64" xr:uid="{00000000-0005-0000-0000-000042000000}"/>
    <cellStyle name="Notas 2" xfId="46" xr:uid="{00000000-0005-0000-0000-000043000000}"/>
    <cellStyle name="Notas 3" xfId="51" xr:uid="{00000000-0005-0000-0000-000044000000}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  <color rgb="FF07F913"/>
      <color rgb="FF00FF00"/>
      <color rgb="FF00CC00"/>
      <color rgb="FF00FFFF"/>
      <color rgb="FF99CC00"/>
      <color rgb="FFFFFF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3" name="1 Imagen" descr="IDPCBY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48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lando_Arias\2018\PAA\5.Mayo\SEGUIMIENTO_PAA_POAI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24"/>
      <sheetName val="1107"/>
      <sheetName val="1110"/>
      <sheetName val="1112"/>
      <sheetName val="1114"/>
      <sheetName val="Listas"/>
      <sheetName val="Seguimiento_PAA"/>
      <sheetName val="SECOP"/>
      <sheetName val="Hoja1"/>
      <sheetName val="Seguimiento POAI"/>
      <sheetName val="Validación_Conceptos"/>
      <sheetName val="Validación_Componentes"/>
      <sheetName val="Estimación CRP"/>
    </sheetNames>
    <sheetDataSet>
      <sheetData sheetId="0"/>
      <sheetData sheetId="1"/>
      <sheetData sheetId="2"/>
      <sheetData sheetId="3"/>
      <sheetData sheetId="4"/>
      <sheetData sheetId="5">
        <row r="60">
          <cell r="A60" t="str">
            <v>Licitación pública</v>
          </cell>
        </row>
        <row r="61">
          <cell r="A61" t="str">
            <v>Concurso de méritos con precalificación</v>
          </cell>
        </row>
        <row r="62">
          <cell r="A62" t="str">
            <v>Concurso de méritos</v>
          </cell>
        </row>
        <row r="63">
          <cell r="A63" t="str">
            <v>Contratación directa (con ofertas)</v>
          </cell>
        </row>
        <row r="64">
          <cell r="A64" t="str">
            <v>Menor cuantía</v>
          </cell>
        </row>
        <row r="65">
          <cell r="A65" t="str">
            <v>Subasta inversa</v>
          </cell>
        </row>
        <row r="66">
          <cell r="A66" t="str">
            <v>Mínima cuantía</v>
          </cell>
        </row>
        <row r="67">
          <cell r="A67" t="str">
            <v>Contratación directa</v>
          </cell>
        </row>
        <row r="68">
          <cell r="A68" t="str">
            <v>Contratación directa / Contrato Interadministrativo</v>
          </cell>
        </row>
        <row r="69">
          <cell r="A69" t="str">
            <v>Contratación directa / Convenio de Asociación</v>
          </cell>
        </row>
        <row r="70">
          <cell r="A70" t="str">
            <v>Contratación directa / Convenio Interadministrativo</v>
          </cell>
        </row>
        <row r="71">
          <cell r="A71" t="str">
            <v>Contratación directa / Prestación de servicios profesionales y de apoyo a la gestión</v>
          </cell>
        </row>
        <row r="72">
          <cell r="A72" t="str">
            <v>Acuerdo marco de precios</v>
          </cell>
        </row>
        <row r="73">
          <cell r="A73" t="str">
            <v>No aplica</v>
          </cell>
        </row>
        <row r="77">
          <cell r="A77" t="str">
            <v>Juan Fernando Acosta Mirkow (Subdirección de Gestión Corporativa)</v>
          </cell>
        </row>
        <row r="78">
          <cell r="A78" t="str">
            <v>Dorys Patricia Noy (Subdirección de Intervención)</v>
          </cell>
        </row>
        <row r="79">
          <cell r="A79" t="str">
            <v>Margarita Lucía Castañeda Vargas (Subdirección de Divulgación)</v>
          </cell>
        </row>
        <row r="80">
          <cell r="A80" t="str">
            <v>María Victoria Villamil Páez (Subdirección General)</v>
          </cell>
        </row>
        <row r="85">
          <cell r="I85" t="str">
            <v>01-Recursos del Distrito 12-Otros Distrito</v>
          </cell>
        </row>
        <row r="86">
          <cell r="I86" t="str">
            <v>01-Recursos del Distrito 265-Recursos de Balance Plusvalía</v>
          </cell>
        </row>
        <row r="87">
          <cell r="I87" t="str">
            <v>01-Recursos del Distrito 41-Plusvalía</v>
          </cell>
        </row>
        <row r="88">
          <cell r="I88" t="str">
            <v>01-Recursos del Distrito 555-Impuesto al Consumo de Telefonía Móvil</v>
          </cell>
        </row>
        <row r="89">
          <cell r="I89" t="str">
            <v>03-Recursos Administrados 20-Administrados de Destinación Específica</v>
          </cell>
        </row>
        <row r="90">
          <cell r="I90" t="str">
            <v>03-Recursos Administrados 21-Administrados de Libre Destinación</v>
          </cell>
        </row>
        <row r="91">
          <cell r="I91" t="str">
            <v>03-Recursos Administrados 490-Rendimientos Financieros de Libre Destinación</v>
          </cell>
        </row>
        <row r="108">
          <cell r="A108" t="str">
            <v>1024  Formación en patrimonio cultural</v>
          </cell>
        </row>
        <row r="109">
          <cell r="A109" t="str">
            <v>1107. Divulgación y apropiación del patrimonio cultural del Distrito Capital</v>
          </cell>
        </row>
        <row r="110">
          <cell r="A110" t="str">
            <v>1110. Fortalecimiento y desarrollo de la gestión institucional</v>
          </cell>
        </row>
        <row r="111">
          <cell r="A111" t="str">
            <v>1112. Instrumentos de planeación y gestión para la preservación y sostenibilidad del patrimonio cultural</v>
          </cell>
        </row>
        <row r="112">
          <cell r="A112" t="str">
            <v>1114. Intervención y conservación de los bienes muebles e inmuebles en sectores de interés cultural del Distrito Capital</v>
          </cell>
        </row>
        <row r="113">
          <cell r="A113" t="str">
            <v>Funcionamiento Gastos Generales</v>
          </cell>
        </row>
        <row r="114">
          <cell r="A114" t="str">
            <v>Funcionamiento Servicios Personales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AC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35"/>
      <c r="C2" s="138" t="s">
        <v>4</v>
      </c>
      <c r="D2" s="139"/>
      <c r="E2" s="139"/>
      <c r="F2" s="139"/>
      <c r="G2" s="139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36"/>
      <c r="C3" s="138" t="s">
        <v>7</v>
      </c>
      <c r="D3" s="139"/>
      <c r="E3" s="139"/>
      <c r="F3" s="139"/>
      <c r="G3" s="139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37"/>
      <c r="C4" s="138" t="s">
        <v>37</v>
      </c>
      <c r="D4" s="139"/>
      <c r="E4" s="139"/>
      <c r="F4" s="139"/>
      <c r="G4" s="139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40" t="s">
        <v>75</v>
      </c>
      <c r="D6" s="140"/>
      <c r="E6" s="140"/>
      <c r="F6" s="140"/>
      <c r="G6" s="141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33" t="s">
        <v>76</v>
      </c>
      <c r="D7" s="133" t="s">
        <v>43</v>
      </c>
      <c r="E7" s="133" t="s">
        <v>43</v>
      </c>
      <c r="F7" s="133" t="s">
        <v>43</v>
      </c>
      <c r="G7" s="134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33" t="s">
        <v>79</v>
      </c>
      <c r="D8" s="133" t="s">
        <v>44</v>
      </c>
      <c r="E8" s="133" t="s">
        <v>44</v>
      </c>
      <c r="F8" s="133" t="s">
        <v>44</v>
      </c>
      <c r="G8" s="134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32.25" customHeight="1" outlineLevel="1" x14ac:dyDescent="0.2">
      <c r="B9" s="70" t="s">
        <v>9</v>
      </c>
      <c r="C9" s="129" t="s">
        <v>65</v>
      </c>
      <c r="D9" s="130"/>
      <c r="E9" s="130"/>
      <c r="F9" s="130"/>
      <c r="G9" s="13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15.75" customHeight="1" outlineLevel="1" x14ac:dyDescent="0.2">
      <c r="B10" s="70" t="s">
        <v>16</v>
      </c>
      <c r="C10" s="132" t="s">
        <v>66</v>
      </c>
      <c r="D10" s="133" t="s">
        <v>45</v>
      </c>
      <c r="E10" s="133" t="s">
        <v>45</v>
      </c>
      <c r="F10" s="133" t="s">
        <v>45</v>
      </c>
      <c r="G10" s="134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26" t="s">
        <v>67</v>
      </c>
      <c r="D11" s="127">
        <v>2020110010174</v>
      </c>
      <c r="E11" s="127">
        <v>2020110010174</v>
      </c>
      <c r="F11" s="127">
        <v>2020110010174</v>
      </c>
      <c r="G11" s="12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23" t="s">
        <v>63</v>
      </c>
      <c r="D13" s="124"/>
      <c r="E13" s="125"/>
      <c r="F13" s="2" t="s">
        <v>8</v>
      </c>
      <c r="G13" s="35">
        <v>45551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2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22"/>
      <c r="C15" s="38">
        <v>1620787889</v>
      </c>
      <c r="D15" s="52">
        <v>0</v>
      </c>
      <c r="E15" s="52">
        <v>0</v>
      </c>
      <c r="F15" s="39">
        <f>D15-E15</f>
        <v>0</v>
      </c>
      <c r="G15" s="45">
        <f>+C15+F15</f>
        <v>1620787889</v>
      </c>
      <c r="H15" s="116">
        <f>+G15-L22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84</v>
      </c>
      <c r="C18" s="107" t="s">
        <v>68</v>
      </c>
      <c r="D18" s="78" t="s">
        <v>70</v>
      </c>
      <c r="E18" s="78" t="s">
        <v>48</v>
      </c>
      <c r="F18" s="79" t="s">
        <v>72</v>
      </c>
      <c r="G18" s="80" t="s">
        <v>73</v>
      </c>
      <c r="H18" s="81" t="s">
        <v>74</v>
      </c>
      <c r="I18" s="82" t="s">
        <v>64</v>
      </c>
      <c r="J18" s="83" t="s">
        <v>59</v>
      </c>
      <c r="K18" s="84" t="s">
        <v>60</v>
      </c>
      <c r="L18" s="114">
        <v>1244585164</v>
      </c>
      <c r="M18" s="119"/>
      <c r="N18" s="11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  <c r="Z18" s="89"/>
      <c r="AA18" s="90">
        <f>SUM(O18:Z18)</f>
        <v>0</v>
      </c>
      <c r="AB18" s="91">
        <f>+N18-AA18</f>
        <v>0</v>
      </c>
      <c r="AC18" s="3"/>
    </row>
    <row r="19" spans="2:29" ht="34.5" customHeight="1" x14ac:dyDescent="0.2">
      <c r="B19" s="106" t="s">
        <v>84</v>
      </c>
      <c r="C19" s="107" t="s">
        <v>69</v>
      </c>
      <c r="D19" s="78" t="s">
        <v>71</v>
      </c>
      <c r="E19" s="78" t="s">
        <v>46</v>
      </c>
      <c r="F19" s="79" t="s">
        <v>72</v>
      </c>
      <c r="G19" s="80" t="s">
        <v>73</v>
      </c>
      <c r="H19" s="81" t="s">
        <v>74</v>
      </c>
      <c r="I19" s="82" t="s">
        <v>64</v>
      </c>
      <c r="J19" s="83" t="s">
        <v>61</v>
      </c>
      <c r="K19" s="84" t="s">
        <v>62</v>
      </c>
      <c r="L19" s="114">
        <v>376202725</v>
      </c>
      <c r="M19" s="114"/>
      <c r="N19" s="86"/>
      <c r="O19" s="87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9"/>
      <c r="AA19" s="90">
        <f>SUM(O19:Z19)</f>
        <v>0</v>
      </c>
      <c r="AB19" s="91">
        <f>+N19-AA19</f>
        <v>0</v>
      </c>
      <c r="AC19" s="3"/>
    </row>
    <row r="20" spans="2:29" ht="34.5" customHeight="1" x14ac:dyDescent="0.2">
      <c r="B20" s="106"/>
      <c r="C20" s="107"/>
      <c r="D20" s="78"/>
      <c r="E20" s="78"/>
      <c r="F20" s="79"/>
      <c r="G20" s="80"/>
      <c r="H20" s="81"/>
      <c r="I20" s="82"/>
      <c r="J20" s="83"/>
      <c r="K20" s="84"/>
      <c r="L20" s="114"/>
      <c r="M20" s="85"/>
      <c r="N20" s="86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  <c r="AA20" s="90"/>
      <c r="AB20" s="91"/>
      <c r="AC20" s="3"/>
    </row>
    <row r="21" spans="2:29" ht="34.5" customHeight="1" thickBot="1" x14ac:dyDescent="0.25">
      <c r="B21" s="108"/>
      <c r="C21" s="109"/>
      <c r="D21" s="92"/>
      <c r="E21" s="92"/>
      <c r="F21" s="93"/>
      <c r="G21" s="94"/>
      <c r="H21" s="95"/>
      <c r="I21" s="96"/>
      <c r="J21" s="97"/>
      <c r="K21" s="98"/>
      <c r="L21" s="115"/>
      <c r="M21" s="99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/>
      <c r="AB21" s="105"/>
      <c r="AC21" s="3"/>
    </row>
    <row r="22" spans="2:29" s="18" customFormat="1" ht="31.5" customHeight="1" thickBot="1" x14ac:dyDescent="0.25">
      <c r="B22" s="19" t="s">
        <v>40</v>
      </c>
      <c r="C22" s="49"/>
      <c r="D22" s="21"/>
      <c r="E22" s="20"/>
      <c r="F22" s="22"/>
      <c r="G22" s="60"/>
      <c r="H22" s="62"/>
      <c r="I22" s="60"/>
      <c r="J22" s="23"/>
      <c r="K22" s="57"/>
      <c r="L22" s="58">
        <f t="shared" ref="L22:AB22" si="0">SUBTOTAL(9,L18:L21)</f>
        <v>1620787889</v>
      </c>
      <c r="M22" s="58">
        <f t="shared" si="0"/>
        <v>0</v>
      </c>
      <c r="N22" s="55">
        <f t="shared" si="0"/>
        <v>0</v>
      </c>
      <c r="O22" s="110">
        <f>SUBTOTAL(9,O19:O21)</f>
        <v>0</v>
      </c>
      <c r="P22" s="110">
        <f t="shared" si="0"/>
        <v>0</v>
      </c>
      <c r="Q22" s="110">
        <f t="shared" si="0"/>
        <v>0</v>
      </c>
      <c r="R22" s="110">
        <f t="shared" si="0"/>
        <v>0</v>
      </c>
      <c r="S22" s="110">
        <f t="shared" si="0"/>
        <v>0</v>
      </c>
      <c r="T22" s="110">
        <f t="shared" si="0"/>
        <v>0</v>
      </c>
      <c r="U22" s="110">
        <f t="shared" si="0"/>
        <v>0</v>
      </c>
      <c r="V22" s="110">
        <f t="shared" si="0"/>
        <v>0</v>
      </c>
      <c r="W22" s="110">
        <f t="shared" si="0"/>
        <v>0</v>
      </c>
      <c r="X22" s="110">
        <f t="shared" si="0"/>
        <v>0</v>
      </c>
      <c r="Y22" s="110">
        <f t="shared" si="0"/>
        <v>0</v>
      </c>
      <c r="Z22" s="111">
        <f t="shared" si="0"/>
        <v>0</v>
      </c>
      <c r="AA22" s="112">
        <f t="shared" si="0"/>
        <v>0</v>
      </c>
      <c r="AB22" s="113">
        <f t="shared" si="0"/>
        <v>0</v>
      </c>
    </row>
    <row r="23" spans="2:29" s="26" customFormat="1" ht="11.25" x14ac:dyDescent="0.2">
      <c r="B23" s="27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4"/>
      <c r="O23" s="24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51"/>
    </row>
    <row r="24" spans="2:29" s="26" customFormat="1" ht="11.25" hidden="1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>
        <v>402000000</v>
      </c>
      <c r="M24" s="25">
        <v>389411087</v>
      </c>
      <c r="N24" s="25">
        <v>384611087</v>
      </c>
      <c r="O24" s="25">
        <v>0</v>
      </c>
      <c r="P24" s="25">
        <v>0</v>
      </c>
      <c r="Q24" s="25">
        <v>27574500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27574500</v>
      </c>
      <c r="AB24" s="25">
        <v>357036587</v>
      </c>
      <c r="AC24" s="24"/>
    </row>
    <row r="25" spans="2:29" hidden="1" x14ac:dyDescent="0.2">
      <c r="B25" s="30"/>
      <c r="C25" s="31"/>
      <c r="D25" s="32"/>
      <c r="E25" s="33"/>
      <c r="L25" s="117">
        <f t="shared" ref="L25:P25" si="1">+L24-L22</f>
        <v>-1218787889</v>
      </c>
      <c r="M25" s="117">
        <f t="shared" si="1"/>
        <v>389411087</v>
      </c>
      <c r="N25" s="117">
        <f t="shared" si="1"/>
        <v>384611087</v>
      </c>
      <c r="O25" s="117">
        <f t="shared" si="1"/>
        <v>0</v>
      </c>
      <c r="P25" s="117">
        <f t="shared" si="1"/>
        <v>0</v>
      </c>
      <c r="Q25" s="117">
        <f>+Q24-Q22</f>
        <v>27574500</v>
      </c>
      <c r="R25" s="117">
        <f t="shared" ref="R25:AB25" si="2">+R24-R22</f>
        <v>0</v>
      </c>
      <c r="S25" s="117">
        <f t="shared" si="2"/>
        <v>0</v>
      </c>
      <c r="T25" s="117">
        <f t="shared" si="2"/>
        <v>0</v>
      </c>
      <c r="U25" s="117">
        <f t="shared" si="2"/>
        <v>0</v>
      </c>
      <c r="V25" s="117">
        <f t="shared" si="2"/>
        <v>0</v>
      </c>
      <c r="W25" s="117">
        <f t="shared" si="2"/>
        <v>0</v>
      </c>
      <c r="X25" s="117">
        <f t="shared" si="2"/>
        <v>0</v>
      </c>
      <c r="Y25" s="117">
        <f t="shared" si="2"/>
        <v>0</v>
      </c>
      <c r="Z25" s="117">
        <f t="shared" si="2"/>
        <v>0</v>
      </c>
      <c r="AA25" s="117">
        <f t="shared" si="2"/>
        <v>27574500</v>
      </c>
      <c r="AB25" s="117">
        <f t="shared" si="2"/>
        <v>357036587</v>
      </c>
    </row>
    <row r="26" spans="2:29" x14ac:dyDescent="0.2">
      <c r="B26" s="30"/>
      <c r="C26" s="31"/>
      <c r="D26" s="32"/>
      <c r="N26" s="3"/>
      <c r="O26" s="3"/>
      <c r="AA26" s="5"/>
      <c r="AB26" s="120"/>
    </row>
    <row r="27" spans="2:29" x14ac:dyDescent="0.2">
      <c r="C27" s="31"/>
      <c r="L27" s="5"/>
      <c r="P27" s="5"/>
      <c r="Q27" s="5"/>
      <c r="AA27" s="5"/>
      <c r="AB27" s="5"/>
    </row>
    <row r="28" spans="2:29" x14ac:dyDescent="0.2">
      <c r="C28" s="31"/>
      <c r="N28" s="3"/>
      <c r="O28" s="3"/>
    </row>
    <row r="29" spans="2:29" x14ac:dyDescent="0.2">
      <c r="C29" s="31"/>
      <c r="N29" s="3"/>
      <c r="O29" s="3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B33" s="30"/>
      <c r="D33" s="31"/>
    </row>
    <row r="34" spans="2:9" x14ac:dyDescent="0.2">
      <c r="B34" s="30"/>
      <c r="D34" s="31"/>
    </row>
    <row r="35" spans="2:9" x14ac:dyDescent="0.2">
      <c r="B35" s="29"/>
      <c r="C35" s="31"/>
      <c r="D35" s="31"/>
    </row>
    <row r="36" spans="2:9" x14ac:dyDescent="0.2">
      <c r="B36" s="30"/>
      <c r="C36" s="31"/>
      <c r="D36" s="31"/>
      <c r="G36" s="34"/>
      <c r="H36" s="34"/>
      <c r="I36" s="34"/>
    </row>
    <row r="37" spans="2:9" x14ac:dyDescent="0.2">
      <c r="B37" s="30"/>
    </row>
    <row r="38" spans="2:9" x14ac:dyDescent="0.2">
      <c r="C38" s="31"/>
      <c r="D38" s="31"/>
    </row>
    <row r="39" spans="2:9" x14ac:dyDescent="0.2">
      <c r="B39" s="30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</sheetData>
  <autoFilter ref="B17:AC21" xr:uid="{00000000-0009-0000-0000-000000000000}"/>
  <mergeCells count="12">
    <mergeCell ref="C7:G7"/>
    <mergeCell ref="C8:G8"/>
    <mergeCell ref="B2:B4"/>
    <mergeCell ref="C2:G2"/>
    <mergeCell ref="C3:G3"/>
    <mergeCell ref="C4:G4"/>
    <mergeCell ref="C6:G6"/>
    <mergeCell ref="B14:B15"/>
    <mergeCell ref="C13:E13"/>
    <mergeCell ref="C11:G11"/>
    <mergeCell ref="C9:G9"/>
    <mergeCell ref="C10:G10"/>
  </mergeCells>
  <phoneticPr fontId="37" type="noConversion"/>
  <conditionalFormatting sqref="AC6:AC13 AB17:AB21">
    <cfRule type="cellIs" dxfId="21" priority="47" operator="lessThan">
      <formula>0</formula>
    </cfRule>
  </conditionalFormatting>
  <conditionalFormatting sqref="AC23 AC25:AC1048576">
    <cfRule type="cellIs" dxfId="20" priority="290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C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35"/>
      <c r="C2" s="138" t="s">
        <v>4</v>
      </c>
      <c r="D2" s="139"/>
      <c r="E2" s="139"/>
      <c r="F2" s="139"/>
      <c r="G2" s="139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36"/>
      <c r="C3" s="138" t="s">
        <v>7</v>
      </c>
      <c r="D3" s="139"/>
      <c r="E3" s="139"/>
      <c r="F3" s="139"/>
      <c r="G3" s="139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37"/>
      <c r="C4" s="138" t="s">
        <v>37</v>
      </c>
      <c r="D4" s="139"/>
      <c r="E4" s="139"/>
      <c r="F4" s="139"/>
      <c r="G4" s="139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40" t="s">
        <v>75</v>
      </c>
      <c r="D6" s="140"/>
      <c r="E6" s="140"/>
      <c r="F6" s="140"/>
      <c r="G6" s="141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33" t="s">
        <v>96</v>
      </c>
      <c r="D7" s="133" t="s">
        <v>43</v>
      </c>
      <c r="E7" s="133" t="s">
        <v>43</v>
      </c>
      <c r="F7" s="133" t="s">
        <v>43</v>
      </c>
      <c r="G7" s="134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33" t="s">
        <v>97</v>
      </c>
      <c r="D8" s="133" t="s">
        <v>44</v>
      </c>
      <c r="E8" s="133" t="s">
        <v>44</v>
      </c>
      <c r="F8" s="133" t="s">
        <v>44</v>
      </c>
      <c r="G8" s="134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32.25" customHeight="1" outlineLevel="1" x14ac:dyDescent="0.2">
      <c r="B9" s="70" t="s">
        <v>9</v>
      </c>
      <c r="C9" s="129" t="s">
        <v>80</v>
      </c>
      <c r="D9" s="130"/>
      <c r="E9" s="130"/>
      <c r="F9" s="130"/>
      <c r="G9" s="13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15.75" customHeight="1" outlineLevel="1" x14ac:dyDescent="0.2">
      <c r="B10" s="70" t="s">
        <v>16</v>
      </c>
      <c r="C10" s="132" t="s">
        <v>81</v>
      </c>
      <c r="D10" s="133" t="s">
        <v>45</v>
      </c>
      <c r="E10" s="133" t="s">
        <v>45</v>
      </c>
      <c r="F10" s="133" t="s">
        <v>45</v>
      </c>
      <c r="G10" s="134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26" t="s">
        <v>82</v>
      </c>
      <c r="D11" s="127">
        <v>2020110010174</v>
      </c>
      <c r="E11" s="127">
        <v>2020110010174</v>
      </c>
      <c r="F11" s="127">
        <v>2020110010174</v>
      </c>
      <c r="G11" s="12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23" t="s">
        <v>63</v>
      </c>
      <c r="D13" s="124"/>
      <c r="E13" s="125"/>
      <c r="F13" s="2" t="s">
        <v>8</v>
      </c>
      <c r="G13" s="35">
        <v>45551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2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22"/>
      <c r="C15" s="38">
        <v>5432468589</v>
      </c>
      <c r="D15" s="52">
        <v>0</v>
      </c>
      <c r="E15" s="52">
        <v>0</v>
      </c>
      <c r="F15" s="39">
        <f>D15-E15</f>
        <v>0</v>
      </c>
      <c r="G15" s="45">
        <f>+C15+F15</f>
        <v>5432468589</v>
      </c>
      <c r="H15" s="116">
        <f>+G15-L22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83</v>
      </c>
      <c r="C18" s="107" t="s">
        <v>89</v>
      </c>
      <c r="D18" s="78" t="s">
        <v>85</v>
      </c>
      <c r="E18" s="78" t="s">
        <v>92</v>
      </c>
      <c r="F18" s="79" t="s">
        <v>87</v>
      </c>
      <c r="G18" s="80" t="s">
        <v>57</v>
      </c>
      <c r="H18" s="81" t="s">
        <v>91</v>
      </c>
      <c r="I18" s="82" t="s">
        <v>64</v>
      </c>
      <c r="J18" s="83" t="s">
        <v>59</v>
      </c>
      <c r="K18" s="84" t="s">
        <v>60</v>
      </c>
      <c r="L18" s="114">
        <v>1770547162</v>
      </c>
      <c r="M18" s="119"/>
      <c r="N18" s="11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  <c r="Z18" s="89"/>
      <c r="AA18" s="90">
        <f>SUM(O18:Z18)</f>
        <v>0</v>
      </c>
      <c r="AB18" s="91">
        <f>+N18-AA18</f>
        <v>0</v>
      </c>
      <c r="AC18" s="3"/>
    </row>
    <row r="19" spans="2:29" ht="34.5" customHeight="1" x14ac:dyDescent="0.2">
      <c r="B19" s="106" t="s">
        <v>83</v>
      </c>
      <c r="C19" s="107" t="s">
        <v>90</v>
      </c>
      <c r="D19" s="78" t="s">
        <v>86</v>
      </c>
      <c r="E19" s="78" t="s">
        <v>51</v>
      </c>
      <c r="F19" s="79" t="s">
        <v>88</v>
      </c>
      <c r="G19" s="80" t="s">
        <v>58</v>
      </c>
      <c r="H19" s="81" t="s">
        <v>91</v>
      </c>
      <c r="I19" s="82" t="s">
        <v>64</v>
      </c>
      <c r="J19" s="83" t="s">
        <v>61</v>
      </c>
      <c r="K19" s="84" t="s">
        <v>62</v>
      </c>
      <c r="L19" s="114">
        <v>3661921427</v>
      </c>
      <c r="M19" s="114"/>
      <c r="N19" s="86"/>
      <c r="O19" s="87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9"/>
      <c r="AA19" s="90">
        <f>SUM(O19:Z19)</f>
        <v>0</v>
      </c>
      <c r="AB19" s="91">
        <f>+N19-AA19</f>
        <v>0</v>
      </c>
      <c r="AC19" s="3"/>
    </row>
    <row r="20" spans="2:29" ht="34.5" customHeight="1" x14ac:dyDescent="0.2">
      <c r="B20" s="106"/>
      <c r="C20" s="107"/>
      <c r="D20" s="78"/>
      <c r="E20" s="78"/>
      <c r="F20" s="79"/>
      <c r="G20" s="80"/>
      <c r="H20" s="81"/>
      <c r="I20" s="82"/>
      <c r="J20" s="83"/>
      <c r="K20" s="84"/>
      <c r="L20" s="114"/>
      <c r="M20" s="85"/>
      <c r="N20" s="86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  <c r="AA20" s="90"/>
      <c r="AB20" s="91"/>
      <c r="AC20" s="3"/>
    </row>
    <row r="21" spans="2:29" ht="34.5" customHeight="1" thickBot="1" x14ac:dyDescent="0.25">
      <c r="B21" s="108"/>
      <c r="C21" s="109"/>
      <c r="D21" s="92"/>
      <c r="E21" s="92"/>
      <c r="F21" s="93"/>
      <c r="G21" s="94"/>
      <c r="H21" s="95"/>
      <c r="I21" s="96"/>
      <c r="J21" s="97"/>
      <c r="K21" s="98"/>
      <c r="L21" s="115"/>
      <c r="M21" s="99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/>
      <c r="AB21" s="105"/>
      <c r="AC21" s="3"/>
    </row>
    <row r="22" spans="2:29" s="18" customFormat="1" ht="31.5" customHeight="1" thickBot="1" x14ac:dyDescent="0.25">
      <c r="B22" s="19" t="s">
        <v>40</v>
      </c>
      <c r="C22" s="49"/>
      <c r="D22" s="21"/>
      <c r="E22" s="20"/>
      <c r="F22" s="22"/>
      <c r="G22" s="60"/>
      <c r="H22" s="62"/>
      <c r="I22" s="60"/>
      <c r="J22" s="23"/>
      <c r="K22" s="57"/>
      <c r="L22" s="58">
        <f t="shared" ref="L22:AB22" si="0">SUBTOTAL(9,L18:L21)</f>
        <v>5432468589</v>
      </c>
      <c r="M22" s="58">
        <f t="shared" si="0"/>
        <v>0</v>
      </c>
      <c r="N22" s="55">
        <f t="shared" si="0"/>
        <v>0</v>
      </c>
      <c r="O22" s="110">
        <f>SUBTOTAL(9,O19:O21)</f>
        <v>0</v>
      </c>
      <c r="P22" s="110">
        <f t="shared" si="0"/>
        <v>0</v>
      </c>
      <c r="Q22" s="110">
        <f t="shared" si="0"/>
        <v>0</v>
      </c>
      <c r="R22" s="110">
        <f t="shared" si="0"/>
        <v>0</v>
      </c>
      <c r="S22" s="110">
        <f t="shared" si="0"/>
        <v>0</v>
      </c>
      <c r="T22" s="110">
        <f t="shared" si="0"/>
        <v>0</v>
      </c>
      <c r="U22" s="110">
        <f t="shared" si="0"/>
        <v>0</v>
      </c>
      <c r="V22" s="110">
        <f t="shared" si="0"/>
        <v>0</v>
      </c>
      <c r="W22" s="110">
        <f t="shared" si="0"/>
        <v>0</v>
      </c>
      <c r="X22" s="110">
        <f t="shared" si="0"/>
        <v>0</v>
      </c>
      <c r="Y22" s="110">
        <f t="shared" si="0"/>
        <v>0</v>
      </c>
      <c r="Z22" s="111">
        <f t="shared" si="0"/>
        <v>0</v>
      </c>
      <c r="AA22" s="112">
        <f t="shared" si="0"/>
        <v>0</v>
      </c>
      <c r="AB22" s="113">
        <f t="shared" si="0"/>
        <v>0</v>
      </c>
    </row>
    <row r="23" spans="2:29" s="26" customFormat="1" ht="11.25" x14ac:dyDescent="0.2">
      <c r="B23" s="27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4"/>
      <c r="O23" s="24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51"/>
    </row>
    <row r="24" spans="2:29" s="26" customFormat="1" ht="11.25" hidden="1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>
        <v>402000000</v>
      </c>
      <c r="M24" s="25">
        <v>389411087</v>
      </c>
      <c r="N24" s="25">
        <v>384611087</v>
      </c>
      <c r="O24" s="25">
        <v>0</v>
      </c>
      <c r="P24" s="25">
        <v>0</v>
      </c>
      <c r="Q24" s="25">
        <v>27574500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27574500</v>
      </c>
      <c r="AB24" s="25">
        <v>357036587</v>
      </c>
      <c r="AC24" s="24"/>
    </row>
    <row r="25" spans="2:29" hidden="1" x14ac:dyDescent="0.2">
      <c r="B25" s="30"/>
      <c r="C25" s="31"/>
      <c r="D25" s="32"/>
      <c r="E25" s="33"/>
      <c r="L25" s="117">
        <f t="shared" ref="L25:P25" si="1">+L24-L22</f>
        <v>-5030468589</v>
      </c>
      <c r="M25" s="117">
        <f t="shared" si="1"/>
        <v>389411087</v>
      </c>
      <c r="N25" s="117">
        <f t="shared" si="1"/>
        <v>384611087</v>
      </c>
      <c r="O25" s="117">
        <f t="shared" si="1"/>
        <v>0</v>
      </c>
      <c r="P25" s="117">
        <f t="shared" si="1"/>
        <v>0</v>
      </c>
      <c r="Q25" s="117">
        <f>+Q24-Q22</f>
        <v>27574500</v>
      </c>
      <c r="R25" s="117">
        <f t="shared" ref="R25:AB25" si="2">+R24-R22</f>
        <v>0</v>
      </c>
      <c r="S25" s="117">
        <f t="shared" si="2"/>
        <v>0</v>
      </c>
      <c r="T25" s="117">
        <f t="shared" si="2"/>
        <v>0</v>
      </c>
      <c r="U25" s="117">
        <f t="shared" si="2"/>
        <v>0</v>
      </c>
      <c r="V25" s="117">
        <f t="shared" si="2"/>
        <v>0</v>
      </c>
      <c r="W25" s="117">
        <f t="shared" si="2"/>
        <v>0</v>
      </c>
      <c r="X25" s="117">
        <f t="shared" si="2"/>
        <v>0</v>
      </c>
      <c r="Y25" s="117">
        <f t="shared" si="2"/>
        <v>0</v>
      </c>
      <c r="Z25" s="117">
        <f t="shared" si="2"/>
        <v>0</v>
      </c>
      <c r="AA25" s="117">
        <f t="shared" si="2"/>
        <v>27574500</v>
      </c>
      <c r="AB25" s="117">
        <f t="shared" si="2"/>
        <v>357036587</v>
      </c>
    </row>
    <row r="26" spans="2:29" x14ac:dyDescent="0.2">
      <c r="B26" s="30"/>
      <c r="C26" s="31"/>
      <c r="D26" s="32"/>
      <c r="N26" s="3"/>
      <c r="O26" s="3"/>
      <c r="AA26" s="5"/>
      <c r="AB26" s="120"/>
    </row>
    <row r="27" spans="2:29" x14ac:dyDescent="0.2">
      <c r="C27" s="31"/>
      <c r="L27" s="5"/>
      <c r="P27" s="5"/>
      <c r="Q27" s="5"/>
      <c r="AA27" s="5"/>
      <c r="AB27" s="5"/>
    </row>
    <row r="28" spans="2:29" x14ac:dyDescent="0.2">
      <c r="C28" s="31"/>
      <c r="N28" s="3"/>
      <c r="O28" s="3"/>
    </row>
    <row r="29" spans="2:29" x14ac:dyDescent="0.2">
      <c r="C29" s="31"/>
      <c r="N29" s="3"/>
      <c r="O29" s="3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B33" s="30"/>
      <c r="D33" s="31"/>
    </row>
    <row r="34" spans="2:9" x14ac:dyDescent="0.2">
      <c r="B34" s="30"/>
      <c r="D34" s="31"/>
    </row>
    <row r="35" spans="2:9" x14ac:dyDescent="0.2">
      <c r="B35" s="29"/>
      <c r="C35" s="31"/>
      <c r="D35" s="31"/>
    </row>
    <row r="36" spans="2:9" x14ac:dyDescent="0.2">
      <c r="B36" s="30"/>
      <c r="C36" s="31"/>
      <c r="D36" s="31"/>
      <c r="G36" s="34"/>
      <c r="H36" s="34"/>
      <c r="I36" s="34"/>
    </row>
    <row r="37" spans="2:9" x14ac:dyDescent="0.2">
      <c r="B37" s="30"/>
    </row>
    <row r="38" spans="2:9" x14ac:dyDescent="0.2">
      <c r="C38" s="31"/>
      <c r="D38" s="31"/>
    </row>
    <row r="39" spans="2:9" x14ac:dyDescent="0.2">
      <c r="B39" s="30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</sheetData>
  <autoFilter ref="B17:AC21" xr:uid="{00000000-0009-0000-0000-000001000000}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C6:AC13 AB17:AB21">
    <cfRule type="cellIs" dxfId="19" priority="1" operator="lessThan">
      <formula>0</formula>
    </cfRule>
  </conditionalFormatting>
  <conditionalFormatting sqref="AC23 AC25:AC1048576">
    <cfRule type="cellIs" dxfId="18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C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35"/>
      <c r="C2" s="138" t="s">
        <v>4</v>
      </c>
      <c r="D2" s="139"/>
      <c r="E2" s="139"/>
      <c r="F2" s="139"/>
      <c r="G2" s="139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36"/>
      <c r="C3" s="138" t="s">
        <v>7</v>
      </c>
      <c r="D3" s="139"/>
      <c r="E3" s="139"/>
      <c r="F3" s="139"/>
      <c r="G3" s="139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37"/>
      <c r="C4" s="138" t="s">
        <v>37</v>
      </c>
      <c r="D4" s="139"/>
      <c r="E4" s="139"/>
      <c r="F4" s="139"/>
      <c r="G4" s="139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40" t="s">
        <v>75</v>
      </c>
      <c r="D6" s="140"/>
      <c r="E6" s="140"/>
      <c r="F6" s="140"/>
      <c r="G6" s="141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33" t="s">
        <v>76</v>
      </c>
      <c r="D7" s="133" t="s">
        <v>43</v>
      </c>
      <c r="E7" s="133" t="s">
        <v>43</v>
      </c>
      <c r="F7" s="133" t="s">
        <v>43</v>
      </c>
      <c r="G7" s="134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33" t="s">
        <v>79</v>
      </c>
      <c r="D8" s="133" t="s">
        <v>44</v>
      </c>
      <c r="E8" s="133" t="s">
        <v>44</v>
      </c>
      <c r="F8" s="133" t="s">
        <v>44</v>
      </c>
      <c r="G8" s="134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32.25" customHeight="1" outlineLevel="1" x14ac:dyDescent="0.2">
      <c r="B9" s="70" t="s">
        <v>9</v>
      </c>
      <c r="C9" s="129" t="s">
        <v>93</v>
      </c>
      <c r="D9" s="130"/>
      <c r="E9" s="130"/>
      <c r="F9" s="130"/>
      <c r="G9" s="13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15.75" customHeight="1" outlineLevel="1" x14ac:dyDescent="0.2">
      <c r="B10" s="70" t="s">
        <v>16</v>
      </c>
      <c r="C10" s="132" t="s">
        <v>94</v>
      </c>
      <c r="D10" s="133" t="s">
        <v>45</v>
      </c>
      <c r="E10" s="133" t="s">
        <v>45</v>
      </c>
      <c r="F10" s="133" t="s">
        <v>45</v>
      </c>
      <c r="G10" s="134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26" t="s">
        <v>95</v>
      </c>
      <c r="D11" s="127">
        <v>2020110010174</v>
      </c>
      <c r="E11" s="127">
        <v>2020110010174</v>
      </c>
      <c r="F11" s="127">
        <v>2020110010174</v>
      </c>
      <c r="G11" s="12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23" t="s">
        <v>63</v>
      </c>
      <c r="D13" s="124"/>
      <c r="E13" s="125"/>
      <c r="F13" s="2" t="s">
        <v>8</v>
      </c>
      <c r="G13" s="35">
        <v>45551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2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22"/>
      <c r="C15" s="38">
        <v>1699041295</v>
      </c>
      <c r="D15" s="52">
        <v>0</v>
      </c>
      <c r="E15" s="52">
        <v>0</v>
      </c>
      <c r="F15" s="39">
        <f>D15-E15</f>
        <v>0</v>
      </c>
      <c r="G15" s="45">
        <f>+C15+F15</f>
        <v>1699041295</v>
      </c>
      <c r="H15" s="116">
        <f>+G15-L22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84</v>
      </c>
      <c r="C18" s="107" t="s">
        <v>98</v>
      </c>
      <c r="D18" s="78" t="s">
        <v>71</v>
      </c>
      <c r="E18" s="78" t="s">
        <v>46</v>
      </c>
      <c r="F18" s="79" t="s">
        <v>72</v>
      </c>
      <c r="G18" s="80" t="s">
        <v>56</v>
      </c>
      <c r="H18" s="81" t="s">
        <v>74</v>
      </c>
      <c r="I18" s="82" t="s">
        <v>64</v>
      </c>
      <c r="J18" s="83" t="s">
        <v>59</v>
      </c>
      <c r="K18" s="84" t="s">
        <v>60</v>
      </c>
      <c r="L18" s="114">
        <v>445640653</v>
      </c>
      <c r="M18" s="119"/>
      <c r="N18" s="11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  <c r="Z18" s="89"/>
      <c r="AA18" s="90">
        <f>SUM(O18:Z18)</f>
        <v>0</v>
      </c>
      <c r="AB18" s="91">
        <f>+N18-AA18</f>
        <v>0</v>
      </c>
      <c r="AC18" s="3"/>
    </row>
    <row r="19" spans="2:29" ht="34.5" customHeight="1" x14ac:dyDescent="0.2">
      <c r="B19" s="106" t="s">
        <v>100</v>
      </c>
      <c r="C19" s="107" t="s">
        <v>99</v>
      </c>
      <c r="D19" s="78" t="s">
        <v>101</v>
      </c>
      <c r="E19" s="78" t="s">
        <v>50</v>
      </c>
      <c r="F19" s="79" t="s">
        <v>72</v>
      </c>
      <c r="G19" s="80" t="s">
        <v>56</v>
      </c>
      <c r="H19" s="81" t="s">
        <v>74</v>
      </c>
      <c r="I19" s="82" t="s">
        <v>64</v>
      </c>
      <c r="J19" s="83" t="s">
        <v>61</v>
      </c>
      <c r="K19" s="84" t="s">
        <v>62</v>
      </c>
      <c r="L19" s="114">
        <v>1253400642</v>
      </c>
      <c r="M19" s="114"/>
      <c r="N19" s="86"/>
      <c r="O19" s="87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9"/>
      <c r="AA19" s="90">
        <f>SUM(O19:Z19)</f>
        <v>0</v>
      </c>
      <c r="AB19" s="91">
        <f>+N19-AA19</f>
        <v>0</v>
      </c>
      <c r="AC19" s="3"/>
    </row>
    <row r="20" spans="2:29" ht="34.5" customHeight="1" x14ac:dyDescent="0.2">
      <c r="B20" s="106"/>
      <c r="C20" s="107"/>
      <c r="D20" s="78"/>
      <c r="E20" s="78"/>
      <c r="F20" s="79"/>
      <c r="G20" s="80"/>
      <c r="H20" s="81"/>
      <c r="I20" s="82"/>
      <c r="J20" s="83"/>
      <c r="K20" s="84"/>
      <c r="L20" s="114"/>
      <c r="M20" s="85"/>
      <c r="N20" s="86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  <c r="AA20" s="90"/>
      <c r="AB20" s="91"/>
      <c r="AC20" s="3"/>
    </row>
    <row r="21" spans="2:29" ht="34.5" customHeight="1" thickBot="1" x14ac:dyDescent="0.25">
      <c r="B21" s="108"/>
      <c r="C21" s="109"/>
      <c r="D21" s="92"/>
      <c r="E21" s="92"/>
      <c r="F21" s="93"/>
      <c r="G21" s="94"/>
      <c r="H21" s="95"/>
      <c r="I21" s="96"/>
      <c r="J21" s="97"/>
      <c r="K21" s="98"/>
      <c r="L21" s="115"/>
      <c r="M21" s="99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/>
      <c r="AB21" s="105"/>
      <c r="AC21" s="3"/>
    </row>
    <row r="22" spans="2:29" s="18" customFormat="1" ht="31.5" customHeight="1" thickBot="1" x14ac:dyDescent="0.25">
      <c r="B22" s="19" t="s">
        <v>40</v>
      </c>
      <c r="C22" s="49"/>
      <c r="D22" s="21"/>
      <c r="E22" s="20"/>
      <c r="F22" s="22"/>
      <c r="G22" s="60"/>
      <c r="H22" s="62"/>
      <c r="I22" s="60"/>
      <c r="J22" s="23"/>
      <c r="K22" s="57"/>
      <c r="L22" s="58">
        <f t="shared" ref="L22:AB22" si="0">SUBTOTAL(9,L18:L21)</f>
        <v>1699041295</v>
      </c>
      <c r="M22" s="58">
        <f t="shared" si="0"/>
        <v>0</v>
      </c>
      <c r="N22" s="55">
        <f t="shared" si="0"/>
        <v>0</v>
      </c>
      <c r="O22" s="110">
        <f>SUBTOTAL(9,O19:O21)</f>
        <v>0</v>
      </c>
      <c r="P22" s="110">
        <f t="shared" si="0"/>
        <v>0</v>
      </c>
      <c r="Q22" s="110">
        <f t="shared" si="0"/>
        <v>0</v>
      </c>
      <c r="R22" s="110">
        <f t="shared" si="0"/>
        <v>0</v>
      </c>
      <c r="S22" s="110">
        <f t="shared" si="0"/>
        <v>0</v>
      </c>
      <c r="T22" s="110">
        <f t="shared" si="0"/>
        <v>0</v>
      </c>
      <c r="U22" s="110">
        <f t="shared" si="0"/>
        <v>0</v>
      </c>
      <c r="V22" s="110">
        <f t="shared" si="0"/>
        <v>0</v>
      </c>
      <c r="W22" s="110">
        <f t="shared" si="0"/>
        <v>0</v>
      </c>
      <c r="X22" s="110">
        <f t="shared" si="0"/>
        <v>0</v>
      </c>
      <c r="Y22" s="110">
        <f t="shared" si="0"/>
        <v>0</v>
      </c>
      <c r="Z22" s="111">
        <f t="shared" si="0"/>
        <v>0</v>
      </c>
      <c r="AA22" s="112">
        <f t="shared" si="0"/>
        <v>0</v>
      </c>
      <c r="AB22" s="113">
        <f t="shared" si="0"/>
        <v>0</v>
      </c>
    </row>
    <row r="23" spans="2:29" s="26" customFormat="1" ht="11.25" x14ac:dyDescent="0.2">
      <c r="B23" s="27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4"/>
      <c r="O23" s="24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51"/>
    </row>
    <row r="24" spans="2:29" s="26" customFormat="1" ht="11.25" hidden="1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>
        <v>402000000</v>
      </c>
      <c r="M24" s="25">
        <v>389411087</v>
      </c>
      <c r="N24" s="25">
        <v>384611087</v>
      </c>
      <c r="O24" s="25">
        <v>0</v>
      </c>
      <c r="P24" s="25">
        <v>0</v>
      </c>
      <c r="Q24" s="25">
        <v>27574500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27574500</v>
      </c>
      <c r="AB24" s="25">
        <v>357036587</v>
      </c>
      <c r="AC24" s="24"/>
    </row>
    <row r="25" spans="2:29" hidden="1" x14ac:dyDescent="0.2">
      <c r="B25" s="30"/>
      <c r="C25" s="31"/>
      <c r="D25" s="32"/>
      <c r="E25" s="33"/>
      <c r="L25" s="117">
        <f t="shared" ref="L25:P25" si="1">+L24-L22</f>
        <v>-1297041295</v>
      </c>
      <c r="M25" s="117">
        <f t="shared" si="1"/>
        <v>389411087</v>
      </c>
      <c r="N25" s="117">
        <f t="shared" si="1"/>
        <v>384611087</v>
      </c>
      <c r="O25" s="117">
        <f t="shared" si="1"/>
        <v>0</v>
      </c>
      <c r="P25" s="117">
        <f t="shared" si="1"/>
        <v>0</v>
      </c>
      <c r="Q25" s="117">
        <f>+Q24-Q22</f>
        <v>27574500</v>
      </c>
      <c r="R25" s="117">
        <f t="shared" ref="R25:AB25" si="2">+R24-R22</f>
        <v>0</v>
      </c>
      <c r="S25" s="117">
        <f t="shared" si="2"/>
        <v>0</v>
      </c>
      <c r="T25" s="117">
        <f t="shared" si="2"/>
        <v>0</v>
      </c>
      <c r="U25" s="117">
        <f t="shared" si="2"/>
        <v>0</v>
      </c>
      <c r="V25" s="117">
        <f t="shared" si="2"/>
        <v>0</v>
      </c>
      <c r="W25" s="117">
        <f t="shared" si="2"/>
        <v>0</v>
      </c>
      <c r="X25" s="117">
        <f t="shared" si="2"/>
        <v>0</v>
      </c>
      <c r="Y25" s="117">
        <f t="shared" si="2"/>
        <v>0</v>
      </c>
      <c r="Z25" s="117">
        <f t="shared" si="2"/>
        <v>0</v>
      </c>
      <c r="AA25" s="117">
        <f t="shared" si="2"/>
        <v>27574500</v>
      </c>
      <c r="AB25" s="117">
        <f t="shared" si="2"/>
        <v>357036587</v>
      </c>
    </row>
    <row r="26" spans="2:29" x14ac:dyDescent="0.2">
      <c r="B26" s="30"/>
      <c r="C26" s="31"/>
      <c r="D26" s="32"/>
      <c r="N26" s="3"/>
      <c r="O26" s="3"/>
      <c r="AA26" s="5"/>
      <c r="AB26" s="120"/>
    </row>
    <row r="27" spans="2:29" x14ac:dyDescent="0.2">
      <c r="C27" s="31"/>
      <c r="L27" s="5"/>
      <c r="P27" s="5"/>
      <c r="Q27" s="5"/>
      <c r="AA27" s="5"/>
      <c r="AB27" s="5"/>
    </row>
    <row r="28" spans="2:29" x14ac:dyDescent="0.2">
      <c r="C28" s="31"/>
      <c r="N28" s="3"/>
      <c r="O28" s="3"/>
    </row>
    <row r="29" spans="2:29" x14ac:dyDescent="0.2">
      <c r="C29" s="31"/>
      <c r="N29" s="3"/>
      <c r="O29" s="3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B33" s="30"/>
      <c r="D33" s="31"/>
    </row>
    <row r="34" spans="2:9" x14ac:dyDescent="0.2">
      <c r="B34" s="30"/>
      <c r="D34" s="31"/>
    </row>
    <row r="35" spans="2:9" x14ac:dyDescent="0.2">
      <c r="B35" s="29"/>
      <c r="C35" s="31"/>
      <c r="D35" s="31"/>
    </row>
    <row r="36" spans="2:9" x14ac:dyDescent="0.2">
      <c r="B36" s="30"/>
      <c r="C36" s="31"/>
      <c r="D36" s="31"/>
      <c r="G36" s="34"/>
      <c r="H36" s="34"/>
      <c r="I36" s="34"/>
    </row>
    <row r="37" spans="2:9" x14ac:dyDescent="0.2">
      <c r="B37" s="30"/>
    </row>
    <row r="38" spans="2:9" x14ac:dyDescent="0.2">
      <c r="C38" s="31"/>
      <c r="D38" s="31"/>
    </row>
    <row r="39" spans="2:9" x14ac:dyDescent="0.2">
      <c r="B39" s="30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</sheetData>
  <autoFilter ref="B17:AC21" xr:uid="{00000000-0009-0000-0000-000002000000}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C6:AC13 AB17:AB21">
    <cfRule type="cellIs" dxfId="17" priority="1" operator="lessThan">
      <formula>0</formula>
    </cfRule>
  </conditionalFormatting>
  <conditionalFormatting sqref="AC23 AC25:AC1048576">
    <cfRule type="cellIs" dxfId="16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C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10" sqref="C10:G10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35"/>
      <c r="C2" s="138" t="s">
        <v>4</v>
      </c>
      <c r="D2" s="139"/>
      <c r="E2" s="139"/>
      <c r="F2" s="139"/>
      <c r="G2" s="139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36"/>
      <c r="C3" s="138" t="s">
        <v>7</v>
      </c>
      <c r="D3" s="139"/>
      <c r="E3" s="139"/>
      <c r="F3" s="139"/>
      <c r="G3" s="139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37"/>
      <c r="C4" s="138" t="s">
        <v>37</v>
      </c>
      <c r="D4" s="139"/>
      <c r="E4" s="139"/>
      <c r="F4" s="139"/>
      <c r="G4" s="139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40" t="s">
        <v>75</v>
      </c>
      <c r="D6" s="140"/>
      <c r="E6" s="140"/>
      <c r="F6" s="140"/>
      <c r="G6" s="141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33" t="s">
        <v>76</v>
      </c>
      <c r="D7" s="133" t="s">
        <v>43</v>
      </c>
      <c r="E7" s="133" t="s">
        <v>43</v>
      </c>
      <c r="F7" s="133" t="s">
        <v>43</v>
      </c>
      <c r="G7" s="134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33" t="s">
        <v>79</v>
      </c>
      <c r="D8" s="133" t="s">
        <v>44</v>
      </c>
      <c r="E8" s="133" t="s">
        <v>44</v>
      </c>
      <c r="F8" s="133" t="s">
        <v>44</v>
      </c>
      <c r="G8" s="134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32.25" customHeight="1" outlineLevel="1" x14ac:dyDescent="0.2">
      <c r="B9" s="70" t="s">
        <v>9</v>
      </c>
      <c r="C9" s="129" t="s">
        <v>167</v>
      </c>
      <c r="D9" s="130"/>
      <c r="E9" s="130"/>
      <c r="F9" s="130"/>
      <c r="G9" s="13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15.75" customHeight="1" outlineLevel="1" x14ac:dyDescent="0.2">
      <c r="B10" s="70" t="s">
        <v>16</v>
      </c>
      <c r="C10" s="132" t="s">
        <v>103</v>
      </c>
      <c r="D10" s="133" t="s">
        <v>45</v>
      </c>
      <c r="E10" s="133" t="s">
        <v>45</v>
      </c>
      <c r="F10" s="133" t="s">
        <v>45</v>
      </c>
      <c r="G10" s="134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26" t="s">
        <v>102</v>
      </c>
      <c r="D11" s="127">
        <v>2020110010174</v>
      </c>
      <c r="E11" s="127">
        <v>2020110010174</v>
      </c>
      <c r="F11" s="127">
        <v>2020110010174</v>
      </c>
      <c r="G11" s="12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23" t="s">
        <v>63</v>
      </c>
      <c r="D13" s="124"/>
      <c r="E13" s="125"/>
      <c r="F13" s="2" t="s">
        <v>8</v>
      </c>
      <c r="G13" s="35">
        <v>45551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2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22"/>
      <c r="C15" s="38">
        <v>317329365</v>
      </c>
      <c r="D15" s="52">
        <v>0</v>
      </c>
      <c r="E15" s="52">
        <v>0</v>
      </c>
      <c r="F15" s="39">
        <f>D15-E15</f>
        <v>0</v>
      </c>
      <c r="G15" s="45">
        <f>+C15+F15</f>
        <v>317329365</v>
      </c>
      <c r="H15" s="116">
        <f>+G15-L22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84</v>
      </c>
      <c r="C18" s="107" t="s">
        <v>105</v>
      </c>
      <c r="D18" s="78" t="s">
        <v>104</v>
      </c>
      <c r="E18" s="78" t="s">
        <v>46</v>
      </c>
      <c r="F18" s="79" t="s">
        <v>107</v>
      </c>
      <c r="G18" s="80" t="s">
        <v>108</v>
      </c>
      <c r="H18" s="81" t="s">
        <v>74</v>
      </c>
      <c r="I18" s="82" t="s">
        <v>64</v>
      </c>
      <c r="J18" s="83" t="s">
        <v>59</v>
      </c>
      <c r="K18" s="84" t="s">
        <v>60</v>
      </c>
      <c r="L18" s="114">
        <v>200000000</v>
      </c>
      <c r="M18" s="119"/>
      <c r="N18" s="11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  <c r="Z18" s="89"/>
      <c r="AA18" s="90">
        <f>SUM(O18:Z18)</f>
        <v>0</v>
      </c>
      <c r="AB18" s="91">
        <f>+N18-AA18</f>
        <v>0</v>
      </c>
      <c r="AC18" s="3"/>
    </row>
    <row r="19" spans="2:29" ht="34.5" customHeight="1" x14ac:dyDescent="0.2">
      <c r="B19" s="106" t="s">
        <v>84</v>
      </c>
      <c r="C19" s="107" t="s">
        <v>106</v>
      </c>
      <c r="D19" s="78" t="s">
        <v>104</v>
      </c>
      <c r="E19" s="78" t="s">
        <v>46</v>
      </c>
      <c r="F19" s="79" t="s">
        <v>107</v>
      </c>
      <c r="G19" s="80" t="s">
        <v>108</v>
      </c>
      <c r="H19" s="81" t="s">
        <v>74</v>
      </c>
      <c r="I19" s="82" t="s">
        <v>64</v>
      </c>
      <c r="J19" s="83" t="s">
        <v>61</v>
      </c>
      <c r="K19" s="84" t="s">
        <v>62</v>
      </c>
      <c r="L19" s="114">
        <v>117329365</v>
      </c>
      <c r="M19" s="114"/>
      <c r="N19" s="86"/>
      <c r="O19" s="87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9"/>
      <c r="AA19" s="90">
        <f>SUM(O19:Z19)</f>
        <v>0</v>
      </c>
      <c r="AB19" s="91">
        <f>+N19-AA19</f>
        <v>0</v>
      </c>
      <c r="AC19" s="3"/>
    </row>
    <row r="20" spans="2:29" ht="34.5" customHeight="1" x14ac:dyDescent="0.2">
      <c r="B20" s="106"/>
      <c r="C20" s="107"/>
      <c r="D20" s="78"/>
      <c r="E20" s="78"/>
      <c r="F20" s="79"/>
      <c r="G20" s="80"/>
      <c r="H20" s="81"/>
      <c r="I20" s="82"/>
      <c r="J20" s="83"/>
      <c r="K20" s="84"/>
      <c r="L20" s="114"/>
      <c r="M20" s="85"/>
      <c r="N20" s="86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  <c r="AA20" s="90"/>
      <c r="AB20" s="91"/>
      <c r="AC20" s="3"/>
    </row>
    <row r="21" spans="2:29" ht="34.5" customHeight="1" thickBot="1" x14ac:dyDescent="0.25">
      <c r="B21" s="108"/>
      <c r="C21" s="109"/>
      <c r="D21" s="92"/>
      <c r="E21" s="92"/>
      <c r="F21" s="93"/>
      <c r="G21" s="94"/>
      <c r="H21" s="95"/>
      <c r="I21" s="96"/>
      <c r="J21" s="97"/>
      <c r="K21" s="98"/>
      <c r="L21" s="115"/>
      <c r="M21" s="99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/>
      <c r="AB21" s="105"/>
      <c r="AC21" s="3"/>
    </row>
    <row r="22" spans="2:29" s="18" customFormat="1" ht="31.5" customHeight="1" thickBot="1" x14ac:dyDescent="0.25">
      <c r="B22" s="19" t="s">
        <v>40</v>
      </c>
      <c r="C22" s="49"/>
      <c r="D22" s="21"/>
      <c r="E22" s="20"/>
      <c r="F22" s="22"/>
      <c r="G22" s="60"/>
      <c r="H22" s="62"/>
      <c r="I22" s="60"/>
      <c r="J22" s="23"/>
      <c r="K22" s="57"/>
      <c r="L22" s="58">
        <f t="shared" ref="L22:AB22" si="0">SUBTOTAL(9,L18:L21)</f>
        <v>317329365</v>
      </c>
      <c r="M22" s="58">
        <f t="shared" si="0"/>
        <v>0</v>
      </c>
      <c r="N22" s="55">
        <f t="shared" si="0"/>
        <v>0</v>
      </c>
      <c r="O22" s="110">
        <f>SUBTOTAL(9,O19:O21)</f>
        <v>0</v>
      </c>
      <c r="P22" s="110">
        <f t="shared" si="0"/>
        <v>0</v>
      </c>
      <c r="Q22" s="110">
        <f t="shared" si="0"/>
        <v>0</v>
      </c>
      <c r="R22" s="110">
        <f t="shared" si="0"/>
        <v>0</v>
      </c>
      <c r="S22" s="110">
        <f t="shared" si="0"/>
        <v>0</v>
      </c>
      <c r="T22" s="110">
        <f t="shared" si="0"/>
        <v>0</v>
      </c>
      <c r="U22" s="110">
        <f t="shared" si="0"/>
        <v>0</v>
      </c>
      <c r="V22" s="110">
        <f t="shared" si="0"/>
        <v>0</v>
      </c>
      <c r="W22" s="110">
        <f t="shared" si="0"/>
        <v>0</v>
      </c>
      <c r="X22" s="110">
        <f t="shared" si="0"/>
        <v>0</v>
      </c>
      <c r="Y22" s="110">
        <f t="shared" si="0"/>
        <v>0</v>
      </c>
      <c r="Z22" s="111">
        <f t="shared" si="0"/>
        <v>0</v>
      </c>
      <c r="AA22" s="112">
        <f t="shared" si="0"/>
        <v>0</v>
      </c>
      <c r="AB22" s="113">
        <f t="shared" si="0"/>
        <v>0</v>
      </c>
    </row>
    <row r="23" spans="2:29" s="26" customFormat="1" ht="11.25" x14ac:dyDescent="0.2">
      <c r="B23" s="27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4"/>
      <c r="O23" s="24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51"/>
    </row>
    <row r="24" spans="2:29" s="26" customFormat="1" ht="11.25" hidden="1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>
        <v>402000000</v>
      </c>
      <c r="M24" s="25">
        <v>389411087</v>
      </c>
      <c r="N24" s="25">
        <v>384611087</v>
      </c>
      <c r="O24" s="25">
        <v>0</v>
      </c>
      <c r="P24" s="25">
        <v>0</v>
      </c>
      <c r="Q24" s="25">
        <v>27574500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27574500</v>
      </c>
      <c r="AB24" s="25">
        <v>357036587</v>
      </c>
      <c r="AC24" s="24"/>
    </row>
    <row r="25" spans="2:29" hidden="1" x14ac:dyDescent="0.2">
      <c r="B25" s="30"/>
      <c r="C25" s="31"/>
      <c r="D25" s="32"/>
      <c r="E25" s="33"/>
      <c r="L25" s="117">
        <f t="shared" ref="L25:P25" si="1">+L24-L22</f>
        <v>84670635</v>
      </c>
      <c r="M25" s="117">
        <f t="shared" si="1"/>
        <v>389411087</v>
      </c>
      <c r="N25" s="117">
        <f t="shared" si="1"/>
        <v>384611087</v>
      </c>
      <c r="O25" s="117">
        <f t="shared" si="1"/>
        <v>0</v>
      </c>
      <c r="P25" s="117">
        <f t="shared" si="1"/>
        <v>0</v>
      </c>
      <c r="Q25" s="117">
        <f>+Q24-Q22</f>
        <v>27574500</v>
      </c>
      <c r="R25" s="117">
        <f t="shared" ref="R25:AB25" si="2">+R24-R22</f>
        <v>0</v>
      </c>
      <c r="S25" s="117">
        <f t="shared" si="2"/>
        <v>0</v>
      </c>
      <c r="T25" s="117">
        <f t="shared" si="2"/>
        <v>0</v>
      </c>
      <c r="U25" s="117">
        <f t="shared" si="2"/>
        <v>0</v>
      </c>
      <c r="V25" s="117">
        <f t="shared" si="2"/>
        <v>0</v>
      </c>
      <c r="W25" s="117">
        <f t="shared" si="2"/>
        <v>0</v>
      </c>
      <c r="X25" s="117">
        <f t="shared" si="2"/>
        <v>0</v>
      </c>
      <c r="Y25" s="117">
        <f t="shared" si="2"/>
        <v>0</v>
      </c>
      <c r="Z25" s="117">
        <f t="shared" si="2"/>
        <v>0</v>
      </c>
      <c r="AA25" s="117">
        <f t="shared" si="2"/>
        <v>27574500</v>
      </c>
      <c r="AB25" s="117">
        <f t="shared" si="2"/>
        <v>357036587</v>
      </c>
    </row>
    <row r="26" spans="2:29" x14ac:dyDescent="0.2">
      <c r="B26" s="30"/>
      <c r="C26" s="31"/>
      <c r="D26" s="32"/>
      <c r="N26" s="3"/>
      <c r="O26" s="3"/>
      <c r="AA26" s="5"/>
      <c r="AB26" s="120"/>
    </row>
    <row r="27" spans="2:29" x14ac:dyDescent="0.2">
      <c r="C27" s="31"/>
      <c r="L27" s="5"/>
      <c r="P27" s="5"/>
      <c r="Q27" s="5"/>
      <c r="AA27" s="5"/>
      <c r="AB27" s="5"/>
    </row>
    <row r="28" spans="2:29" x14ac:dyDescent="0.2">
      <c r="C28" s="31"/>
      <c r="N28" s="3"/>
      <c r="O28" s="3"/>
    </row>
    <row r="29" spans="2:29" x14ac:dyDescent="0.2">
      <c r="C29" s="31"/>
      <c r="N29" s="3"/>
      <c r="O29" s="3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B33" s="30"/>
      <c r="D33" s="31"/>
    </row>
    <row r="34" spans="2:9" x14ac:dyDescent="0.2">
      <c r="B34" s="30"/>
      <c r="D34" s="31"/>
    </row>
    <row r="35" spans="2:9" x14ac:dyDescent="0.2">
      <c r="B35" s="29"/>
      <c r="C35" s="31"/>
      <c r="D35" s="31"/>
    </row>
    <row r="36" spans="2:9" x14ac:dyDescent="0.2">
      <c r="B36" s="30"/>
      <c r="C36" s="31"/>
      <c r="D36" s="31"/>
      <c r="G36" s="34"/>
      <c r="H36" s="34"/>
      <c r="I36" s="34"/>
    </row>
    <row r="37" spans="2:9" x14ac:dyDescent="0.2">
      <c r="B37" s="30"/>
    </row>
    <row r="38" spans="2:9" x14ac:dyDescent="0.2">
      <c r="C38" s="31"/>
      <c r="D38" s="31"/>
    </row>
    <row r="39" spans="2:9" x14ac:dyDescent="0.2">
      <c r="B39" s="30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</sheetData>
  <autoFilter ref="B17:AC21" xr:uid="{00000000-0009-0000-0000-000003000000}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C6:AC13 AB17:AB21">
    <cfRule type="cellIs" dxfId="15" priority="1" operator="lessThan">
      <formula>0</formula>
    </cfRule>
  </conditionalFormatting>
  <conditionalFormatting sqref="AC23 AC25:AC1048576">
    <cfRule type="cellIs" dxfId="14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C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35"/>
      <c r="C2" s="138" t="s">
        <v>4</v>
      </c>
      <c r="D2" s="139"/>
      <c r="E2" s="139"/>
      <c r="F2" s="139"/>
      <c r="G2" s="139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36"/>
      <c r="C3" s="138" t="s">
        <v>7</v>
      </c>
      <c r="D3" s="139"/>
      <c r="E3" s="139"/>
      <c r="F3" s="139"/>
      <c r="G3" s="139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37"/>
      <c r="C4" s="138" t="s">
        <v>37</v>
      </c>
      <c r="D4" s="139"/>
      <c r="E4" s="139"/>
      <c r="F4" s="139"/>
      <c r="G4" s="139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40" t="s">
        <v>75</v>
      </c>
      <c r="D6" s="140"/>
      <c r="E6" s="140"/>
      <c r="F6" s="140"/>
      <c r="G6" s="141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33" t="s">
        <v>121</v>
      </c>
      <c r="D7" s="133" t="s">
        <v>43</v>
      </c>
      <c r="E7" s="133" t="s">
        <v>43</v>
      </c>
      <c r="F7" s="133" t="s">
        <v>43</v>
      </c>
      <c r="G7" s="134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33" t="s">
        <v>122</v>
      </c>
      <c r="D8" s="133" t="s">
        <v>44</v>
      </c>
      <c r="E8" s="133" t="s">
        <v>44</v>
      </c>
      <c r="F8" s="133" t="s">
        <v>44</v>
      </c>
      <c r="G8" s="134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32.25" customHeight="1" outlineLevel="1" x14ac:dyDescent="0.2">
      <c r="B9" s="70" t="s">
        <v>9</v>
      </c>
      <c r="C9" s="129" t="s">
        <v>109</v>
      </c>
      <c r="D9" s="130"/>
      <c r="E9" s="130"/>
      <c r="F9" s="130"/>
      <c r="G9" s="13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27.75" customHeight="1" outlineLevel="1" x14ac:dyDescent="0.2">
      <c r="B10" s="70" t="s">
        <v>16</v>
      </c>
      <c r="C10" s="142" t="s">
        <v>124</v>
      </c>
      <c r="D10" s="133" t="s">
        <v>45</v>
      </c>
      <c r="E10" s="133" t="s">
        <v>45</v>
      </c>
      <c r="F10" s="133" t="s">
        <v>45</v>
      </c>
      <c r="G10" s="134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26" t="s">
        <v>123</v>
      </c>
      <c r="D11" s="127">
        <v>2020110010174</v>
      </c>
      <c r="E11" s="127">
        <v>2020110010174</v>
      </c>
      <c r="F11" s="127">
        <v>2020110010174</v>
      </c>
      <c r="G11" s="12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23" t="s">
        <v>63</v>
      </c>
      <c r="D13" s="124"/>
      <c r="E13" s="125"/>
      <c r="F13" s="2" t="s">
        <v>8</v>
      </c>
      <c r="G13" s="35">
        <v>45551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2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22"/>
      <c r="C15" s="38">
        <v>3890141275</v>
      </c>
      <c r="D15" s="52">
        <v>0</v>
      </c>
      <c r="E15" s="52">
        <v>0</v>
      </c>
      <c r="F15" s="39">
        <f>D15-E15</f>
        <v>0</v>
      </c>
      <c r="G15" s="45">
        <f>+C15+F15</f>
        <v>3890141275</v>
      </c>
      <c r="H15" s="116">
        <f>+G15-L22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113</v>
      </c>
      <c r="C18" s="107" t="s">
        <v>110</v>
      </c>
      <c r="D18" s="78" t="s">
        <v>116</v>
      </c>
      <c r="E18" s="78" t="s">
        <v>127</v>
      </c>
      <c r="F18" s="79" t="s">
        <v>119</v>
      </c>
      <c r="G18" s="80" t="s">
        <v>125</v>
      </c>
      <c r="H18" s="81" t="s">
        <v>74</v>
      </c>
      <c r="I18" s="82" t="s">
        <v>64</v>
      </c>
      <c r="J18" s="83" t="s">
        <v>59</v>
      </c>
      <c r="K18" s="84" t="s">
        <v>60</v>
      </c>
      <c r="L18" s="114">
        <v>3160356732</v>
      </c>
      <c r="M18" s="119"/>
      <c r="N18" s="11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  <c r="Z18" s="89"/>
      <c r="AA18" s="90">
        <f>SUM(O18:Z18)</f>
        <v>0</v>
      </c>
      <c r="AB18" s="91">
        <f>+N18-AA18</f>
        <v>0</v>
      </c>
      <c r="AC18" s="3"/>
    </row>
    <row r="19" spans="2:29" ht="34.5" customHeight="1" x14ac:dyDescent="0.2">
      <c r="B19" s="106" t="s">
        <v>114</v>
      </c>
      <c r="C19" s="107" t="s">
        <v>111</v>
      </c>
      <c r="D19" s="78" t="s">
        <v>117</v>
      </c>
      <c r="E19" s="78" t="s">
        <v>49</v>
      </c>
      <c r="F19" s="79" t="s">
        <v>120</v>
      </c>
      <c r="G19" s="80" t="s">
        <v>55</v>
      </c>
      <c r="H19" s="81" t="s">
        <v>74</v>
      </c>
      <c r="I19" s="82" t="s">
        <v>64</v>
      </c>
      <c r="J19" s="83" t="s">
        <v>61</v>
      </c>
      <c r="K19" s="84" t="s">
        <v>62</v>
      </c>
      <c r="L19" s="114">
        <v>378235932</v>
      </c>
      <c r="M19" s="114"/>
      <c r="N19" s="86"/>
      <c r="O19" s="87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9"/>
      <c r="AA19" s="90">
        <f>SUM(O19:Z19)</f>
        <v>0</v>
      </c>
      <c r="AB19" s="91">
        <f>+N19-AA19</f>
        <v>0</v>
      </c>
      <c r="AC19" s="3"/>
    </row>
    <row r="20" spans="2:29" ht="34.5" customHeight="1" x14ac:dyDescent="0.2">
      <c r="B20" s="106" t="s">
        <v>115</v>
      </c>
      <c r="C20" s="107" t="s">
        <v>112</v>
      </c>
      <c r="D20" s="78" t="s">
        <v>118</v>
      </c>
      <c r="E20" s="78" t="s">
        <v>128</v>
      </c>
      <c r="F20" s="79" t="s">
        <v>107</v>
      </c>
      <c r="G20" s="80" t="s">
        <v>126</v>
      </c>
      <c r="H20" s="81" t="s">
        <v>74</v>
      </c>
      <c r="I20" s="82" t="s">
        <v>64</v>
      </c>
      <c r="J20" s="83"/>
      <c r="K20" s="84"/>
      <c r="L20" s="114">
        <v>351548611</v>
      </c>
      <c r="M20" s="85"/>
      <c r="N20" s="86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  <c r="AA20" s="90">
        <f>SUM(O20:Z20)</f>
        <v>0</v>
      </c>
      <c r="AB20" s="91">
        <f>+N20-AA20</f>
        <v>0</v>
      </c>
      <c r="AC20" s="3"/>
    </row>
    <row r="21" spans="2:29" ht="34.5" customHeight="1" thickBot="1" x14ac:dyDescent="0.25">
      <c r="B21" s="108"/>
      <c r="C21" s="109"/>
      <c r="D21" s="92"/>
      <c r="E21" s="92"/>
      <c r="F21" s="93"/>
      <c r="G21" s="94"/>
      <c r="H21" s="95"/>
      <c r="I21" s="96"/>
      <c r="J21" s="97"/>
      <c r="K21" s="98"/>
      <c r="L21" s="115"/>
      <c r="M21" s="99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/>
      <c r="AB21" s="105"/>
      <c r="AC21" s="3"/>
    </row>
    <row r="22" spans="2:29" s="18" customFormat="1" ht="31.5" customHeight="1" thickBot="1" x14ac:dyDescent="0.25">
      <c r="B22" s="19" t="s">
        <v>40</v>
      </c>
      <c r="C22" s="49"/>
      <c r="D22" s="21"/>
      <c r="E22" s="20"/>
      <c r="F22" s="22"/>
      <c r="G22" s="60"/>
      <c r="H22" s="62"/>
      <c r="I22" s="60"/>
      <c r="J22" s="23"/>
      <c r="K22" s="57"/>
      <c r="L22" s="58">
        <f t="shared" ref="L22:AB22" si="0">SUBTOTAL(9,L18:L21)</f>
        <v>3890141275</v>
      </c>
      <c r="M22" s="58">
        <f t="shared" si="0"/>
        <v>0</v>
      </c>
      <c r="N22" s="55">
        <f t="shared" si="0"/>
        <v>0</v>
      </c>
      <c r="O22" s="110">
        <f>SUBTOTAL(9,O19:O21)</f>
        <v>0</v>
      </c>
      <c r="P22" s="110">
        <f t="shared" si="0"/>
        <v>0</v>
      </c>
      <c r="Q22" s="110">
        <f t="shared" si="0"/>
        <v>0</v>
      </c>
      <c r="R22" s="110">
        <f t="shared" si="0"/>
        <v>0</v>
      </c>
      <c r="S22" s="110">
        <f t="shared" si="0"/>
        <v>0</v>
      </c>
      <c r="T22" s="110">
        <f t="shared" si="0"/>
        <v>0</v>
      </c>
      <c r="U22" s="110">
        <f t="shared" si="0"/>
        <v>0</v>
      </c>
      <c r="V22" s="110">
        <f t="shared" si="0"/>
        <v>0</v>
      </c>
      <c r="W22" s="110">
        <f t="shared" si="0"/>
        <v>0</v>
      </c>
      <c r="X22" s="110">
        <f t="shared" si="0"/>
        <v>0</v>
      </c>
      <c r="Y22" s="110">
        <f t="shared" si="0"/>
        <v>0</v>
      </c>
      <c r="Z22" s="111">
        <f t="shared" si="0"/>
        <v>0</v>
      </c>
      <c r="AA22" s="112">
        <f t="shared" si="0"/>
        <v>0</v>
      </c>
      <c r="AB22" s="113">
        <f t="shared" si="0"/>
        <v>0</v>
      </c>
    </row>
    <row r="23" spans="2:29" s="26" customFormat="1" ht="11.25" x14ac:dyDescent="0.2">
      <c r="B23" s="27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4"/>
      <c r="O23" s="24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51"/>
    </row>
    <row r="24" spans="2:29" s="26" customFormat="1" ht="11.25" hidden="1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>
        <v>402000000</v>
      </c>
      <c r="M24" s="25">
        <v>389411087</v>
      </c>
      <c r="N24" s="25">
        <v>384611087</v>
      </c>
      <c r="O24" s="25">
        <v>0</v>
      </c>
      <c r="P24" s="25">
        <v>0</v>
      </c>
      <c r="Q24" s="25">
        <v>27574500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27574500</v>
      </c>
      <c r="AB24" s="25">
        <v>357036587</v>
      </c>
      <c r="AC24" s="24"/>
    </row>
    <row r="25" spans="2:29" hidden="1" x14ac:dyDescent="0.2">
      <c r="B25" s="30"/>
      <c r="C25" s="31"/>
      <c r="D25" s="32"/>
      <c r="E25" s="33"/>
      <c r="L25" s="117">
        <f t="shared" ref="L25:P25" si="1">+L24-L22</f>
        <v>-3488141275</v>
      </c>
      <c r="M25" s="117">
        <f t="shared" si="1"/>
        <v>389411087</v>
      </c>
      <c r="N25" s="117">
        <f t="shared" si="1"/>
        <v>384611087</v>
      </c>
      <c r="O25" s="117">
        <f t="shared" si="1"/>
        <v>0</v>
      </c>
      <c r="P25" s="117">
        <f t="shared" si="1"/>
        <v>0</v>
      </c>
      <c r="Q25" s="117">
        <f>+Q24-Q22</f>
        <v>27574500</v>
      </c>
      <c r="R25" s="117">
        <f t="shared" ref="R25:AB25" si="2">+R24-R22</f>
        <v>0</v>
      </c>
      <c r="S25" s="117">
        <f t="shared" si="2"/>
        <v>0</v>
      </c>
      <c r="T25" s="117">
        <f t="shared" si="2"/>
        <v>0</v>
      </c>
      <c r="U25" s="117">
        <f t="shared" si="2"/>
        <v>0</v>
      </c>
      <c r="V25" s="117">
        <f t="shared" si="2"/>
        <v>0</v>
      </c>
      <c r="W25" s="117">
        <f t="shared" si="2"/>
        <v>0</v>
      </c>
      <c r="X25" s="117">
        <f t="shared" si="2"/>
        <v>0</v>
      </c>
      <c r="Y25" s="117">
        <f t="shared" si="2"/>
        <v>0</v>
      </c>
      <c r="Z25" s="117">
        <f t="shared" si="2"/>
        <v>0</v>
      </c>
      <c r="AA25" s="117">
        <f t="shared" si="2"/>
        <v>27574500</v>
      </c>
      <c r="AB25" s="117">
        <f t="shared" si="2"/>
        <v>357036587</v>
      </c>
    </row>
    <row r="26" spans="2:29" x14ac:dyDescent="0.2">
      <c r="B26" s="30"/>
      <c r="C26" s="31"/>
      <c r="D26" s="32"/>
      <c r="N26" s="3"/>
      <c r="O26" s="3"/>
      <c r="AA26" s="5"/>
      <c r="AB26" s="120"/>
    </row>
    <row r="27" spans="2:29" x14ac:dyDescent="0.2">
      <c r="C27" s="31"/>
      <c r="L27" s="5"/>
      <c r="P27" s="5"/>
      <c r="Q27" s="5"/>
      <c r="AA27" s="5"/>
      <c r="AB27" s="5"/>
    </row>
    <row r="28" spans="2:29" x14ac:dyDescent="0.2">
      <c r="C28" s="31"/>
      <c r="N28" s="3"/>
      <c r="O28" s="3"/>
    </row>
    <row r="29" spans="2:29" x14ac:dyDescent="0.2">
      <c r="C29" s="31"/>
      <c r="N29" s="3"/>
      <c r="O29" s="3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B33" s="30"/>
      <c r="D33" s="31"/>
    </row>
    <row r="34" spans="2:9" x14ac:dyDescent="0.2">
      <c r="B34" s="30"/>
      <c r="D34" s="31"/>
    </row>
    <row r="35" spans="2:9" x14ac:dyDescent="0.2">
      <c r="B35" s="29"/>
      <c r="C35" s="31"/>
      <c r="D35" s="31"/>
    </row>
    <row r="36" spans="2:9" x14ac:dyDescent="0.2">
      <c r="B36" s="30"/>
      <c r="C36" s="31"/>
      <c r="D36" s="31"/>
      <c r="G36" s="34"/>
      <c r="H36" s="34"/>
      <c r="I36" s="34"/>
    </row>
    <row r="37" spans="2:9" x14ac:dyDescent="0.2">
      <c r="B37" s="30"/>
    </row>
    <row r="38" spans="2:9" x14ac:dyDescent="0.2">
      <c r="C38" s="31"/>
      <c r="D38" s="31"/>
    </row>
    <row r="39" spans="2:9" x14ac:dyDescent="0.2">
      <c r="B39" s="30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</sheetData>
  <autoFilter ref="B17:AC21" xr:uid="{00000000-0009-0000-0000-000004000000}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C6:AC13 AB17:AB21">
    <cfRule type="cellIs" dxfId="13" priority="1" operator="lessThan">
      <formula>0</formula>
    </cfRule>
  </conditionalFormatting>
  <conditionalFormatting sqref="AC23 AC25:AC1048576">
    <cfRule type="cellIs" dxfId="12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C55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35"/>
      <c r="C2" s="138" t="s">
        <v>4</v>
      </c>
      <c r="D2" s="139"/>
      <c r="E2" s="139"/>
      <c r="F2" s="139"/>
      <c r="G2" s="139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36"/>
      <c r="C3" s="138" t="s">
        <v>7</v>
      </c>
      <c r="D3" s="139"/>
      <c r="E3" s="139"/>
      <c r="F3" s="139"/>
      <c r="G3" s="139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37"/>
      <c r="C4" s="138" t="s">
        <v>37</v>
      </c>
      <c r="D4" s="139"/>
      <c r="E4" s="139"/>
      <c r="F4" s="139"/>
      <c r="G4" s="139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40" t="s">
        <v>75</v>
      </c>
      <c r="D6" s="140"/>
      <c r="E6" s="140"/>
      <c r="F6" s="140"/>
      <c r="G6" s="141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33" t="s">
        <v>141</v>
      </c>
      <c r="D7" s="133" t="s">
        <v>43</v>
      </c>
      <c r="E7" s="133" t="s">
        <v>43</v>
      </c>
      <c r="F7" s="133" t="s">
        <v>43</v>
      </c>
      <c r="G7" s="134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33" t="s">
        <v>142</v>
      </c>
      <c r="D8" s="133" t="s">
        <v>44</v>
      </c>
      <c r="E8" s="133" t="s">
        <v>44</v>
      </c>
      <c r="F8" s="133" t="s">
        <v>44</v>
      </c>
      <c r="G8" s="134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32.25" customHeight="1" outlineLevel="1" x14ac:dyDescent="0.2">
      <c r="B9" s="70" t="s">
        <v>9</v>
      </c>
      <c r="C9" s="129" t="s">
        <v>143</v>
      </c>
      <c r="D9" s="130"/>
      <c r="E9" s="130"/>
      <c r="F9" s="130"/>
      <c r="G9" s="13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27.75" customHeight="1" outlineLevel="1" x14ac:dyDescent="0.2">
      <c r="B10" s="70" t="s">
        <v>16</v>
      </c>
      <c r="C10" s="142" t="s">
        <v>144</v>
      </c>
      <c r="D10" s="133" t="s">
        <v>45</v>
      </c>
      <c r="E10" s="133" t="s">
        <v>45</v>
      </c>
      <c r="F10" s="133" t="s">
        <v>45</v>
      </c>
      <c r="G10" s="134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26" t="s">
        <v>139</v>
      </c>
      <c r="D11" s="127">
        <v>2020110010174</v>
      </c>
      <c r="E11" s="127">
        <v>2020110010174</v>
      </c>
      <c r="F11" s="127">
        <v>2020110010174</v>
      </c>
      <c r="G11" s="12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23" t="s">
        <v>63</v>
      </c>
      <c r="D13" s="124"/>
      <c r="E13" s="125"/>
      <c r="F13" s="2" t="s">
        <v>8</v>
      </c>
      <c r="G13" s="35">
        <v>45551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2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22"/>
      <c r="C15" s="38">
        <v>469563593</v>
      </c>
      <c r="D15" s="52">
        <v>0</v>
      </c>
      <c r="E15" s="52">
        <v>0</v>
      </c>
      <c r="F15" s="39">
        <f>D15-E15</f>
        <v>0</v>
      </c>
      <c r="G15" s="45">
        <f>+C15+F15</f>
        <v>469563593</v>
      </c>
      <c r="H15" s="116">
        <f>+G15-L23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130</v>
      </c>
      <c r="C18" s="107" t="s">
        <v>131</v>
      </c>
      <c r="D18" s="78" t="s">
        <v>134</v>
      </c>
      <c r="E18" s="78" t="s">
        <v>46</v>
      </c>
      <c r="F18" s="79" t="s">
        <v>137</v>
      </c>
      <c r="G18" s="80" t="s">
        <v>52</v>
      </c>
      <c r="H18" s="81" t="s">
        <v>138</v>
      </c>
      <c r="I18" s="82" t="s">
        <v>64</v>
      </c>
      <c r="J18" s="83" t="s">
        <v>61</v>
      </c>
      <c r="K18" s="84" t="s">
        <v>62</v>
      </c>
      <c r="L18" s="114">
        <v>320000000</v>
      </c>
      <c r="M18" s="85"/>
      <c r="N18" s="86"/>
      <c r="O18" s="87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9"/>
      <c r="AA18" s="90">
        <f>SUM(O18:Z18)</f>
        <v>0</v>
      </c>
      <c r="AB18" s="91">
        <f>+N18-AA18</f>
        <v>0</v>
      </c>
      <c r="AC18" s="3"/>
    </row>
    <row r="19" spans="2:29" ht="34.5" customHeight="1" x14ac:dyDescent="0.2">
      <c r="B19" s="106" t="s">
        <v>129</v>
      </c>
      <c r="C19" s="107" t="s">
        <v>132</v>
      </c>
      <c r="D19" s="78" t="s">
        <v>135</v>
      </c>
      <c r="E19" s="78" t="s">
        <v>47</v>
      </c>
      <c r="F19" s="79" t="s">
        <v>137</v>
      </c>
      <c r="G19" s="80" t="s">
        <v>52</v>
      </c>
      <c r="H19" s="81" t="s">
        <v>138</v>
      </c>
      <c r="I19" s="82" t="s">
        <v>64</v>
      </c>
      <c r="J19" s="83" t="s">
        <v>59</v>
      </c>
      <c r="K19" s="84" t="s">
        <v>60</v>
      </c>
      <c r="L19" s="114">
        <v>99563593</v>
      </c>
      <c r="M19" s="85"/>
      <c r="N19" s="86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  <c r="Z19" s="89"/>
      <c r="AA19" s="90">
        <f>SUM(O19:Z19)</f>
        <v>0</v>
      </c>
      <c r="AB19" s="91">
        <f>+N19-AA19</f>
        <v>0</v>
      </c>
      <c r="AC19" s="3"/>
    </row>
    <row r="20" spans="2:29" ht="34.5" customHeight="1" x14ac:dyDescent="0.2">
      <c r="B20" s="106" t="s">
        <v>129</v>
      </c>
      <c r="C20" s="107" t="s">
        <v>133</v>
      </c>
      <c r="D20" s="78" t="s">
        <v>136</v>
      </c>
      <c r="E20" s="78" t="s">
        <v>140</v>
      </c>
      <c r="F20" s="79" t="s">
        <v>137</v>
      </c>
      <c r="G20" s="80" t="s">
        <v>53</v>
      </c>
      <c r="H20" s="81" t="s">
        <v>138</v>
      </c>
      <c r="I20" s="82" t="s">
        <v>64</v>
      </c>
      <c r="J20" s="83"/>
      <c r="K20" s="84"/>
      <c r="L20" s="114">
        <v>50000000</v>
      </c>
      <c r="M20" s="85"/>
      <c r="N20" s="86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9"/>
      <c r="Z20" s="89"/>
      <c r="AA20" s="90">
        <f>SUM(O20:Z20)</f>
        <v>0</v>
      </c>
      <c r="AB20" s="91">
        <f>+N20-AA20</f>
        <v>0</v>
      </c>
      <c r="AC20" s="3"/>
    </row>
    <row r="21" spans="2:29" ht="34.5" customHeight="1" x14ac:dyDescent="0.2">
      <c r="B21" s="106"/>
      <c r="C21" s="107"/>
      <c r="D21" s="78"/>
      <c r="E21" s="78"/>
      <c r="F21" s="79"/>
      <c r="G21" s="80"/>
      <c r="H21" s="81"/>
      <c r="I21" s="82"/>
      <c r="J21" s="83"/>
      <c r="K21" s="84"/>
      <c r="L21" s="114"/>
      <c r="M21" s="85"/>
      <c r="N21" s="86"/>
      <c r="O21" s="87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9"/>
      <c r="AA21" s="90"/>
      <c r="AB21" s="91"/>
      <c r="AC21" s="3"/>
    </row>
    <row r="22" spans="2:29" ht="34.5" customHeight="1" thickBot="1" x14ac:dyDescent="0.25">
      <c r="B22" s="108"/>
      <c r="C22" s="109"/>
      <c r="D22" s="92"/>
      <c r="E22" s="92"/>
      <c r="F22" s="93"/>
      <c r="G22" s="94"/>
      <c r="H22" s="95"/>
      <c r="I22" s="96"/>
      <c r="J22" s="97"/>
      <c r="K22" s="98"/>
      <c r="L22" s="115"/>
      <c r="M22" s="99"/>
      <c r="N22" s="100"/>
      <c r="O22" s="101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3"/>
      <c r="AA22" s="104"/>
      <c r="AB22" s="105"/>
      <c r="AC22" s="3"/>
    </row>
    <row r="23" spans="2:29" s="18" customFormat="1" ht="31.5" customHeight="1" thickBot="1" x14ac:dyDescent="0.25">
      <c r="B23" s="19" t="s">
        <v>40</v>
      </c>
      <c r="C23" s="49"/>
      <c r="D23" s="21"/>
      <c r="E23" s="20"/>
      <c r="F23" s="22"/>
      <c r="G23" s="60"/>
      <c r="H23" s="62"/>
      <c r="I23" s="60"/>
      <c r="J23" s="23"/>
      <c r="K23" s="57"/>
      <c r="L23" s="58">
        <f t="shared" ref="L23:AB23" si="0">SUBTOTAL(9,L18:L22)</f>
        <v>469563593</v>
      </c>
      <c r="M23" s="58">
        <f t="shared" si="0"/>
        <v>0</v>
      </c>
      <c r="N23" s="55">
        <f t="shared" si="0"/>
        <v>0</v>
      </c>
      <c r="O23" s="110">
        <f t="shared" si="0"/>
        <v>0</v>
      </c>
      <c r="P23" s="110">
        <f t="shared" si="0"/>
        <v>0</v>
      </c>
      <c r="Q23" s="110">
        <f t="shared" si="0"/>
        <v>0</v>
      </c>
      <c r="R23" s="110">
        <f t="shared" si="0"/>
        <v>0</v>
      </c>
      <c r="S23" s="110">
        <f t="shared" si="0"/>
        <v>0</v>
      </c>
      <c r="T23" s="110">
        <f t="shared" si="0"/>
        <v>0</v>
      </c>
      <c r="U23" s="110">
        <f t="shared" si="0"/>
        <v>0</v>
      </c>
      <c r="V23" s="110">
        <f t="shared" si="0"/>
        <v>0</v>
      </c>
      <c r="W23" s="110">
        <f t="shared" si="0"/>
        <v>0</v>
      </c>
      <c r="X23" s="110">
        <f t="shared" si="0"/>
        <v>0</v>
      </c>
      <c r="Y23" s="110">
        <f t="shared" si="0"/>
        <v>0</v>
      </c>
      <c r="Z23" s="111">
        <f t="shared" si="0"/>
        <v>0</v>
      </c>
      <c r="AA23" s="112">
        <f t="shared" si="0"/>
        <v>0</v>
      </c>
      <c r="AB23" s="113">
        <f t="shared" si="0"/>
        <v>0</v>
      </c>
    </row>
    <row r="24" spans="2:29" s="26" customFormat="1" ht="11.25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4"/>
      <c r="O24" s="24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1"/>
      <c r="AC24" s="51"/>
    </row>
    <row r="25" spans="2:29" s="26" customFormat="1" ht="11.25" hidden="1" x14ac:dyDescent="0.2">
      <c r="B25" s="27"/>
      <c r="C25" s="24"/>
      <c r="D25" s="25"/>
      <c r="E25" s="25"/>
      <c r="F25" s="25"/>
      <c r="G25" s="25"/>
      <c r="H25" s="25"/>
      <c r="I25" s="25"/>
      <c r="J25" s="25"/>
      <c r="K25" s="25"/>
      <c r="L25" s="25">
        <v>402000000</v>
      </c>
      <c r="M25" s="25">
        <v>389411087</v>
      </c>
      <c r="N25" s="25">
        <v>384611087</v>
      </c>
      <c r="O25" s="25">
        <v>0</v>
      </c>
      <c r="P25" s="25">
        <v>0</v>
      </c>
      <c r="Q25" s="25">
        <v>27574500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27574500</v>
      </c>
      <c r="AB25" s="25">
        <v>357036587</v>
      </c>
      <c r="AC25" s="24"/>
    </row>
    <row r="26" spans="2:29" hidden="1" x14ac:dyDescent="0.2">
      <c r="B26" s="30"/>
      <c r="C26" s="31"/>
      <c r="D26" s="32"/>
      <c r="E26" s="33"/>
      <c r="L26" s="117">
        <f t="shared" ref="L26:P26" si="1">+L25-L23</f>
        <v>-67563593</v>
      </c>
      <c r="M26" s="117">
        <f t="shared" si="1"/>
        <v>389411087</v>
      </c>
      <c r="N26" s="117">
        <f t="shared" si="1"/>
        <v>384611087</v>
      </c>
      <c r="O26" s="117">
        <f t="shared" si="1"/>
        <v>0</v>
      </c>
      <c r="P26" s="117">
        <f t="shared" si="1"/>
        <v>0</v>
      </c>
      <c r="Q26" s="117">
        <f>+Q25-Q23</f>
        <v>27574500</v>
      </c>
      <c r="R26" s="117">
        <f t="shared" ref="R26:AB26" si="2">+R25-R23</f>
        <v>0</v>
      </c>
      <c r="S26" s="117">
        <f t="shared" si="2"/>
        <v>0</v>
      </c>
      <c r="T26" s="117">
        <f t="shared" si="2"/>
        <v>0</v>
      </c>
      <c r="U26" s="117">
        <f t="shared" si="2"/>
        <v>0</v>
      </c>
      <c r="V26" s="117">
        <f t="shared" si="2"/>
        <v>0</v>
      </c>
      <c r="W26" s="117">
        <f t="shared" si="2"/>
        <v>0</v>
      </c>
      <c r="X26" s="117">
        <f t="shared" si="2"/>
        <v>0</v>
      </c>
      <c r="Y26" s="117">
        <f t="shared" si="2"/>
        <v>0</v>
      </c>
      <c r="Z26" s="117">
        <f t="shared" si="2"/>
        <v>0</v>
      </c>
      <c r="AA26" s="117">
        <f t="shared" si="2"/>
        <v>27574500</v>
      </c>
      <c r="AB26" s="117">
        <f t="shared" si="2"/>
        <v>357036587</v>
      </c>
    </row>
    <row r="27" spans="2:29" x14ac:dyDescent="0.2">
      <c r="B27" s="30"/>
      <c r="C27" s="31"/>
      <c r="D27" s="32"/>
      <c r="N27" s="3"/>
      <c r="O27" s="3"/>
      <c r="AA27" s="5"/>
      <c r="AB27" s="120"/>
    </row>
    <row r="28" spans="2:29" x14ac:dyDescent="0.2">
      <c r="C28" s="31"/>
      <c r="L28" s="5"/>
      <c r="P28" s="5"/>
      <c r="Q28" s="5"/>
      <c r="AA28" s="5"/>
      <c r="AB28" s="5"/>
    </row>
    <row r="29" spans="2:29" x14ac:dyDescent="0.2">
      <c r="C29" s="31"/>
      <c r="N29" s="3"/>
      <c r="O29" s="3"/>
    </row>
    <row r="30" spans="2:29" x14ac:dyDescent="0.2">
      <c r="C30" s="31"/>
      <c r="N30" s="3"/>
      <c r="O30" s="3"/>
    </row>
    <row r="31" spans="2:29" x14ac:dyDescent="0.2">
      <c r="C31" s="31"/>
    </row>
    <row r="32" spans="2:29" x14ac:dyDescent="0.2">
      <c r="C32" s="31"/>
    </row>
    <row r="33" spans="2:9" x14ac:dyDescent="0.2">
      <c r="C33" s="31"/>
    </row>
    <row r="34" spans="2:9" x14ac:dyDescent="0.2">
      <c r="B34" s="30"/>
      <c r="D34" s="31"/>
    </row>
    <row r="35" spans="2:9" x14ac:dyDescent="0.2">
      <c r="B35" s="30"/>
      <c r="D35" s="31"/>
    </row>
    <row r="36" spans="2:9" x14ac:dyDescent="0.2">
      <c r="B36" s="29"/>
      <c r="C36" s="31"/>
      <c r="D36" s="31"/>
    </row>
    <row r="37" spans="2:9" x14ac:dyDescent="0.2">
      <c r="B37" s="30"/>
      <c r="C37" s="31"/>
      <c r="D37" s="31"/>
      <c r="G37" s="34"/>
      <c r="H37" s="34"/>
      <c r="I37" s="34"/>
    </row>
    <row r="38" spans="2:9" x14ac:dyDescent="0.2">
      <c r="B38" s="30"/>
    </row>
    <row r="39" spans="2:9" x14ac:dyDescent="0.2">
      <c r="C39" s="31"/>
      <c r="D39" s="31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  <row r="55" spans="2:3" x14ac:dyDescent="0.2">
      <c r="B55" s="30"/>
      <c r="C55" s="31"/>
    </row>
  </sheetData>
  <autoFilter ref="B17:AC22" xr:uid="{00000000-0009-0000-0000-000005000000}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B17:AB22">
    <cfRule type="cellIs" dxfId="11" priority="2" operator="lessThan">
      <formula>0</formula>
    </cfRule>
  </conditionalFormatting>
  <conditionalFormatting sqref="AC6:AC13">
    <cfRule type="cellIs" dxfId="10" priority="3" operator="lessThan">
      <formula>0</formula>
    </cfRule>
  </conditionalFormatting>
  <conditionalFormatting sqref="AC24 AC26:AC1048576">
    <cfRule type="cellIs" dxfId="9" priority="4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C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35"/>
      <c r="C2" s="138" t="s">
        <v>4</v>
      </c>
      <c r="D2" s="139"/>
      <c r="E2" s="139"/>
      <c r="F2" s="139"/>
      <c r="G2" s="139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36"/>
      <c r="C3" s="138" t="s">
        <v>7</v>
      </c>
      <c r="D3" s="139"/>
      <c r="E3" s="139"/>
      <c r="F3" s="139"/>
      <c r="G3" s="139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37"/>
      <c r="C4" s="138" t="s">
        <v>37</v>
      </c>
      <c r="D4" s="139"/>
      <c r="E4" s="139"/>
      <c r="F4" s="139"/>
      <c r="G4" s="139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40" t="s">
        <v>75</v>
      </c>
      <c r="D6" s="140"/>
      <c r="E6" s="140"/>
      <c r="F6" s="140"/>
      <c r="G6" s="141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33" t="s">
        <v>146</v>
      </c>
      <c r="D7" s="133" t="s">
        <v>43</v>
      </c>
      <c r="E7" s="133" t="s">
        <v>43</v>
      </c>
      <c r="F7" s="133" t="s">
        <v>43</v>
      </c>
      <c r="G7" s="134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33" t="s">
        <v>147</v>
      </c>
      <c r="D8" s="133" t="s">
        <v>44</v>
      </c>
      <c r="E8" s="133" t="s">
        <v>44</v>
      </c>
      <c r="F8" s="133" t="s">
        <v>44</v>
      </c>
      <c r="G8" s="134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32.25" customHeight="1" outlineLevel="1" x14ac:dyDescent="0.2">
      <c r="B9" s="70" t="s">
        <v>9</v>
      </c>
      <c r="C9" s="129" t="s">
        <v>145</v>
      </c>
      <c r="D9" s="130"/>
      <c r="E9" s="130"/>
      <c r="F9" s="130"/>
      <c r="G9" s="13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27.75" customHeight="1" outlineLevel="1" x14ac:dyDescent="0.2">
      <c r="B10" s="70" t="s">
        <v>16</v>
      </c>
      <c r="C10" s="142" t="s">
        <v>148</v>
      </c>
      <c r="D10" s="133" t="s">
        <v>45</v>
      </c>
      <c r="E10" s="133" t="s">
        <v>45</v>
      </c>
      <c r="F10" s="133" t="s">
        <v>45</v>
      </c>
      <c r="G10" s="134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26" t="s">
        <v>149</v>
      </c>
      <c r="D11" s="127">
        <v>2020110010174</v>
      </c>
      <c r="E11" s="127">
        <v>2020110010174</v>
      </c>
      <c r="F11" s="127">
        <v>2020110010174</v>
      </c>
      <c r="G11" s="12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23" t="s">
        <v>63</v>
      </c>
      <c r="D13" s="124"/>
      <c r="E13" s="125"/>
      <c r="F13" s="2" t="s">
        <v>8</v>
      </c>
      <c r="G13" s="35">
        <v>45551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2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22"/>
      <c r="C15" s="38">
        <v>2389215444</v>
      </c>
      <c r="D15" s="52">
        <v>0</v>
      </c>
      <c r="E15" s="52">
        <v>0</v>
      </c>
      <c r="F15" s="39">
        <f>D15-E15</f>
        <v>0</v>
      </c>
      <c r="G15" s="45">
        <f>+C15+F15</f>
        <v>2389215444</v>
      </c>
      <c r="H15" s="116">
        <f>+G15-L22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150</v>
      </c>
      <c r="C18" s="107" t="s">
        <v>151</v>
      </c>
      <c r="D18" s="78" t="s">
        <v>152</v>
      </c>
      <c r="E18" s="78" t="s">
        <v>46</v>
      </c>
      <c r="F18" s="79" t="s">
        <v>153</v>
      </c>
      <c r="G18" s="80" t="s">
        <v>54</v>
      </c>
      <c r="H18" s="81" t="s">
        <v>138</v>
      </c>
      <c r="I18" s="82" t="s">
        <v>64</v>
      </c>
      <c r="J18" s="83" t="s">
        <v>61</v>
      </c>
      <c r="K18" s="84" t="s">
        <v>62</v>
      </c>
      <c r="L18" s="114">
        <v>2389215444</v>
      </c>
      <c r="M18" s="85"/>
      <c r="N18" s="86"/>
      <c r="O18" s="87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9"/>
      <c r="AA18" s="90">
        <f>SUM(O18:Z18)</f>
        <v>0</v>
      </c>
      <c r="AB18" s="91">
        <f>+N18-AA18</f>
        <v>0</v>
      </c>
      <c r="AC18" s="3"/>
    </row>
    <row r="19" spans="2:29" ht="34.5" customHeight="1" x14ac:dyDescent="0.2">
      <c r="B19" s="106"/>
      <c r="C19" s="107"/>
      <c r="D19" s="78"/>
      <c r="E19" s="78"/>
      <c r="F19" s="79"/>
      <c r="G19" s="80"/>
      <c r="H19" s="81"/>
      <c r="I19" s="82"/>
      <c r="J19" s="83"/>
      <c r="K19" s="84"/>
      <c r="L19" s="114"/>
      <c r="M19" s="85"/>
      <c r="N19" s="86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  <c r="Z19" s="89"/>
      <c r="AA19" s="90"/>
      <c r="AB19" s="91"/>
      <c r="AC19" s="3"/>
    </row>
    <row r="20" spans="2:29" ht="34.5" customHeight="1" x14ac:dyDescent="0.2">
      <c r="B20" s="106"/>
      <c r="C20" s="107"/>
      <c r="D20" s="78"/>
      <c r="E20" s="78"/>
      <c r="F20" s="79"/>
      <c r="G20" s="80"/>
      <c r="H20" s="81"/>
      <c r="I20" s="82"/>
      <c r="J20" s="83"/>
      <c r="K20" s="84"/>
      <c r="L20" s="114"/>
      <c r="M20" s="85"/>
      <c r="N20" s="86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  <c r="AA20" s="90"/>
      <c r="AB20" s="91"/>
      <c r="AC20" s="3"/>
    </row>
    <row r="21" spans="2:29" ht="34.5" customHeight="1" thickBot="1" x14ac:dyDescent="0.25">
      <c r="B21" s="108"/>
      <c r="C21" s="109"/>
      <c r="D21" s="92"/>
      <c r="E21" s="92"/>
      <c r="F21" s="93"/>
      <c r="G21" s="94"/>
      <c r="H21" s="95"/>
      <c r="I21" s="96"/>
      <c r="J21" s="97"/>
      <c r="K21" s="98"/>
      <c r="L21" s="115"/>
      <c r="M21" s="99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/>
      <c r="AB21" s="105"/>
      <c r="AC21" s="3"/>
    </row>
    <row r="22" spans="2:29" s="18" customFormat="1" ht="31.5" customHeight="1" thickBot="1" x14ac:dyDescent="0.25">
      <c r="B22" s="19" t="s">
        <v>40</v>
      </c>
      <c r="C22" s="49"/>
      <c r="D22" s="21"/>
      <c r="E22" s="20"/>
      <c r="F22" s="22"/>
      <c r="G22" s="60"/>
      <c r="H22" s="62"/>
      <c r="I22" s="60"/>
      <c r="J22" s="23"/>
      <c r="K22" s="57"/>
      <c r="L22" s="58">
        <f t="shared" ref="L22:AB22" si="0">SUBTOTAL(9,L18:L21)</f>
        <v>2389215444</v>
      </c>
      <c r="M22" s="58">
        <f t="shared" si="0"/>
        <v>0</v>
      </c>
      <c r="N22" s="55">
        <f t="shared" si="0"/>
        <v>0</v>
      </c>
      <c r="O22" s="110">
        <f t="shared" si="0"/>
        <v>0</v>
      </c>
      <c r="P22" s="110">
        <f t="shared" si="0"/>
        <v>0</v>
      </c>
      <c r="Q22" s="110">
        <f t="shared" si="0"/>
        <v>0</v>
      </c>
      <c r="R22" s="110">
        <f t="shared" si="0"/>
        <v>0</v>
      </c>
      <c r="S22" s="110">
        <f t="shared" si="0"/>
        <v>0</v>
      </c>
      <c r="T22" s="110">
        <f t="shared" si="0"/>
        <v>0</v>
      </c>
      <c r="U22" s="110">
        <f t="shared" si="0"/>
        <v>0</v>
      </c>
      <c r="V22" s="110">
        <f t="shared" si="0"/>
        <v>0</v>
      </c>
      <c r="W22" s="110">
        <f t="shared" si="0"/>
        <v>0</v>
      </c>
      <c r="X22" s="110">
        <f t="shared" si="0"/>
        <v>0</v>
      </c>
      <c r="Y22" s="110">
        <f t="shared" si="0"/>
        <v>0</v>
      </c>
      <c r="Z22" s="111">
        <f t="shared" si="0"/>
        <v>0</v>
      </c>
      <c r="AA22" s="112">
        <f t="shared" si="0"/>
        <v>0</v>
      </c>
      <c r="AB22" s="113">
        <f t="shared" si="0"/>
        <v>0</v>
      </c>
    </row>
    <row r="23" spans="2:29" s="26" customFormat="1" ht="11.25" x14ac:dyDescent="0.2">
      <c r="B23" s="27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4"/>
      <c r="O23" s="24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51"/>
    </row>
    <row r="24" spans="2:29" s="26" customFormat="1" ht="11.25" hidden="1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>
        <v>402000000</v>
      </c>
      <c r="M24" s="25">
        <v>389411087</v>
      </c>
      <c r="N24" s="25">
        <v>384611087</v>
      </c>
      <c r="O24" s="25">
        <v>0</v>
      </c>
      <c r="P24" s="25">
        <v>0</v>
      </c>
      <c r="Q24" s="25">
        <v>27574500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27574500</v>
      </c>
      <c r="AB24" s="25">
        <v>357036587</v>
      </c>
      <c r="AC24" s="24"/>
    </row>
    <row r="25" spans="2:29" hidden="1" x14ac:dyDescent="0.2">
      <c r="B25" s="30"/>
      <c r="C25" s="31"/>
      <c r="D25" s="32"/>
      <c r="E25" s="33"/>
      <c r="L25" s="117">
        <f t="shared" ref="L25:P25" si="1">+L24-L22</f>
        <v>-1987215444</v>
      </c>
      <c r="M25" s="117">
        <f t="shared" si="1"/>
        <v>389411087</v>
      </c>
      <c r="N25" s="117">
        <f t="shared" si="1"/>
        <v>384611087</v>
      </c>
      <c r="O25" s="117">
        <f t="shared" si="1"/>
        <v>0</v>
      </c>
      <c r="P25" s="117">
        <f t="shared" si="1"/>
        <v>0</v>
      </c>
      <c r="Q25" s="117">
        <f>+Q24-Q22</f>
        <v>27574500</v>
      </c>
      <c r="R25" s="117">
        <f t="shared" ref="R25:AB25" si="2">+R24-R22</f>
        <v>0</v>
      </c>
      <c r="S25" s="117">
        <f t="shared" si="2"/>
        <v>0</v>
      </c>
      <c r="T25" s="117">
        <f t="shared" si="2"/>
        <v>0</v>
      </c>
      <c r="U25" s="117">
        <f t="shared" si="2"/>
        <v>0</v>
      </c>
      <c r="V25" s="117">
        <f t="shared" si="2"/>
        <v>0</v>
      </c>
      <c r="W25" s="117">
        <f t="shared" si="2"/>
        <v>0</v>
      </c>
      <c r="X25" s="117">
        <f t="shared" si="2"/>
        <v>0</v>
      </c>
      <c r="Y25" s="117">
        <f t="shared" si="2"/>
        <v>0</v>
      </c>
      <c r="Z25" s="117">
        <f t="shared" si="2"/>
        <v>0</v>
      </c>
      <c r="AA25" s="117">
        <f t="shared" si="2"/>
        <v>27574500</v>
      </c>
      <c r="AB25" s="117">
        <f t="shared" si="2"/>
        <v>357036587</v>
      </c>
    </row>
    <row r="26" spans="2:29" x14ac:dyDescent="0.2">
      <c r="B26" s="30"/>
      <c r="C26" s="31"/>
      <c r="D26" s="32"/>
      <c r="N26" s="3"/>
      <c r="O26" s="3"/>
      <c r="AA26" s="5"/>
      <c r="AB26" s="120"/>
    </row>
    <row r="27" spans="2:29" x14ac:dyDescent="0.2">
      <c r="C27" s="31"/>
      <c r="L27" s="5"/>
      <c r="P27" s="5"/>
      <c r="Q27" s="5"/>
      <c r="AA27" s="5"/>
      <c r="AB27" s="5"/>
    </row>
    <row r="28" spans="2:29" x14ac:dyDescent="0.2">
      <c r="C28" s="31"/>
      <c r="N28" s="3"/>
      <c r="O28" s="3"/>
    </row>
    <row r="29" spans="2:29" x14ac:dyDescent="0.2">
      <c r="C29" s="31"/>
      <c r="N29" s="3"/>
      <c r="O29" s="3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B33" s="30"/>
      <c r="D33" s="31"/>
    </row>
    <row r="34" spans="2:9" x14ac:dyDescent="0.2">
      <c r="B34" s="30"/>
      <c r="D34" s="31"/>
    </row>
    <row r="35" spans="2:9" x14ac:dyDescent="0.2">
      <c r="B35" s="29"/>
      <c r="C35" s="31"/>
      <c r="D35" s="31"/>
    </row>
    <row r="36" spans="2:9" x14ac:dyDescent="0.2">
      <c r="B36" s="30"/>
      <c r="C36" s="31"/>
      <c r="D36" s="31"/>
      <c r="G36" s="34"/>
      <c r="H36" s="34"/>
      <c r="I36" s="34"/>
    </row>
    <row r="37" spans="2:9" x14ac:dyDescent="0.2">
      <c r="B37" s="30"/>
    </row>
    <row r="38" spans="2:9" x14ac:dyDescent="0.2">
      <c r="C38" s="31"/>
      <c r="D38" s="31"/>
    </row>
    <row r="39" spans="2:9" x14ac:dyDescent="0.2">
      <c r="B39" s="30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</sheetData>
  <autoFilter ref="B17:AC21" xr:uid="{00000000-0009-0000-0000-000006000000}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B17:AB21">
    <cfRule type="cellIs" dxfId="8" priority="1" operator="lessThan">
      <formula>0</formula>
    </cfRule>
  </conditionalFormatting>
  <conditionalFormatting sqref="AC6:AC13">
    <cfRule type="cellIs" dxfId="7" priority="2" operator="lessThan">
      <formula>0</formula>
    </cfRule>
  </conditionalFormatting>
  <conditionalFormatting sqref="AC23 AC25:AC1048576">
    <cfRule type="cellIs" dxfId="6" priority="3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C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35"/>
      <c r="C2" s="138" t="s">
        <v>4</v>
      </c>
      <c r="D2" s="139"/>
      <c r="E2" s="139"/>
      <c r="F2" s="139"/>
      <c r="G2" s="139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36"/>
      <c r="C3" s="138" t="s">
        <v>7</v>
      </c>
      <c r="D3" s="139"/>
      <c r="E3" s="139"/>
      <c r="F3" s="139"/>
      <c r="G3" s="139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37"/>
      <c r="C4" s="138" t="s">
        <v>37</v>
      </c>
      <c r="D4" s="139"/>
      <c r="E4" s="139"/>
      <c r="F4" s="139"/>
      <c r="G4" s="139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40" t="s">
        <v>75</v>
      </c>
      <c r="D6" s="140"/>
      <c r="E6" s="140"/>
      <c r="F6" s="140"/>
      <c r="G6" s="141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33" t="s">
        <v>76</v>
      </c>
      <c r="D7" s="133" t="s">
        <v>43</v>
      </c>
      <c r="E7" s="133" t="s">
        <v>43</v>
      </c>
      <c r="F7" s="133" t="s">
        <v>43</v>
      </c>
      <c r="G7" s="134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33" t="s">
        <v>79</v>
      </c>
      <c r="D8" s="133" t="s">
        <v>44</v>
      </c>
      <c r="E8" s="133" t="s">
        <v>44</v>
      </c>
      <c r="F8" s="133" t="s">
        <v>44</v>
      </c>
      <c r="G8" s="134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53.25" customHeight="1" outlineLevel="1" x14ac:dyDescent="0.2">
      <c r="B9" s="70" t="s">
        <v>9</v>
      </c>
      <c r="C9" s="129" t="s">
        <v>154</v>
      </c>
      <c r="D9" s="130"/>
      <c r="E9" s="130"/>
      <c r="F9" s="130"/>
      <c r="G9" s="13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27.75" customHeight="1" outlineLevel="1" x14ac:dyDescent="0.2">
      <c r="B10" s="70" t="s">
        <v>16</v>
      </c>
      <c r="C10" s="142" t="s">
        <v>155</v>
      </c>
      <c r="D10" s="133" t="s">
        <v>45</v>
      </c>
      <c r="E10" s="133" t="s">
        <v>45</v>
      </c>
      <c r="F10" s="133" t="s">
        <v>45</v>
      </c>
      <c r="G10" s="134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26" t="s">
        <v>156</v>
      </c>
      <c r="D11" s="127">
        <v>2020110010174</v>
      </c>
      <c r="E11" s="127">
        <v>2020110010174</v>
      </c>
      <c r="F11" s="127">
        <v>2020110010174</v>
      </c>
      <c r="G11" s="12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23" t="s">
        <v>63</v>
      </c>
      <c r="D13" s="124"/>
      <c r="E13" s="125"/>
      <c r="F13" s="2" t="s">
        <v>8</v>
      </c>
      <c r="G13" s="35">
        <v>45551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2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22"/>
      <c r="C15" s="38">
        <v>1663346115</v>
      </c>
      <c r="D15" s="52">
        <v>0</v>
      </c>
      <c r="E15" s="52">
        <v>0</v>
      </c>
      <c r="F15" s="39">
        <f>D15-E15</f>
        <v>0</v>
      </c>
      <c r="G15" s="45">
        <f>+C15+F15</f>
        <v>1663346115</v>
      </c>
      <c r="H15" s="116">
        <f>+G15-L22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157</v>
      </c>
      <c r="C18" s="107" t="s">
        <v>158</v>
      </c>
      <c r="D18" s="78" t="s">
        <v>159</v>
      </c>
      <c r="E18" s="78" t="s">
        <v>161</v>
      </c>
      <c r="F18" s="79" t="s">
        <v>153</v>
      </c>
      <c r="G18" s="80" t="s">
        <v>160</v>
      </c>
      <c r="H18" s="81" t="s">
        <v>138</v>
      </c>
      <c r="I18" s="82" t="s">
        <v>64</v>
      </c>
      <c r="J18" s="83" t="s">
        <v>61</v>
      </c>
      <c r="K18" s="84" t="s">
        <v>62</v>
      </c>
      <c r="L18" s="114">
        <v>1663346115</v>
      </c>
      <c r="M18" s="85"/>
      <c r="N18" s="86"/>
      <c r="O18" s="87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9"/>
      <c r="AA18" s="90">
        <f>SUM(O18:Z18)</f>
        <v>0</v>
      </c>
      <c r="AB18" s="91">
        <f>+N18-AA18</f>
        <v>0</v>
      </c>
      <c r="AC18" s="3"/>
    </row>
    <row r="19" spans="2:29" ht="34.5" customHeight="1" x14ac:dyDescent="0.2">
      <c r="B19" s="106"/>
      <c r="C19" s="107"/>
      <c r="D19" s="78"/>
      <c r="E19" s="78"/>
      <c r="F19" s="79"/>
      <c r="G19" s="80"/>
      <c r="H19" s="81"/>
      <c r="I19" s="82"/>
      <c r="J19" s="83"/>
      <c r="K19" s="84"/>
      <c r="L19" s="114"/>
      <c r="M19" s="85"/>
      <c r="N19" s="86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  <c r="Z19" s="89"/>
      <c r="AA19" s="90"/>
      <c r="AB19" s="91"/>
      <c r="AC19" s="3"/>
    </row>
    <row r="20" spans="2:29" ht="34.5" customHeight="1" x14ac:dyDescent="0.2">
      <c r="B20" s="106"/>
      <c r="C20" s="107"/>
      <c r="D20" s="78"/>
      <c r="E20" s="78"/>
      <c r="F20" s="79"/>
      <c r="G20" s="80"/>
      <c r="H20" s="81"/>
      <c r="I20" s="82"/>
      <c r="J20" s="83"/>
      <c r="K20" s="84"/>
      <c r="L20" s="114"/>
      <c r="M20" s="85"/>
      <c r="N20" s="86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  <c r="AA20" s="90"/>
      <c r="AB20" s="91"/>
      <c r="AC20" s="3"/>
    </row>
    <row r="21" spans="2:29" ht="34.5" customHeight="1" thickBot="1" x14ac:dyDescent="0.25">
      <c r="B21" s="108"/>
      <c r="C21" s="109"/>
      <c r="D21" s="92"/>
      <c r="E21" s="92"/>
      <c r="F21" s="93"/>
      <c r="G21" s="94"/>
      <c r="H21" s="95"/>
      <c r="I21" s="96"/>
      <c r="J21" s="97"/>
      <c r="K21" s="98"/>
      <c r="L21" s="115"/>
      <c r="M21" s="99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/>
      <c r="AB21" s="105"/>
      <c r="AC21" s="3"/>
    </row>
    <row r="22" spans="2:29" s="18" customFormat="1" ht="31.5" customHeight="1" thickBot="1" x14ac:dyDescent="0.25">
      <c r="B22" s="19" t="s">
        <v>40</v>
      </c>
      <c r="C22" s="49"/>
      <c r="D22" s="21"/>
      <c r="E22" s="20"/>
      <c r="F22" s="22"/>
      <c r="G22" s="60"/>
      <c r="H22" s="62"/>
      <c r="I22" s="60"/>
      <c r="J22" s="23"/>
      <c r="K22" s="57"/>
      <c r="L22" s="58">
        <f t="shared" ref="L22:AB22" si="0">SUBTOTAL(9,L18:L21)</f>
        <v>1663346115</v>
      </c>
      <c r="M22" s="58">
        <f t="shared" si="0"/>
        <v>0</v>
      </c>
      <c r="N22" s="55">
        <f t="shared" si="0"/>
        <v>0</v>
      </c>
      <c r="O22" s="110">
        <f t="shared" si="0"/>
        <v>0</v>
      </c>
      <c r="P22" s="110">
        <f t="shared" si="0"/>
        <v>0</v>
      </c>
      <c r="Q22" s="110">
        <f t="shared" si="0"/>
        <v>0</v>
      </c>
      <c r="R22" s="110">
        <f t="shared" si="0"/>
        <v>0</v>
      </c>
      <c r="S22" s="110">
        <f t="shared" si="0"/>
        <v>0</v>
      </c>
      <c r="T22" s="110">
        <f t="shared" si="0"/>
        <v>0</v>
      </c>
      <c r="U22" s="110">
        <f t="shared" si="0"/>
        <v>0</v>
      </c>
      <c r="V22" s="110">
        <f t="shared" si="0"/>
        <v>0</v>
      </c>
      <c r="W22" s="110">
        <f t="shared" si="0"/>
        <v>0</v>
      </c>
      <c r="X22" s="110">
        <f t="shared" si="0"/>
        <v>0</v>
      </c>
      <c r="Y22" s="110">
        <f t="shared" si="0"/>
        <v>0</v>
      </c>
      <c r="Z22" s="111">
        <f t="shared" si="0"/>
        <v>0</v>
      </c>
      <c r="AA22" s="112">
        <f t="shared" si="0"/>
        <v>0</v>
      </c>
      <c r="AB22" s="113">
        <f t="shared" si="0"/>
        <v>0</v>
      </c>
    </row>
    <row r="23" spans="2:29" s="26" customFormat="1" ht="11.25" x14ac:dyDescent="0.2">
      <c r="B23" s="27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4"/>
      <c r="O23" s="24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51"/>
    </row>
    <row r="24" spans="2:29" s="26" customFormat="1" ht="11.25" hidden="1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>
        <v>402000000</v>
      </c>
      <c r="M24" s="25">
        <v>389411087</v>
      </c>
      <c r="N24" s="25">
        <v>384611087</v>
      </c>
      <c r="O24" s="25">
        <v>0</v>
      </c>
      <c r="P24" s="25">
        <v>0</v>
      </c>
      <c r="Q24" s="25">
        <v>27574500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27574500</v>
      </c>
      <c r="AB24" s="25">
        <v>357036587</v>
      </c>
      <c r="AC24" s="24"/>
    </row>
    <row r="25" spans="2:29" hidden="1" x14ac:dyDescent="0.2">
      <c r="B25" s="30"/>
      <c r="C25" s="31"/>
      <c r="D25" s="32"/>
      <c r="E25" s="33"/>
      <c r="L25" s="117">
        <f t="shared" ref="L25:P25" si="1">+L24-L22</f>
        <v>-1261346115</v>
      </c>
      <c r="M25" s="117">
        <f t="shared" si="1"/>
        <v>389411087</v>
      </c>
      <c r="N25" s="117">
        <f t="shared" si="1"/>
        <v>384611087</v>
      </c>
      <c r="O25" s="117">
        <f t="shared" si="1"/>
        <v>0</v>
      </c>
      <c r="P25" s="117">
        <f t="shared" si="1"/>
        <v>0</v>
      </c>
      <c r="Q25" s="117">
        <f>+Q24-Q22</f>
        <v>27574500</v>
      </c>
      <c r="R25" s="117">
        <f t="shared" ref="R25:AB25" si="2">+R24-R22</f>
        <v>0</v>
      </c>
      <c r="S25" s="117">
        <f t="shared" si="2"/>
        <v>0</v>
      </c>
      <c r="T25" s="117">
        <f t="shared" si="2"/>
        <v>0</v>
      </c>
      <c r="U25" s="117">
        <f t="shared" si="2"/>
        <v>0</v>
      </c>
      <c r="V25" s="117">
        <f t="shared" si="2"/>
        <v>0</v>
      </c>
      <c r="W25" s="117">
        <f t="shared" si="2"/>
        <v>0</v>
      </c>
      <c r="X25" s="117">
        <f t="shared" si="2"/>
        <v>0</v>
      </c>
      <c r="Y25" s="117">
        <f t="shared" si="2"/>
        <v>0</v>
      </c>
      <c r="Z25" s="117">
        <f t="shared" si="2"/>
        <v>0</v>
      </c>
      <c r="AA25" s="117">
        <f t="shared" si="2"/>
        <v>27574500</v>
      </c>
      <c r="AB25" s="117">
        <f t="shared" si="2"/>
        <v>357036587</v>
      </c>
    </row>
    <row r="26" spans="2:29" x14ac:dyDescent="0.2">
      <c r="B26" s="30"/>
      <c r="C26" s="31"/>
      <c r="D26" s="32"/>
      <c r="N26" s="3"/>
      <c r="O26" s="3"/>
      <c r="AA26" s="5"/>
      <c r="AB26" s="120"/>
    </row>
    <row r="27" spans="2:29" x14ac:dyDescent="0.2">
      <c r="C27" s="31"/>
      <c r="L27" s="5"/>
      <c r="P27" s="5"/>
      <c r="Q27" s="5"/>
      <c r="AA27" s="5"/>
      <c r="AB27" s="5"/>
    </row>
    <row r="28" spans="2:29" x14ac:dyDescent="0.2">
      <c r="C28" s="31"/>
      <c r="N28" s="3"/>
      <c r="O28" s="3"/>
    </row>
    <row r="29" spans="2:29" x14ac:dyDescent="0.2">
      <c r="C29" s="31"/>
      <c r="N29" s="3"/>
      <c r="O29" s="3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B33" s="30"/>
      <c r="D33" s="31"/>
    </row>
    <row r="34" spans="2:9" x14ac:dyDescent="0.2">
      <c r="B34" s="30"/>
      <c r="D34" s="31"/>
    </row>
    <row r="35" spans="2:9" x14ac:dyDescent="0.2">
      <c r="B35" s="29"/>
      <c r="C35" s="31"/>
      <c r="D35" s="31"/>
    </row>
    <row r="36" spans="2:9" x14ac:dyDescent="0.2">
      <c r="B36" s="30"/>
      <c r="C36" s="31"/>
      <c r="D36" s="31"/>
      <c r="G36" s="34"/>
      <c r="H36" s="34"/>
      <c r="I36" s="34"/>
    </row>
    <row r="37" spans="2:9" x14ac:dyDescent="0.2">
      <c r="B37" s="30"/>
    </row>
    <row r="38" spans="2:9" x14ac:dyDescent="0.2">
      <c r="C38" s="31"/>
      <c r="D38" s="31"/>
    </row>
    <row r="39" spans="2:9" x14ac:dyDescent="0.2">
      <c r="B39" s="30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</sheetData>
  <autoFilter ref="B17:AC21" xr:uid="{00000000-0009-0000-0000-000007000000}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B17:AB21">
    <cfRule type="cellIs" dxfId="5" priority="1" operator="lessThan">
      <formula>0</formula>
    </cfRule>
  </conditionalFormatting>
  <conditionalFormatting sqref="AC6:AC13">
    <cfRule type="cellIs" dxfId="4" priority="2" operator="lessThan">
      <formula>0</formula>
    </cfRule>
  </conditionalFormatting>
  <conditionalFormatting sqref="AC23 AC25:AC1048576">
    <cfRule type="cellIs" dxfId="3" priority="3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C54"/>
  <sheetViews>
    <sheetView showGridLines="0" tabSelected="1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35"/>
      <c r="C2" s="138" t="s">
        <v>4</v>
      </c>
      <c r="D2" s="139"/>
      <c r="E2" s="139"/>
      <c r="F2" s="139"/>
      <c r="G2" s="139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36"/>
      <c r="C3" s="138" t="s">
        <v>7</v>
      </c>
      <c r="D3" s="139"/>
      <c r="E3" s="139"/>
      <c r="F3" s="139"/>
      <c r="G3" s="139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37"/>
      <c r="C4" s="138" t="s">
        <v>37</v>
      </c>
      <c r="D4" s="139"/>
      <c r="E4" s="139"/>
      <c r="F4" s="139"/>
      <c r="G4" s="139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40" t="s">
        <v>75</v>
      </c>
      <c r="D6" s="140"/>
      <c r="E6" s="140"/>
      <c r="F6" s="140"/>
      <c r="G6" s="141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33" t="s">
        <v>76</v>
      </c>
      <c r="D7" s="133" t="s">
        <v>43</v>
      </c>
      <c r="E7" s="133" t="s">
        <v>43</v>
      </c>
      <c r="F7" s="133" t="s">
        <v>43</v>
      </c>
      <c r="G7" s="134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33" t="s">
        <v>79</v>
      </c>
      <c r="D8" s="133" t="s">
        <v>44</v>
      </c>
      <c r="E8" s="133" t="s">
        <v>44</v>
      </c>
      <c r="F8" s="133" t="s">
        <v>44</v>
      </c>
      <c r="G8" s="134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53.25" customHeight="1" outlineLevel="1" x14ac:dyDescent="0.2">
      <c r="B9" s="70" t="s">
        <v>9</v>
      </c>
      <c r="C9" s="129" t="s">
        <v>162</v>
      </c>
      <c r="D9" s="130"/>
      <c r="E9" s="130"/>
      <c r="F9" s="130"/>
      <c r="G9" s="13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27.75" customHeight="1" outlineLevel="1" x14ac:dyDescent="0.2">
      <c r="B10" s="70" t="s">
        <v>16</v>
      </c>
      <c r="C10" s="142" t="s">
        <v>165</v>
      </c>
      <c r="D10" s="133" t="s">
        <v>45</v>
      </c>
      <c r="E10" s="133" t="s">
        <v>45</v>
      </c>
      <c r="F10" s="133" t="s">
        <v>45</v>
      </c>
      <c r="G10" s="134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26" t="s">
        <v>166</v>
      </c>
      <c r="D11" s="127">
        <v>2020110010174</v>
      </c>
      <c r="E11" s="127">
        <v>2020110010174</v>
      </c>
      <c r="F11" s="127">
        <v>2020110010174</v>
      </c>
      <c r="G11" s="12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23" t="s">
        <v>63</v>
      </c>
      <c r="D13" s="124"/>
      <c r="E13" s="125"/>
      <c r="F13" s="2" t="s">
        <v>8</v>
      </c>
      <c r="G13" s="35">
        <v>45551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2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22"/>
      <c r="C15" s="38">
        <v>319279936</v>
      </c>
      <c r="D15" s="52">
        <v>0</v>
      </c>
      <c r="E15" s="52">
        <v>0</v>
      </c>
      <c r="F15" s="39">
        <f>D15-E15</f>
        <v>0</v>
      </c>
      <c r="G15" s="45">
        <f>+C15+F15</f>
        <v>319279936</v>
      </c>
      <c r="H15" s="116">
        <f>+G15-L22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84</v>
      </c>
      <c r="C18" s="107" t="s">
        <v>163</v>
      </c>
      <c r="D18" s="78" t="s">
        <v>152</v>
      </c>
      <c r="E18" s="78" t="s">
        <v>46</v>
      </c>
      <c r="F18" s="79" t="s">
        <v>107</v>
      </c>
      <c r="G18" s="80" t="s">
        <v>164</v>
      </c>
      <c r="H18" s="81" t="s">
        <v>138</v>
      </c>
      <c r="I18" s="82" t="s">
        <v>64</v>
      </c>
      <c r="J18" s="83" t="s">
        <v>61</v>
      </c>
      <c r="K18" s="84" t="s">
        <v>62</v>
      </c>
      <c r="L18" s="114">
        <v>319279936</v>
      </c>
      <c r="M18" s="85"/>
      <c r="N18" s="86"/>
      <c r="O18" s="87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9"/>
      <c r="AA18" s="90">
        <f>SUM(O18:Z18)</f>
        <v>0</v>
      </c>
      <c r="AB18" s="91">
        <f>+N18-AA18</f>
        <v>0</v>
      </c>
      <c r="AC18" s="3"/>
    </row>
    <row r="19" spans="2:29" ht="34.5" customHeight="1" x14ac:dyDescent="0.2">
      <c r="B19" s="106"/>
      <c r="C19" s="107"/>
      <c r="D19" s="78"/>
      <c r="E19" s="78"/>
      <c r="F19" s="79"/>
      <c r="G19" s="80"/>
      <c r="H19" s="81"/>
      <c r="I19" s="82"/>
      <c r="J19" s="83"/>
      <c r="K19" s="84"/>
      <c r="L19" s="114"/>
      <c r="M19" s="85"/>
      <c r="N19" s="86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  <c r="Z19" s="89"/>
      <c r="AA19" s="90"/>
      <c r="AB19" s="91"/>
      <c r="AC19" s="3"/>
    </row>
    <row r="20" spans="2:29" ht="34.5" customHeight="1" x14ac:dyDescent="0.2">
      <c r="B20" s="106"/>
      <c r="C20" s="107"/>
      <c r="D20" s="78"/>
      <c r="E20" s="78"/>
      <c r="F20" s="79"/>
      <c r="G20" s="80"/>
      <c r="H20" s="81"/>
      <c r="I20" s="82"/>
      <c r="J20" s="83"/>
      <c r="K20" s="84"/>
      <c r="L20" s="114"/>
      <c r="M20" s="85"/>
      <c r="N20" s="86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  <c r="AA20" s="90"/>
      <c r="AB20" s="91"/>
      <c r="AC20" s="3"/>
    </row>
    <row r="21" spans="2:29" ht="34.5" customHeight="1" thickBot="1" x14ac:dyDescent="0.25">
      <c r="B21" s="108"/>
      <c r="C21" s="109"/>
      <c r="D21" s="92"/>
      <c r="E21" s="92"/>
      <c r="F21" s="93"/>
      <c r="G21" s="94"/>
      <c r="H21" s="95"/>
      <c r="I21" s="96"/>
      <c r="J21" s="97"/>
      <c r="K21" s="98"/>
      <c r="L21" s="115"/>
      <c r="M21" s="99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/>
      <c r="AB21" s="105"/>
      <c r="AC21" s="3"/>
    </row>
    <row r="22" spans="2:29" s="18" customFormat="1" ht="31.5" customHeight="1" thickBot="1" x14ac:dyDescent="0.25">
      <c r="B22" s="19" t="s">
        <v>40</v>
      </c>
      <c r="C22" s="49"/>
      <c r="D22" s="21"/>
      <c r="E22" s="20"/>
      <c r="F22" s="22"/>
      <c r="G22" s="60"/>
      <c r="H22" s="62"/>
      <c r="I22" s="60"/>
      <c r="J22" s="23"/>
      <c r="K22" s="57"/>
      <c r="L22" s="58">
        <f t="shared" ref="L22:AB22" si="0">SUBTOTAL(9,L18:L21)</f>
        <v>319279936</v>
      </c>
      <c r="M22" s="58">
        <f t="shared" si="0"/>
        <v>0</v>
      </c>
      <c r="N22" s="55">
        <f t="shared" si="0"/>
        <v>0</v>
      </c>
      <c r="O22" s="110">
        <f t="shared" si="0"/>
        <v>0</v>
      </c>
      <c r="P22" s="110">
        <f t="shared" si="0"/>
        <v>0</v>
      </c>
      <c r="Q22" s="110">
        <f t="shared" si="0"/>
        <v>0</v>
      </c>
      <c r="R22" s="110">
        <f t="shared" si="0"/>
        <v>0</v>
      </c>
      <c r="S22" s="110">
        <f t="shared" si="0"/>
        <v>0</v>
      </c>
      <c r="T22" s="110">
        <f t="shared" si="0"/>
        <v>0</v>
      </c>
      <c r="U22" s="110">
        <f t="shared" si="0"/>
        <v>0</v>
      </c>
      <c r="V22" s="110">
        <f t="shared" si="0"/>
        <v>0</v>
      </c>
      <c r="W22" s="110">
        <f t="shared" si="0"/>
        <v>0</v>
      </c>
      <c r="X22" s="110">
        <f t="shared" si="0"/>
        <v>0</v>
      </c>
      <c r="Y22" s="110">
        <f t="shared" si="0"/>
        <v>0</v>
      </c>
      <c r="Z22" s="111">
        <f t="shared" si="0"/>
        <v>0</v>
      </c>
      <c r="AA22" s="112">
        <f t="shared" si="0"/>
        <v>0</v>
      </c>
      <c r="AB22" s="113">
        <f t="shared" si="0"/>
        <v>0</v>
      </c>
    </row>
    <row r="23" spans="2:29" s="26" customFormat="1" ht="11.25" x14ac:dyDescent="0.2">
      <c r="B23" s="27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4"/>
      <c r="O23" s="24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51"/>
    </row>
    <row r="24" spans="2:29" s="26" customFormat="1" ht="11.25" hidden="1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>
        <v>402000000</v>
      </c>
      <c r="M24" s="25">
        <v>389411087</v>
      </c>
      <c r="N24" s="25">
        <v>384611087</v>
      </c>
      <c r="O24" s="25">
        <v>0</v>
      </c>
      <c r="P24" s="25">
        <v>0</v>
      </c>
      <c r="Q24" s="25">
        <v>27574500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27574500</v>
      </c>
      <c r="AB24" s="25">
        <v>357036587</v>
      </c>
      <c r="AC24" s="24"/>
    </row>
    <row r="25" spans="2:29" hidden="1" x14ac:dyDescent="0.2">
      <c r="B25" s="30"/>
      <c r="C25" s="31"/>
      <c r="D25" s="32"/>
      <c r="E25" s="33"/>
      <c r="L25" s="117">
        <f t="shared" ref="L25:P25" si="1">+L24-L22</f>
        <v>82720064</v>
      </c>
      <c r="M25" s="117">
        <f t="shared" si="1"/>
        <v>389411087</v>
      </c>
      <c r="N25" s="117">
        <f t="shared" si="1"/>
        <v>384611087</v>
      </c>
      <c r="O25" s="117">
        <f t="shared" si="1"/>
        <v>0</v>
      </c>
      <c r="P25" s="117">
        <f t="shared" si="1"/>
        <v>0</v>
      </c>
      <c r="Q25" s="117">
        <f>+Q24-Q22</f>
        <v>27574500</v>
      </c>
      <c r="R25" s="117">
        <f t="shared" ref="R25:AB25" si="2">+R24-R22</f>
        <v>0</v>
      </c>
      <c r="S25" s="117">
        <f t="shared" si="2"/>
        <v>0</v>
      </c>
      <c r="T25" s="117">
        <f t="shared" si="2"/>
        <v>0</v>
      </c>
      <c r="U25" s="117">
        <f t="shared" si="2"/>
        <v>0</v>
      </c>
      <c r="V25" s="117">
        <f t="shared" si="2"/>
        <v>0</v>
      </c>
      <c r="W25" s="117">
        <f t="shared" si="2"/>
        <v>0</v>
      </c>
      <c r="X25" s="117">
        <f t="shared" si="2"/>
        <v>0</v>
      </c>
      <c r="Y25" s="117">
        <f t="shared" si="2"/>
        <v>0</v>
      </c>
      <c r="Z25" s="117">
        <f t="shared" si="2"/>
        <v>0</v>
      </c>
      <c r="AA25" s="117">
        <f t="shared" si="2"/>
        <v>27574500</v>
      </c>
      <c r="AB25" s="117">
        <f t="shared" si="2"/>
        <v>357036587</v>
      </c>
    </row>
    <row r="26" spans="2:29" x14ac:dyDescent="0.2">
      <c r="B26" s="30"/>
      <c r="C26" s="31"/>
      <c r="D26" s="32"/>
      <c r="N26" s="3"/>
      <c r="O26" s="3"/>
      <c r="AA26" s="5"/>
      <c r="AB26" s="120"/>
    </row>
    <row r="27" spans="2:29" x14ac:dyDescent="0.2">
      <c r="C27" s="31"/>
      <c r="L27" s="5"/>
      <c r="P27" s="5"/>
      <c r="Q27" s="5"/>
      <c r="AA27" s="5"/>
      <c r="AB27" s="5"/>
    </row>
    <row r="28" spans="2:29" x14ac:dyDescent="0.2">
      <c r="C28" s="31"/>
      <c r="N28" s="3"/>
      <c r="O28" s="3"/>
    </row>
    <row r="29" spans="2:29" x14ac:dyDescent="0.2">
      <c r="C29" s="31"/>
      <c r="N29" s="3"/>
      <c r="O29" s="3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B33" s="30"/>
      <c r="D33" s="31"/>
    </row>
    <row r="34" spans="2:9" x14ac:dyDescent="0.2">
      <c r="B34" s="30"/>
      <c r="D34" s="31"/>
    </row>
    <row r="35" spans="2:9" x14ac:dyDescent="0.2">
      <c r="B35" s="29"/>
      <c r="C35" s="31"/>
      <c r="D35" s="31"/>
    </row>
    <row r="36" spans="2:9" x14ac:dyDescent="0.2">
      <c r="B36" s="30"/>
      <c r="C36" s="31"/>
      <c r="D36" s="31"/>
      <c r="G36" s="34"/>
      <c r="H36" s="34"/>
      <c r="I36" s="34"/>
    </row>
    <row r="37" spans="2:9" x14ac:dyDescent="0.2">
      <c r="B37" s="30"/>
    </row>
    <row r="38" spans="2:9" x14ac:dyDescent="0.2">
      <c r="C38" s="31"/>
      <c r="D38" s="31"/>
    </row>
    <row r="39" spans="2:9" x14ac:dyDescent="0.2">
      <c r="B39" s="30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</sheetData>
  <autoFilter ref="B17:AC21" xr:uid="{00000000-0009-0000-0000-000008000000}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B17:AB21">
    <cfRule type="cellIs" dxfId="2" priority="1" operator="lessThan">
      <formula>0</formula>
    </cfRule>
  </conditionalFormatting>
  <conditionalFormatting sqref="AC6:AC13">
    <cfRule type="cellIs" dxfId="1" priority="2" operator="lessThan">
      <formula>0</formula>
    </cfRule>
  </conditionalFormatting>
  <conditionalFormatting sqref="AC23 AC25:AC1048576">
    <cfRule type="cellIs" dxfId="0" priority="3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7963 (VIG)</vt:lpstr>
      <vt:lpstr>7989 (VIG)</vt:lpstr>
      <vt:lpstr>8136 (VIG)</vt:lpstr>
      <vt:lpstr>8144 (VIG)</vt:lpstr>
      <vt:lpstr>8150 (VIG)</vt:lpstr>
      <vt:lpstr>8151 (VIG)</vt:lpstr>
      <vt:lpstr>8152 (VIG)</vt:lpstr>
      <vt:lpstr>8161 (VIG)</vt:lpstr>
      <vt:lpstr>8171 (VIG)</vt:lpstr>
      <vt:lpstr>'7963 (VIG)'!Área_de_impresión</vt:lpstr>
      <vt:lpstr>'7989 (VIG)'!Área_de_impresión</vt:lpstr>
      <vt:lpstr>'8136 (VIG)'!Área_de_impresión</vt:lpstr>
      <vt:lpstr>'8144 (VIG)'!Área_de_impresión</vt:lpstr>
      <vt:lpstr>'8150 (VIG)'!Área_de_impresión</vt:lpstr>
      <vt:lpstr>'8151 (VIG)'!Área_de_impresión</vt:lpstr>
      <vt:lpstr>'8152 (VIG)'!Área_de_impresión</vt:lpstr>
      <vt:lpstr>'8161 (VIG)'!Área_de_impresión</vt:lpstr>
      <vt:lpstr>'8171 (VIG)'!Área_de_impresión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Arias</dc:creator>
  <cp:lastModifiedBy>Patricia Quintanilla</cp:lastModifiedBy>
  <cp:lastPrinted>2022-03-22T15:04:09Z</cp:lastPrinted>
  <dcterms:created xsi:type="dcterms:W3CDTF">2018-05-03T21:24:38Z</dcterms:created>
  <dcterms:modified xsi:type="dcterms:W3CDTF">2024-09-19T04:31:58Z</dcterms:modified>
</cp:coreProperties>
</file>