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MÓNICA 2022\RIESGOS\2023\I CUATRIMESTRE\PUBLICAR PÁGINA WEB\"/>
    </mc:Choice>
  </mc:AlternateContent>
  <bookViews>
    <workbookView xWindow="0" yWindow="0" windowWidth="28800" windowHeight="12330"/>
  </bookViews>
  <sheets>
    <sheet name="Riesgos" sheetId="1" r:id="rId1"/>
  </sheets>
  <externalReferences>
    <externalReference r:id="rId2"/>
    <externalReference r:id="rId3"/>
  </externalReferences>
  <definedNames>
    <definedName name="_xlnm._FilterDatabase" localSheetId="0" hidden="1">Riesgos!$A$6:$AF$85</definedName>
    <definedName name="Descripcion_del_Riesgo">#REF!</definedName>
    <definedName name="Descripcion_Riesgo">[2]!Tabla4[[#All],[Riesgo - Podría Ocurrir ]]</definedName>
    <definedName name="eerttyghhyujio">#REF!</definedName>
    <definedName name="inst">#REF!</definedName>
    <definedName name="pond">#REF!</definedName>
    <definedName name="Riesgo_1">#REF!</definedName>
    <definedName name="Riesgos">#REF!</definedName>
    <definedName name="TablaR">#REF!</definedName>
    <definedName name="Tablariesgos">#REF!</definedName>
    <definedName name="xyz">#REF!</definedName>
    <definedName name="zon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84" i="1" l="1"/>
  <c r="C84" i="1"/>
  <c r="A84" i="1"/>
  <c r="M83" i="1"/>
  <c r="C83" i="1"/>
  <c r="A83" i="1"/>
  <c r="M82" i="1"/>
  <c r="C82" i="1"/>
  <c r="A82" i="1"/>
  <c r="M81" i="1"/>
  <c r="C81" i="1"/>
  <c r="A81" i="1"/>
  <c r="M80" i="1"/>
  <c r="C80" i="1"/>
  <c r="A80" i="1"/>
  <c r="M79" i="1"/>
  <c r="C79" i="1"/>
  <c r="A79" i="1"/>
  <c r="M78" i="1"/>
  <c r="C78" i="1"/>
  <c r="A78" i="1"/>
  <c r="M77" i="1"/>
  <c r="C77" i="1"/>
  <c r="A77" i="1"/>
  <c r="M76" i="1"/>
  <c r="C76" i="1"/>
  <c r="A76" i="1"/>
  <c r="M75" i="1"/>
  <c r="C75" i="1"/>
  <c r="A75" i="1"/>
  <c r="M74" i="1"/>
  <c r="C74" i="1"/>
  <c r="A74" i="1"/>
  <c r="M73" i="1"/>
  <c r="C73" i="1"/>
  <c r="A73" i="1"/>
  <c r="M72" i="1"/>
  <c r="C72" i="1"/>
  <c r="A72" i="1"/>
  <c r="M71" i="1"/>
  <c r="C71" i="1"/>
  <c r="A71" i="1"/>
  <c r="M70" i="1"/>
  <c r="C70" i="1"/>
  <c r="A70" i="1"/>
  <c r="M69" i="1"/>
  <c r="C69" i="1"/>
  <c r="M68" i="1"/>
  <c r="C68" i="1"/>
  <c r="M67" i="1"/>
  <c r="C67" i="1"/>
  <c r="M66" i="1"/>
  <c r="C66" i="1"/>
  <c r="M65" i="1"/>
  <c r="C65" i="1"/>
  <c r="M64" i="1"/>
  <c r="C64" i="1"/>
  <c r="M63" i="1"/>
  <c r="C63" i="1"/>
  <c r="M62" i="1"/>
  <c r="C62" i="1"/>
  <c r="M61" i="1"/>
  <c r="C61" i="1"/>
  <c r="M60" i="1"/>
  <c r="C60" i="1"/>
  <c r="M59" i="1"/>
  <c r="C59" i="1"/>
  <c r="M58" i="1"/>
  <c r="C58" i="1"/>
  <c r="M57" i="1"/>
  <c r="C57" i="1"/>
  <c r="M56" i="1"/>
  <c r="C56" i="1"/>
  <c r="M55" i="1"/>
  <c r="C55" i="1"/>
  <c r="M54" i="1"/>
  <c r="C54" i="1"/>
  <c r="M53" i="1"/>
  <c r="C53" i="1"/>
  <c r="M52" i="1"/>
  <c r="C52" i="1"/>
  <c r="M51" i="1"/>
  <c r="C51" i="1"/>
  <c r="M50" i="1"/>
  <c r="C50" i="1"/>
  <c r="M49" i="1"/>
  <c r="C49" i="1"/>
  <c r="M48" i="1"/>
  <c r="C48" i="1"/>
  <c r="M47" i="1"/>
  <c r="C47" i="1"/>
  <c r="M46" i="1"/>
  <c r="C46" i="1"/>
  <c r="M45" i="1"/>
  <c r="C45" i="1"/>
  <c r="M44" i="1"/>
  <c r="C44" i="1"/>
  <c r="M43" i="1"/>
  <c r="C43" i="1"/>
  <c r="M42" i="1"/>
  <c r="C42" i="1"/>
  <c r="M41" i="1"/>
  <c r="C41" i="1"/>
  <c r="M40" i="1"/>
  <c r="C40" i="1"/>
  <c r="M39" i="1"/>
  <c r="C39" i="1"/>
  <c r="M38" i="1"/>
  <c r="C38" i="1"/>
  <c r="M37" i="1"/>
  <c r="C37" i="1"/>
  <c r="M36" i="1"/>
  <c r="C36" i="1"/>
  <c r="M35" i="1"/>
  <c r="C35" i="1"/>
  <c r="M34" i="1"/>
  <c r="C34" i="1"/>
  <c r="M33" i="1"/>
  <c r="C33" i="1"/>
  <c r="M32" i="1"/>
  <c r="C32" i="1"/>
  <c r="M31" i="1"/>
  <c r="C31" i="1"/>
  <c r="M30" i="1"/>
  <c r="C30" i="1"/>
  <c r="M29" i="1"/>
  <c r="C29" i="1"/>
  <c r="M28" i="1"/>
  <c r="C28" i="1"/>
  <c r="M27" i="1"/>
  <c r="C27" i="1"/>
  <c r="M26" i="1"/>
  <c r="C26" i="1"/>
  <c r="M25" i="1"/>
  <c r="C25" i="1"/>
  <c r="M24" i="1"/>
  <c r="C24" i="1"/>
  <c r="M23" i="1"/>
  <c r="C23" i="1"/>
  <c r="M22" i="1"/>
  <c r="C22" i="1"/>
  <c r="M21" i="1"/>
  <c r="C21" i="1"/>
  <c r="M20" i="1"/>
  <c r="C20" i="1"/>
  <c r="M19" i="1"/>
  <c r="C19" i="1"/>
  <c r="M18" i="1"/>
  <c r="C18" i="1"/>
  <c r="M17" i="1"/>
  <c r="C17" i="1"/>
  <c r="M16" i="1"/>
  <c r="C16" i="1"/>
  <c r="M15" i="1"/>
  <c r="C15" i="1"/>
  <c r="M14" i="1"/>
  <c r="C14" i="1"/>
  <c r="M13" i="1"/>
  <c r="C13" i="1"/>
  <c r="M12" i="1"/>
  <c r="C12" i="1"/>
  <c r="M11" i="1"/>
  <c r="C11" i="1"/>
  <c r="M10" i="1"/>
  <c r="C10" i="1"/>
  <c r="M9" i="1"/>
  <c r="C9" i="1"/>
  <c r="M8" i="1"/>
  <c r="C8" i="1"/>
  <c r="A8" i="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M7" i="1"/>
  <c r="C7" i="1"/>
</calcChain>
</file>

<file path=xl/sharedStrings.xml><?xml version="1.0" encoding="utf-8"?>
<sst xmlns="http://schemas.openxmlformats.org/spreadsheetml/2006/main" count="501" uniqueCount="222">
  <si>
    <t xml:space="preserve">Formato Mapa Riesgos </t>
  </si>
  <si>
    <t>Identificación del riesgo</t>
  </si>
  <si>
    <t>Definición de Riesgo (Coloque una X si aplica)</t>
  </si>
  <si>
    <t>Referencia</t>
  </si>
  <si>
    <t>Proceso</t>
  </si>
  <si>
    <t>Objetivo del Proceso</t>
  </si>
  <si>
    <t>Objetivo Estratégico</t>
  </si>
  <si>
    <t>Impacto
(Qué puede pasar?)</t>
  </si>
  <si>
    <t>Causa Inmediata
(Cómo?)</t>
  </si>
  <si>
    <t>Causa Raíz
(Por qué?)</t>
  </si>
  <si>
    <t>Descripción del Riesgo
(Qué + Cómo + Por qué)</t>
  </si>
  <si>
    <t>Acción u omisión</t>
  </si>
  <si>
    <t>Uso del poder</t>
  </si>
  <si>
    <t>Desviar la gestión de lo público</t>
  </si>
  <si>
    <t>Beneficio privado</t>
  </si>
  <si>
    <t>Riesgo definido como:</t>
  </si>
  <si>
    <t>Administración de Bienes e Infraestructura</t>
  </si>
  <si>
    <t>Fortalecer la capacidad administrativa para el desarrollo de la gestión institucional.</t>
  </si>
  <si>
    <t>Económico / Presupuestal</t>
  </si>
  <si>
    <t>por deterioro o siniestro de los bienes muebles e inmuebles</t>
  </si>
  <si>
    <t>Debido a la falta de mantenimiento, condiciones de seguridad deficientes, uso incorrecto o inadecuado, intención de causar daño y causas naturales.</t>
  </si>
  <si>
    <t>Posibilidad de afectación económica por deterioro o siniestro de los bienes muebles e inmuebles debido a la falta de mantenimiento, condiciones de seguridad deficientes, uso incorrecto o inadecuado, intención de causar daño y fenómenos naturales.</t>
  </si>
  <si>
    <t>X</t>
  </si>
  <si>
    <t>por pérdida, vencimiento o merma de bienes</t>
  </si>
  <si>
    <t>Debido a la falta de control en existencia, fechas de caducidad y condiciones de almacenamiento</t>
  </si>
  <si>
    <t>Posibilidad de afectación económico / presupuestal por pérdida, vencimiento o merma de bienes debido a la falta de control en existencia, fechas de caducidad y condiciones de almacenamiento.</t>
  </si>
  <si>
    <t>Destinar los bienes o recursos de la entidad a actividades no relacionadas con la misión o las funciones institucionales.</t>
  </si>
  <si>
    <t>Debido al abuso de autoridad en el cargo o deficiente control de los bienes, permitiendo que un tercero haga uso indebido de ellos.</t>
  </si>
  <si>
    <t>Posibilidad de afectación económica por destinar los bienes o recursos de la entidad a actividades no relacionadas con la misión o las funciones institucionales, debido al abuso de autoridad en el cargo o deficiente control de los bienes, permitiendo que un tercero haga uso indebido de ellos.</t>
  </si>
  <si>
    <t xml:space="preserve">Contar con el inventario completo de la colección registrado y verificado en el software de Colecciones Colombianas.  
</t>
  </si>
  <si>
    <t>Deficiencia y faltantes de información de los datos básicos de identificación de las piezas de la colección en la base de datos Colecciones Colombianas.</t>
  </si>
  <si>
    <t>Posibilidad de afectación económica  por la pérdida de piezas de la colección del Museo de Bogotá debido a la inconsistencia del inventario físico en relación al reporte emitido por el software de Colecciones Colombianas</t>
  </si>
  <si>
    <t>Falta de control y medición de las condiciones ambientales de humedad y temperatura en los espacios de exhibición de las casas Siete balcones y Sámano.</t>
  </si>
  <si>
    <t>Condiciones inadecuadas de humedad y temperatura en las salas de exhibición</t>
  </si>
  <si>
    <t>Posibilidad de afectación reputacional por daños de piezas de la colección debido a fallas en los equipos de medición ambiental que no se encuentran con la calibración apropiadas</t>
  </si>
  <si>
    <t>Atención a la Ciudadanía</t>
  </si>
  <si>
    <t>Reputacional</t>
  </si>
  <si>
    <t xml:space="preserve">Entrega fuera de términos de las respuestas a los requerimientos de la Ciudadanía </t>
  </si>
  <si>
    <t xml:space="preserve">Desconocimiento del procedimiento interno para el trámite de los requerimientos presentados por la ciudadanía. </t>
  </si>
  <si>
    <t xml:space="preserve">Posibilidad de afectación reputacional por la entrega fuera de términos de las respuestas a los requerimientos de la Ciudadanía debido al desconocimiento del procedimiento interno para el trámite de los requerimientos presentados por la Ciudadanía. </t>
  </si>
  <si>
    <t>Desarticulación de los actores involucrados en la implementación de la Política de Transparencia y Acceso a la Información Pública.</t>
  </si>
  <si>
    <t>Ausencia de la documentación que describe el quéhacer de la Política de Transparencia al interior del IDPC y desarticulación de los actores involucrados en la implementación de la Política de Transparencia y Acceso a la Información Pública.</t>
  </si>
  <si>
    <t>Posibilidad de incumplimiento de la Ley de Transparencia debido a la desarticulación de los actores involucrados en la implementación de la Política de Transparencia y Acceso a la Información Pública.</t>
  </si>
  <si>
    <t>Sanciones fiscales, penales o disciplinarias por actos de corrupción para el acceso a trámites y servicios en la entidad</t>
  </si>
  <si>
    <t>Falta de información clara y debilidad en canales de acceso a
la publicidad de las condiciones del trámite</t>
  </si>
  <si>
    <t xml:space="preserve">Posibilidad de solicitar o recibir  cobro indebidos durante la prestación del servicio de atención a la cíudadanía por parte de los servidores del IDPC que desvíen la gestión de lo público para el beneficio propio o de un tercero </t>
  </si>
  <si>
    <t>Comunicación Estratégica</t>
  </si>
  <si>
    <t>No lograr divulgar la información misional e institucional por tráfico de alto impacto del IDPC a través de la página web</t>
  </si>
  <si>
    <t>Caida de la página web que impida la divulgación de la información a través de la misma.
Servicios de hosting  no soportan la capacidad de alta demanda de navegación que alcanza la página en ciertos momentos estratégicos de divulgación
Bajo rendimiento de la página web por el uso de recursos (imágenes, documentos, códigos, entre otros) no optimizados.</t>
  </si>
  <si>
    <t>Probabilidad de afectación reputacional debido a la no divulgación de la información misional e institucional del IDPC a través de la página web, debido a que  la capacidad  del hosting no soporta la navegación en momentos de alta demanda y el bajo rendimiento de la página web por el uso de recursos no optimizados (imágenes, documentos, códigos, entre otros) .</t>
  </si>
  <si>
    <t>La información publicada en la página web no cumpla con los criterios de accesibilidad y usabilidad (Anexos 1 y 2 Resolución 1519 de 2020)</t>
  </si>
  <si>
    <t>La entidad no destina los recursos necesarios para garantizar la aplicación de los criterios de accesibilidad y usabilidad en la información publicada en página web.
Desarticulación entre las dependencias involucradas para la implementación de los criterios de accesibiliad y usabilidad.</t>
  </si>
  <si>
    <t xml:space="preserve">Posibilidad de afectación reputacional debido a que la información publicada en la página web no cumple con los criterios de accesibilidad y usabilidad establecidos por el MINTIC y por el IDPC porque existe desarticulación entre las dependencias involucradas y/o la entidad no destina los recursos necesarios </t>
  </si>
  <si>
    <t>Control Interno Disciplinario</t>
  </si>
  <si>
    <t>por la pérdida de piezas procesales o expedientes</t>
  </si>
  <si>
    <t>debido a violación de la seguridad de los expedientes</t>
  </si>
  <si>
    <t>Posibilidad de afectación reputacional por pérdida de piezas procesales o expedientes debido a violación de la seguridad de los expedientes</t>
  </si>
  <si>
    <t>por actuaciones administrativas y/o fallos o decisiones no ajustadas a los lineamientos legales</t>
  </si>
  <si>
    <t>debido al interés de obtener un beneficio particular.</t>
  </si>
  <si>
    <t>Posibilidad de promover, inducir y /o provocar actuaciones administrativas y/o fallos o decisiones no ajustadas a los lineamientos legales, por abuso de poder del servidor, desviando la gestión de lo público y atendiendo intereses particulares a cambio de obtener un beneficio personal.</t>
  </si>
  <si>
    <t>Direccionamiento Estratégico</t>
  </si>
  <si>
    <t xml:space="preserve">Incumplimiento de metas Plan de Desarrollo </t>
  </si>
  <si>
    <t>Debido a desarticulación entre los actores que participan en la formulación, ejecución y seguimiento de las metas institucionales.
Desconocimiento por parte de los líderes de proceso y servidores públicos sobre temas de planeación (operativa, táctica y estratégica) y del proceso Direccionamiento Estratégico.
Reporte incompleto e incoherente por parte de las áreas.
Falta de compromiso y desconocimiento de las áreas sobre la importancia del reporte y seguimiento de los proyectos de inversión. 
No ejecución de las actividades programadas</t>
  </si>
  <si>
    <t xml:space="preserve">Posible afectación reputacional por cumplimiento menor al 70% de las metas plan de desarrollo debido a no ejecución de las actividades programadas </t>
  </si>
  <si>
    <t>Inconsistencias en la formulación del PAA</t>
  </si>
  <si>
    <t xml:space="preserve">Debido a debilidades en la identificación de necesidades alineadas a las metas institucionales y/o inconsistencias en la formulación de la cadena presupuestal e información jurídica y contractuales de los procesos  
</t>
  </si>
  <si>
    <t xml:space="preserve">Posible afectación económica/presupuestal por la ejecución de recursos de inversión que no correspondan al cumplimiento de una meta debido a inconsistencias en la formulación del Plan anual de Adquisiciones -PAA relacionadas con debilidades en la identificación de necesidades y la información presupuestal, jurídica y contractual de los procesos  </t>
  </si>
  <si>
    <t>Incumplimiento en la implementación de los ámbitos de participación ciudadana definidos para la vigencia</t>
  </si>
  <si>
    <t>Fallas en la convocatoria de los grupos de valor a cada ámbito 
Fallas en la metodología establecida para garantizar la participación ciudadana e incidente</t>
  </si>
  <si>
    <t>Posible afectación reputacional por incumplimiento en la implementación de los ámbitos de participación ciudadana definidos para la vigencia, debido a fallas en la convocatoria y en la metodología establecida</t>
  </si>
  <si>
    <t>Divulgación y Apropiación Social del Patrimonio</t>
  </si>
  <si>
    <t>Consolidar un referente simbólico, histórico y patrimonial, que reconozca las múltiples memorias, el valor los ritos funerarios, dignifique a las víctimas del conflicto, interpele a la sociedad sobre el pasado violento y la construcción de la paz.</t>
  </si>
  <si>
    <t xml:space="preserve">Retraso en las exposiciones  que hacen parte de la programación del Museo de Bogotá </t>
  </si>
  <si>
    <t xml:space="preserve">Retrasos en la entrega de los guiones de las exposiciones
Retrasos en la entrega de la museografía
Retrasos en los trámites de préstamo de piezas museográficas
</t>
  </si>
  <si>
    <t>Posibilidad de afectación reputacional por retrasos en las exposiciones dedido a debilidades en la contratación y supervisión de los elementos museográficos</t>
  </si>
  <si>
    <t>Posible pérdida o alteración de la integridad, confidencialidad y disponibilidad de los activos de información digital del Museo de Bogotá</t>
  </si>
  <si>
    <t>Pérdida o daño total o parcial de los dispositivos de almacenamiento externos digital del Museo.
Incumplimiento de la obligación contractual, por parte de los profesionales del equipo, de la entrega de los soportes documentales de su gestión. 
Malas prácticas documentales para la organización y conservación de los activos de información digital por parte de los profesionales del equipo.</t>
  </si>
  <si>
    <t>Posibilidad de afectación reputacional por fallas o alteraciones en la disponibilidad de la información del Museo de Bogotá debido imprecisiones en el almacenamiento y ubicación final de la información digital por parte de las áreas de trabajo del Museo de Bogotá.</t>
  </si>
  <si>
    <t xml:space="preserve">
Retraso en el cumplimiento del cronograma de impresión</t>
  </si>
  <si>
    <t>Retrasos en la entrega de los insumos para las publicaciones (investigación, material fotográfico, derechos)</t>
  </si>
  <si>
    <t>Posibilidad de afectación reputacional por retrasos en plan editorial dedido a debilidades en la contratación o al incumplimiento en la entrega de textos o insumos fotográficos.</t>
  </si>
  <si>
    <t xml:space="preserve">Pérdida de documentos de la colección del centro de documentación
</t>
  </si>
  <si>
    <t>Deficiencia en los controles de préstamo del material bibliográfico del Centro de Documentación.</t>
  </si>
  <si>
    <t>Posible afectación económica por pérdida de material de las colecciones del Centro de Documentación debido a falencias en el proceso de devolución de material bibliográfico del centro de documentación.</t>
  </si>
  <si>
    <t>Fallas en la implementación de los procesos de formación</t>
  </si>
  <si>
    <t>Deficiencias en el reporte de fallas de la plataforma externa utilizada para los procesos de formación a formadores.</t>
  </si>
  <si>
    <t>Posibilidad de afectación reputacional por incumpIimiento al cronograma de formación a formadores debido a debilidades en seguimiento y reporte oportuno de fallas de la plataforma utilizada para los procesos de formación a formadores</t>
  </si>
  <si>
    <t>Gestión Contractual</t>
  </si>
  <si>
    <t xml:space="preserve">Errores o inconsistencias en los estudios y documentos previos </t>
  </si>
  <si>
    <t>Debilidad en la estructuración de los estudios y documentos previos por la no aplicación de la normativa del estatuto de contratación y de los procedimientos internos.</t>
  </si>
  <si>
    <t>Posibilidad de afectación económica por errores o inconsistencias en los estudios y documentos previos debido a debilidades en su estructuración por parte de los responsables por la no aplicación de la normativa del estatuto de contratación y de los procedimientos internos.</t>
  </si>
  <si>
    <t>Incumplimiento, inoportunidad o errores en la publicación de documentos contractuales en SECOP tomados del sistema de gestión documental ORFEO.</t>
  </si>
  <si>
    <t xml:space="preserve">Debilidad en el control de verificación de la información precontratcual, contractual, poscontractual publicada en SECOP de acuerdo a lo establecido en las listas de chequeo
Debilidad en el cargue y control de verificación de la información  precontratcual, contractual, poscontractual del expediente ORFEO. </t>
  </si>
  <si>
    <t xml:space="preserve">Posibilidad de afectación económica por incumplimiento, inoportunidad y errores de la publicación de los documentos de las etapas  precontratcual, contractual, poscontractual publicada en SECOP, debido a debilidad en el control de verificación de la información precontractual, contractual, poscontractual publicada en SECOP de acuerdo a la información que reposa en el expediente  expediente ORFEO. </t>
  </si>
  <si>
    <t xml:space="preserve">
Bases de datos de contratación con información incompleta e incorrecta. </t>
  </si>
  <si>
    <t xml:space="preserve">Debilidad en el diligenciamiento de información de las bases de datos, debido a que el registro de información se realiza de manera manual.
Debilidad en el cruce de información de la base de datos de gestión contractual y la información presupuestal
</t>
  </si>
  <si>
    <t>Posibilidad de afectación reputacional por bases de datos de contratación con información incompleta e incorrecta, debido a que el registro de información se realiza de manera manual y hay 
debilidad en la conciliación de información presupuestal.</t>
  </si>
  <si>
    <t>Contratos sin liquidar dentro del término señalado en la ley</t>
  </si>
  <si>
    <t>Debilidad en los controles de supervisión de contratos en la etapa poscontractual
Debilidad en el seguimiento a la totalidad de los contratos que requieren liquidación</t>
  </si>
  <si>
    <t>Posibilidad de afectación económica por contratos sin liquidar dentro de los términos señalados en la Ley, debido a la debilidad en los controles de supervisión de contratos en la etapa poscontractual y el el seguimiento a la totalidad de los contratos que requieren liquidación.</t>
  </si>
  <si>
    <t>Incumplimiento de las condiciones del contrato sin que el supervisor realice la gestión requerida</t>
  </si>
  <si>
    <t xml:space="preserve">Debilidad en el seguimiento adecuado a la ejecucion contractual.
Debilidad en la estructuración de los informes para actuar de conformidad con lo establecido en el articulo 86 de la Ley 1474 de 2011
</t>
  </si>
  <si>
    <t>Posibilidad de afectación económica por incumplimiento de las condiciones del contrato sin que el supervisor realice la gestión requerida,  debido a debilidades seguimiento adecuado a la ejecución contractual y la estructuración de los informes para actuar de conformidad con lo establecido en el articulo 86 de la Ley 1474 de 2011.</t>
  </si>
  <si>
    <t>Interés indebido en la celebración de contratos para beneficio propio o de un tercero</t>
  </si>
  <si>
    <t>Debido a que el funcionario o contratista de la entidad incumpla sus funciones u oblligaciones  contractuales afectando  la moralidad administrativa buscando un favorecimiento propio o de un tercero.</t>
  </si>
  <si>
    <t xml:space="preserve">Posibilidad de que un funcionario o contratista omita el ejercicio de sus funciones u obligaciones en abuso de su poder para favorecimiento propio o de un tercero. </t>
  </si>
  <si>
    <t xml:space="preserve">Posible declaratoria de contrato realidad </t>
  </si>
  <si>
    <t xml:space="preserve">Debilidades en la estructuración y planeación de las necesidades en los estudios previos relacionada con el caracter excepcional, objeto, obligaciones específicas, plazo y honorarios.
Debilidades en la supervisión de los contratos relacionada con la coordinación en el marco del respeto por la autonomia de la ejecución del objeto y obligaciones contractuales. </t>
  </si>
  <si>
    <t xml:space="preserve">Posibilidad de afectación económica por configuración de un contrato realidad  por relaciones laborales encubiertas en los contratos de prestación de servicios con personas naturales debido a debilidades en la estructuración, planeación, contratación y supervisión contractual </t>
  </si>
  <si>
    <t>Gestión de Talento Humano</t>
  </si>
  <si>
    <t>por la designación de un aspirante que no cumple con los requisitos mínimos establecidos en el manual de funciones y/o en las demás disposiciones que reglamentan estas actuaciones</t>
  </si>
  <si>
    <t>Debido a tráfico de influencias y/o clientelismo.</t>
  </si>
  <si>
    <t>Posibilidad de afectación legal, económica y/o reputacional por tráfico de influencias y/o clientelismo en el nombramiento de un aspirante que no cumple con los requisitos mínimos establecidos por abuso de poder de los servidores públicos involucrados desviando la gestión de lo público para beneficio propio o de un tercero.</t>
  </si>
  <si>
    <t>por Inconsistencias  e inoportunidad en el pago de la nómina</t>
  </si>
  <si>
    <t xml:space="preserve"> debido a la falta de parametrización del sistema,  desconocimiento de la normatividad aplicable y/o debilidades en la revisión de la nómina.</t>
  </si>
  <si>
    <t>Posibilidad de afectación legal, reputacional y/o económica por inconsistencias e inoportunidad en el pago de la nómina debido a la falta de parametrización del sistema, desconocimiento de la normatividad aplicable y/o debilidades en la revisión de la nómina.</t>
  </si>
  <si>
    <t>Gestión Documental</t>
  </si>
  <si>
    <t xml:space="preserve">Expedientes incompletos o perdida de documentos que generan expedientes  desmembrados.
</t>
  </si>
  <si>
    <t>Debilidades en los controles de prestamo y las dependencias no  anexan la información en los expedientes.</t>
  </si>
  <si>
    <t>Posibilidad de afectación reputacional por expedientes incompletos y perdida de documentos debido a debilidades en los controles de prestamo y a que las dependencias no anexan la información en los expedientes.</t>
  </si>
  <si>
    <t>x</t>
  </si>
  <si>
    <t>Deterioro físico de la documentación que alberga el insitituto</t>
  </si>
  <si>
    <t>Manipulación inadecuada de los documentos o factores ambientales y biologicos en las áreas de mobiliario y unidades de almacenamiento de archivo.</t>
  </si>
  <si>
    <t>Posibilidad de afectación reputacional por deterioro físico de la documentación que alberga el instituto debido a manipulación inadecuada de los documentos o por factores ambientales y biológicos en las áreas de mobiliario y unidades de almacenamiento.</t>
  </si>
  <si>
    <t>Eliminiación de documentos por parte de los servidores y contratistas, desviando la gestión de lo público para beneficio propio o de un tercero</t>
  </si>
  <si>
    <t>Debilidad en la aplicación de lineamientos archivisticos</t>
  </si>
  <si>
    <t>Posibilidad de uso o eliminiación de documentos por parte de los servidores y contratistas, desviando la gestión de lo público para beneficio propio o de un tercero, debido a la debilidad en la aplicación de los lineamientos archivisticos.</t>
  </si>
  <si>
    <t>Asignación y descripción de forma inadecuada de los radicados de entrada y de salida por parte de correspondencia.</t>
  </si>
  <si>
    <t xml:space="preserve">Debilidad en la aplicación de lineamientos archivisticos por parte de los colaboradores del area de correspondencia </t>
  </si>
  <si>
    <t>Posibilidad de afectación reputacional debido a la asignación y descripción de radicados de entrada y de salida de forma erronea por parte de la oficina de correspondencia.</t>
  </si>
  <si>
    <t>Gestión Financiera</t>
  </si>
  <si>
    <t>Subvaluación y/o  sobrevaluación de los estados financieros</t>
  </si>
  <si>
    <t xml:space="preserve">Debido a soportes con información errada, interpretación del analista de los datos o digitalización errada en el aplicativo. </t>
  </si>
  <si>
    <t xml:space="preserve">Posibilidad de afectación reputacional por subvaluación y/o  sobrevaluación de los estados financieros debido a soportes con información errada, interpretación del analista de los datos o digitalización errada en el aplicativo. </t>
  </si>
  <si>
    <t>Expedición del Certificado de Disponibilidad Presupuestal (CDP) y Certificados de Resgitro Presupuestal (CRP) con errores en la información registrada</t>
  </si>
  <si>
    <t xml:space="preserve">Equivocación involuntaria en el registro de datos en la expedición del Certificado de Disponibilidad Presupuestal
Errores en los datos presupuestales registrados en el certificado de viabilidad para ejecución de recursos de inversión
Debilidades en el control de verificación de los datos financieros registrados en el Certificados de Registros Presupuestal (CRP) expedidos </t>
  </si>
  <si>
    <t>Posibilidad de afectación económica por errores de los datos relacionados en los Certificados de Disponibilidad Presupuestal-CDP o Certificados de Registro Presupuestal expedidos,  debido a equivocación involuntaria en el registro de los datos, errores en el certificado de viabilidad para ejecución de recursos de inversión, en la solicitud de Certificado de registro Presupuestal, así como debilidades en la verificación de los datos financieros registrados en el CDP y CRP.</t>
  </si>
  <si>
    <t xml:space="preserve">Duplicidad y/o errores en los pagos </t>
  </si>
  <si>
    <t xml:space="preserve">Error en el registro de información en el portal de pagos. 
Inconsistencias en la información contenida en la planilla de pagos. </t>
  </si>
  <si>
    <t xml:space="preserve">Posibilidad de afectación económica/presupuestal por duplicidad y/o error en los pagos, debido a inconsitencias en el registro de información en el portal y a la información contenida en la planilla de pagos. </t>
  </si>
  <si>
    <t xml:space="preserve">Por abuso de poder se realicen pagos sin soportes a un tercero o a nombre propio </t>
  </si>
  <si>
    <t>Orden del jefe inmediato y los servidores involucrados para realizar el pago sin soportes
Debilidad en la aplicación de los controles del proceso
Falta de integridad de los servidores que participan en el proceso de pagos</t>
  </si>
  <si>
    <t>Posibilidad de que se realicen pagos sin soportes por abuso de poder de los servidores públicos involucrados en el proceso, desviando la gestión de lo público para beneficio propio o de un tercero.</t>
  </si>
  <si>
    <t>Gestión Jurídica</t>
  </si>
  <si>
    <t>por incumplimiento en los términos de las etapas o actividades para los procesos administrativos y/o judiciales que se adelantan en el IDPC</t>
  </si>
  <si>
    <t>debido a debilidades en los controles de verificación del trámite para la sustentación de los procesos judiciales.</t>
  </si>
  <si>
    <t>Posibilidad de afectación económica y/o disciplinaria por incumplimiento en los términos de las etapas o actividades para los procesos administrativos y/o judiciales que se adelantan para el IDPC, debido a debilidades en los controles de verificación del trámite para la sustentación y/o respuesta de los procesos judiciales.</t>
  </si>
  <si>
    <t>por la omisión en la alimentación del Sistema de Procesos Judiciales (SIPROJ) por parte del abogado encargado de la defensa judicial</t>
  </si>
  <si>
    <t>debido a la falta de una obligación específica del profesional designado para realizar la actualización, al incumplimiento de las obligaciones específicas del abogado encargado de la actualización o a la falta de capacitación en el manejo del aplicativo.</t>
  </si>
  <si>
    <t>Posibilidad de afectación reputacional por la omisión en la alimentación del Sistema de Procesos Judiciales (SIPROJ) por parte del abogado encargado de la defensa judicial, debido a la falta de una obligación específica del profesional designado para realizar la actualización, al incumplimiento de las obligaciones específicas del abogado encargado de la actualización o a la falta de capacitación en el manejo del aplicativo.</t>
  </si>
  <si>
    <t>daño antijurídico por injerencia negativa</t>
  </si>
  <si>
    <t>Un interés particular en el resultado del proceso administrativo y/o judicial.</t>
  </si>
  <si>
    <t>Posibilidad de materializar un daño antijurídico a un proceso administrativo y/o judicial por la injerencia negativa de un funcionario y/o contratista del Instituto fundado en un interés particular.</t>
  </si>
  <si>
    <t>Gestión Territorial del Patrimonio</t>
  </si>
  <si>
    <t>Consolidar los patrimonios de Bogotá-región como referente de significados sociales y determinante de las dinámicas del ordenamiento territorial.</t>
  </si>
  <si>
    <t xml:space="preserve">Incumplimiento en la ejecución de las metas,planes, programas, proyectos </t>
  </si>
  <si>
    <t>Debilidad en el seguimiento en los cambio en los instrumentos,  normas y la regulación de patrimonio cultural del Distrital o Nacional.</t>
  </si>
  <si>
    <t>Posibilidad de afectación reputacional por incumplimiento en la ejecución funciones responsabilidades de la Subdirección de Gestión de Territorial de Patrimonio debido a debilidades en el seguimiento en los cambio en los instrumentos,  normas y la regulación de patrimonio cultural del Distrital o Nacional relaciondas con su misionalidad .</t>
  </si>
  <si>
    <t>Incumplimiento  en las respuestas a los requerimientos y/o solicitudes radicadas en el ORFEO</t>
  </si>
  <si>
    <t>Demora en la asignación, traslado de la solicitud o en el trámite a de las respuestas de los ORFEOS asignadas, Falta de seguimiento a las respuestas asignadas a la Subdirección de Gestión Territorial</t>
  </si>
  <si>
    <t>Posibilidad de afectación reputacional por el incumplimiento en las respuestas a los requerimientos y/o solicitudes radicadas en el ORFEO por demora en la asignación, traslado  o en el trámite a de las respuestas asignadas a la Subdirección de Gestión Territorial</t>
  </si>
  <si>
    <t xml:space="preserve">La no realización de las actividades programada en desarrollo de la ejecución del proyecto 7649 </t>
  </si>
  <si>
    <t>Incumplimiento en el programa de actividades presenciales en los territorios por las limitaciones logísticas y operativas para los desplazamientos del equipo de trabajo.</t>
  </si>
  <si>
    <t xml:space="preserve">Posibilidad de afectación reputacional por la falta de condiciones logisticas para la participación de la comunidad en el desarrollo y ejecución de metas de la Subdirección de Gestión Territorial , debido al incumplimiento en el programa de actividades presenciales en el territorio por las limitaciones logísticas y operativas para los desplazamientos del equipo de trabajo.
</t>
  </si>
  <si>
    <t>Desactualización del inventario del Patrimonio Cultural por no cumplir con los criterios de estandarización para que sea información pública</t>
  </si>
  <si>
    <t>Incumplimiento en la entrega de los actos administrativos que modifican la información del inventario y las equiparaciones aprobadas en los BIC por el equipo responsable</t>
  </si>
  <si>
    <t>Posibilidad de afectación reputacional por información desactualizada del inventario del Patrimonio Cultural por no cumplir con los criterios de estandarización debido al incumplimiento en la actualizacion del reporte de los actos administrativos que modifican la información del inventario y las equiparaciones aprobadas en los BIC por el equipo responsable</t>
  </si>
  <si>
    <t>Incumplimiento en la fromulacioncion de los instrumentos de planeación</t>
  </si>
  <si>
    <t>Debilidades  en el conocimiento y manejo de unidades compartidas asignadas a los equipos de SGTP</t>
  </si>
  <si>
    <t>Posibilidad de afectación reputacional por demoras en los reportes de las metas y proyectos a cargo de la subdirección de Gestión Territorial del Patrimonio, debido a pérdida de la información por debilidades en el conocimiento y manejo de unidades compartidas asignadas a los equipos para de SGTP</t>
  </si>
  <si>
    <t>Fortalecimiento del SIG</t>
  </si>
  <si>
    <t xml:space="preserve">Incumplimiento del reporte de monitoreo o inoportunidad de las herramientas gestión  </t>
  </si>
  <si>
    <t xml:space="preserve">Debido a la inoportunidad del reporte de monitoreo de las herramientas de gestión  por parte del proceso
Los reportes no son entregados en debida forma 
Debido a la rotación del personal, el proceso no tiene presente las fechas de reporte de los diferentes instrumentos de gestión
</t>
  </si>
  <si>
    <t>Posibilidad de afectación reputacional por incumplimiento o inoportunidad del reporte de monitoreo de las herramientas de gestión, debido a la no entrega, entrega tardía o en debida forma de los reportes del monitoreo por parte de la primera línea de defensa.</t>
  </si>
  <si>
    <t xml:space="preserve">
Baja calificación en el Índice de Desempeño Institucional</t>
  </si>
  <si>
    <t>Debido a incumplimiento de los requisitos de las políticas de gestión y desempeño por parte de los procesos
No aplicar acciones para subsanar las debilidades identificadas</t>
  </si>
  <si>
    <t>Posibilidad de afectación reputacional por baja calificación en el Índice de Desempeño Institucional, debido al incumplimiento de los requisitos de las políticas de gestión y desempeño por parte de los procesos.</t>
  </si>
  <si>
    <t>Disposición final inadecuada de residuos peligros</t>
  </si>
  <si>
    <t>Entrega errorea de los residuos peligrosos al gestor de residuos convencionales por desconocimiento de quien entrega los residuos</t>
  </si>
  <si>
    <t>Posibilidad de afectación económica por disposición final inadecuada de residuos peligrosos, debido a errores o desconocimiento de quien  entrega los residuos peligrosos al gestor de residuos convencionales.</t>
  </si>
  <si>
    <t>Uso inadecuado o mala manipulación de productos químicos</t>
  </si>
  <si>
    <t>Desconocimiento de la hoja de datos de seguridad y ficha técnica del producto químico</t>
  </si>
  <si>
    <t>Posibilidad de afectación económica por uso inadecuado o mala manipulación de productos químicos que puede causar un impacto ambiental negativo y/o un accidente laboral debido al desconocimiento de la hoja de datos de seguridad y ficha técnica del producto químico.</t>
  </si>
  <si>
    <t>Incumplimiento de requisitos legales ambientales vigentes</t>
  </si>
  <si>
    <t>Expedición constante de la normatividad ambiental
Falta de capacidad económica y de la entidad para cumplir con los requerimientos legales 
Normas de austeridad del gasto con superioridad jerárquica frente al  requisito ambiental que con llevan al cumplimiento de los mismos  de manera progresiva</t>
  </si>
  <si>
    <t xml:space="preserve">Posibilidad de afectación económica por incumplimiento de requisitos legales ambientales vigentes debido a la expedición constante de la normatividad ambiental, falta de capacidad económica de la entidad y  superioridad jerárquica de las normas al requisito ambiental.
</t>
  </si>
  <si>
    <t>Protección e Intervención del Patrimonio</t>
  </si>
  <si>
    <t>Generar acciones de protección y recuperación del patrimonio cultural del distrito y de su significado histórico, urbano, arquitectónico, cultural y simbólico a diferentes escalas desde una perspectiva de integralidad.</t>
  </si>
  <si>
    <t>Deficiencias en la orientación a quienes requieren los servicios que brinda la Subdirección de Protección e Intervención del Patrimonio-SPIP</t>
  </si>
  <si>
    <t>Imprecisiones en la comunicación e información de los requisitos y alcance de los trámites y servicios frente a quien presenta una solicitud, tanto al inicio del trámite, como a lo largo de su solución.</t>
  </si>
  <si>
    <t>Posibilidad de afectación reputacional por deficiencias en la orientación a quienes requieren los servicios que brinda la SPIP debido a imprecisiones en la comunicación e información de los requisitos  y alcance de los támites frente a quien presenta una solicitud, tanto al inicio del trámite, como a lo largo de su solución.</t>
  </si>
  <si>
    <t>Intervención inadecuada sobre el patrimonio o su desaparición.</t>
  </si>
  <si>
    <t>Imposibilidad de monitorear las intervenciones asociadas a las consultas en patrimonio realizadas por la ciudadanía 
Debilidades en el control ejercido por el sector cultura frente a las intervenciones al patrimonio mueble de la ciudad
Dificultades propias de los trámites y su duración.</t>
  </si>
  <si>
    <t>Posibilidad de afectación reputacional por intervención inadecuada sobre el patrimonio o de su desaparición, debido a las dificultades propias de los trámites y su duración.</t>
  </si>
  <si>
    <t>Respuesta inoportuna a las solicitudes que se reciben.</t>
  </si>
  <si>
    <t xml:space="preserve">
Deficiencias en los controles y seguimientos al avance de los trámites </t>
  </si>
  <si>
    <t xml:space="preserve">Posibilidad de afectación reputacional por responder de manera inoportuna las solicitudes que se reciben, debido a deficiencias en los controles y seguimientos al avance de los trámites </t>
  </si>
  <si>
    <t>Aprobación inadecuada de solicitudes.</t>
  </si>
  <si>
    <t>Desactualización en la normativa vigente de los servidores responsable del proceso y aplicable o a interpretaciones erróneas.</t>
  </si>
  <si>
    <t>Posibilidad de afectación reputacional por aprobación inadecuada de solicitudes debido a la desactualización de los servidores responsable del proceso en la normativa vigente aplicable o a interpretaciones erróneas</t>
  </si>
  <si>
    <t>Inconsistencias en la estructuración de los estudios previos y documentos anexos.</t>
  </si>
  <si>
    <t>Formulación de pliegos desarticulada de los equipos técnicos que realizan el seguimiento a las obras.</t>
  </si>
  <si>
    <t>Posibilidad de afectación reputacional por inconsistencias en la estructuración de los estudios previos y documentos anexos debido a la formulación de pliegos desarticulada de los equipos técnicos que realizan el seguimiento a las obras.</t>
  </si>
  <si>
    <t xml:space="preserve">Falta de información y transparencia sobre los trámites </t>
  </si>
  <si>
    <t>Desconocimiento por parte de los ciudadanos de cómo se realizan los trámites en el IDPC y falta de transparencia frente a como se desarrolla el proceso y en que etapa se encuentra</t>
  </si>
  <si>
    <t>Posibilidad de solicitar o recibir cobro indebidos durante la atención de trámite de "SOLICITUD DE AUTORIZACIÓN DE ANTEPROYECTOS EN BIENES DE INTERÉS CULTURAL DEL DISTRITO CAPITAL" por parte de los servidores del IDPC que desvíen la gestión de lo público para el beneficio propio o de un tercero</t>
  </si>
  <si>
    <t xml:space="preserve">Posibilidad de solicitar o recibir cobro indebidos durante la atención de trámite de "EQUIPARACIÓN DE TARIFAS DE SERVICIOS PÚBLICOS A ESTRATO UNO (1) EN INMUEBLES DE INTERÉS CULTURAL" por parte de los servidores del IDPC que desvíen la gestión de lo público para el beneficio propio o de un tercero </t>
  </si>
  <si>
    <t xml:space="preserve">Posibilidad de solicitar o recibir cobro indebidos durante la atención de trámite de "SOLICITUD DE AUTORIZACIÓN DE INTERVENCIÓN DE ESPACIOS PÚBLICOS PATRIMONIALES DEL DISTRITO CAPITAL " por parte de los servidores del IDPC que desvíen la gestión de lo público para el beneficio propio o de un tercero </t>
  </si>
  <si>
    <t xml:space="preserve">Posibilidad de solicitar o recibir cobro indebidos durante la atención de trámite de "ESTUDIO DE SOLICITUDES DE INTERVENCIÓN DE BIENES MUEBLES Y MONUMENTOS EN ESPACIO PÚBLICO" por parte de los servidores del IDPC que desvíen la gestión de lo público para el beneficio propio o de un tercero </t>
  </si>
  <si>
    <t xml:space="preserve">Posibilidad de solicitar o recibir cobro indebidos durante la atención de trámite de "EXPEDICIÓN DE LICENCIAS DE OCUPACIÓN E INTERVENCIÓN DE ESPACIOS PÚBLICOS PATRIMONIALES DEL DISTRITO CAPITAL”. por parte de los servidores del IDPC que desvíen la gestión de lo público para el beneficio propio o de un tercero </t>
  </si>
  <si>
    <t>Seguimiento y Evaluación</t>
  </si>
  <si>
    <t>Insuficiente cobertura de evaluación y/o seguimiento a los procesos del IDPC</t>
  </si>
  <si>
    <t>Escaso personal
Sistemas de información obsoletos y/o insuficiente</t>
  </si>
  <si>
    <t>Posibilidad de afectación económica por insuficiente cobertura de evaluación y/o seguimiento a los procesos del IDPC, debido al escaso personal de Control Interno y sistemas de información obsoletos y/o insuficientes que permitan agilizar el trabajo.</t>
  </si>
  <si>
    <t>Ocultar o modificar información del desempeño de los procesos o de la Entidad en favorecimiento propio o de un servidor en particular</t>
  </si>
  <si>
    <t>Desconocimiento del estatuto de auditoría interna  y código de ética del auditor
Ausencia o debilidad de procesos y procedimientos para la gestión</t>
  </si>
  <si>
    <t>Posibilidad de ocultar o modificar información del desempeño de los procesos o de la Entidad por abuso del poder del equipo auditor, desviando la gestión de lo público en favorecimiento propio o de un servidor en particular.</t>
  </si>
  <si>
    <t>Errores en los informes de seguimiento o auditorías</t>
  </si>
  <si>
    <t>Errores de muestreo de la información de la auditoría
El auditor no cuente con las competencias de auditoría
Desconocimiento de las actividades o temáticas a evaluar
Información insuficiente, desordenada o que excede la capacidad para su análisis
El alcance de la auditoría excede la capacidad del equipo</t>
  </si>
  <si>
    <t>Posibilidad de afectación reputacional por errores en los informes de seguimiento o auditorías debido a que el alcance de la auditoría excede la capacidad del equipo, desconocimiento de las actividades o temáticas a evaluar por parte del auditor o ausencia de las competencias necesarias, errores de muestreo, información insuficiente, desordenada o que excede la capacidad para su análisis.</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</si>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</sst>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22"/>
      <color theme="1"/>
      <name val="Arial Narrow"/>
      <family val="2"/>
    </font>
    <font>
      <sz val="11"/>
      <color theme="1"/>
      <name val="Arial Narrow"/>
      <family val="2"/>
    </font>
    <font>
      <b/>
      <sz val="11"/>
      <color theme="1"/>
      <name val="Arial Narrow"/>
      <family val="2"/>
    </font>
    <font>
      <b/>
      <sz val="11"/>
      <name val="Arial Narrow"/>
      <family val="2"/>
    </font>
    <font>
      <sz val="11"/>
      <name val="Arial Narrow"/>
      <family val="2"/>
    </font>
    <font>
      <sz val="11"/>
      <color theme="1"/>
      <name val="Arial Narrow"/>
    </font>
    <font>
      <b/>
      <sz val="11"/>
      <color theme="9" tint="-0.249977111117893"/>
      <name val="Arial Narrow"/>
      <family val="2"/>
    </font>
  </fonts>
  <fills count="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B2B2B2"/>
        <bgColor indexed="64"/>
      </patternFill>
    </fill>
    <fill>
      <patternFill patternType="solid">
        <fgColor theme="0" tint="-0.249977111117893"/>
        <bgColor indexed="64"/>
      </patternFill>
    </fill>
    <fill>
      <patternFill patternType="solid">
        <fgColor theme="0"/>
        <bgColor theme="0"/>
      </patternFill>
    </fill>
  </fills>
  <borders count="8">
    <border>
      <left/>
      <right/>
      <top/>
      <bottom/>
      <diagonal/>
    </border>
    <border>
      <left style="dashed">
        <color theme="9" tint="-0.24994659260841701"/>
      </left>
      <right/>
      <top/>
      <bottom/>
      <diagonal/>
    </border>
    <border>
      <left style="dashed">
        <color theme="9" tint="-0.24994659260841701"/>
      </left>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otted">
        <color rgb="FFE36C09"/>
      </left>
      <right style="dotted">
        <color rgb="FFE36C09"/>
      </right>
      <top style="dotted">
        <color rgb="FFE36C09"/>
      </top>
      <bottom style="dotted">
        <color rgb="FFE36C09"/>
      </bottom>
      <diagonal/>
    </border>
  </borders>
  <cellStyleXfs count="1">
    <xf numFmtId="0" fontId="0" fillId="0" borderId="0"/>
  </cellStyleXfs>
  <cellXfs count="41">
    <xf numFmtId="0" fontId="0" fillId="0" borderId="0" xfId="0"/>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3" borderId="0" xfId="0" applyFont="1" applyFill="1" applyAlignment="1">
      <alignment vertical="center" wrapText="1"/>
    </xf>
    <xf numFmtId="0" fontId="2" fillId="3" borderId="0" xfId="0" applyFont="1" applyFill="1" applyAlignment="1">
      <alignment wrapText="1"/>
    </xf>
    <xf numFmtId="0" fontId="2" fillId="0" borderId="0" xfId="0" applyFont="1" applyAlignment="1">
      <alignment wrapText="1"/>
    </xf>
    <xf numFmtId="0" fontId="2" fillId="3" borderId="0" xfId="0" applyFont="1" applyFill="1" applyAlignment="1">
      <alignment horizontal="center" vertical="center" wrapText="1"/>
    </xf>
    <xf numFmtId="0" fontId="2" fillId="3" borderId="0" xfId="0" applyFont="1" applyFill="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textRotation="90" wrapText="1"/>
    </xf>
    <xf numFmtId="0" fontId="3" fillId="2" borderId="4"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textRotation="90" wrapText="1"/>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3" borderId="0" xfId="0" applyFont="1" applyFill="1" applyAlignment="1">
      <alignment horizontal="center" vertical="center" wrapText="1"/>
    </xf>
    <xf numFmtId="0" fontId="3" fillId="2" borderId="0" xfId="0" applyFont="1" applyFill="1" applyAlignment="1">
      <alignment horizontal="center" vertical="center" wrapText="1"/>
    </xf>
    <xf numFmtId="0" fontId="2" fillId="4" borderId="5" xfId="0" applyFont="1" applyFill="1" applyBorder="1" applyAlignment="1" applyProtection="1">
      <alignment horizontal="center" vertical="center" wrapText="1"/>
    </xf>
    <xf numFmtId="0" fontId="2" fillId="0" borderId="5" xfId="0" applyFont="1" applyBorder="1" applyAlignment="1" applyProtection="1">
      <alignment vertical="center" wrapText="1"/>
      <protection locked="0"/>
    </xf>
    <xf numFmtId="0" fontId="2" fillId="4" borderId="5" xfId="0" applyFont="1" applyFill="1" applyBorder="1" applyAlignment="1" applyProtection="1">
      <alignment vertical="center" wrapText="1"/>
    </xf>
    <xf numFmtId="0" fontId="5" fillId="0" borderId="5" xfId="0"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2" fillId="3" borderId="5" xfId="0" applyFont="1" applyFill="1" applyBorder="1" applyAlignment="1" applyProtection="1">
      <alignment horizontal="center" vertical="center" wrapText="1"/>
      <protection locked="0"/>
    </xf>
    <xf numFmtId="0" fontId="2" fillId="5" borderId="5" xfId="0" applyFont="1" applyFill="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6" borderId="7" xfId="0" applyFont="1" applyFill="1" applyBorder="1" applyAlignment="1">
      <alignment horizontal="center" vertical="center" wrapText="1"/>
    </xf>
    <xf numFmtId="0" fontId="2" fillId="0" borderId="7" xfId="0" applyFont="1" applyBorder="1" applyAlignment="1">
      <alignment horizontal="center" vertical="center"/>
    </xf>
    <xf numFmtId="0" fontId="2" fillId="6" borderId="7" xfId="0" applyFont="1" applyFill="1" applyBorder="1" applyAlignment="1">
      <alignment horizontal="center" vertical="center"/>
    </xf>
    <xf numFmtId="0" fontId="2" fillId="0" borderId="0" xfId="0" applyFont="1" applyBorder="1" applyAlignment="1">
      <alignment vertical="center" wrapText="1"/>
    </xf>
    <xf numFmtId="0" fontId="6" fillId="0" borderId="7" xfId="0" applyFont="1" applyBorder="1" applyAlignment="1">
      <alignment horizontal="left" vertical="center" wrapText="1"/>
    </xf>
    <xf numFmtId="0" fontId="6" fillId="6" borderId="7" xfId="0" applyFont="1" applyFill="1" applyBorder="1" applyAlignment="1">
      <alignment horizontal="center" vertical="center"/>
    </xf>
    <xf numFmtId="0" fontId="2" fillId="0" borderId="5" xfId="0" applyFont="1" applyBorder="1" applyAlignment="1" applyProtection="1">
      <alignment horizontal="center" vertical="center" wrapText="1"/>
      <protection locked="0"/>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onitoreo%20Mapa%20de%20Riesgos%20de%20Gesti&#243;n%20y%20de%20Corrupci&#243;n%20I%20cuatrimestre%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os/IDPC/2021/Riesgos/Propuesta%20Matriz%20Riesgos/Propuesta%20de%20Matriz%20de%20Riesg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ontexto"/>
      <sheetName val="Riesgos"/>
      <sheetName val="Controles Riesgos de Gestión"/>
      <sheetName val="Controles Riesgos de Corrupción"/>
      <sheetName val="Seguimiento Riesgos"/>
      <sheetName val="Listas y tablas"/>
      <sheetName val="Hoja2"/>
      <sheetName val="Matriz Calor Inherente"/>
      <sheetName val="Matriz Calor Residual"/>
      <sheetName val="Tabla probabilidad"/>
      <sheetName val="Tabla Impacto"/>
      <sheetName val="Tabla Valoración controles"/>
      <sheetName val="Opciones Tratamiento"/>
      <sheetName val="Hoja1"/>
    </sheetNames>
    <sheetDataSet>
      <sheetData sheetId="0" refreshError="1"/>
      <sheetData sheetId="1" refreshError="1"/>
      <sheetData sheetId="2"/>
      <sheetData sheetId="3" refreshError="1"/>
      <sheetData sheetId="4" refreshError="1"/>
      <sheetData sheetId="5" refreshError="1"/>
      <sheetData sheetId="6">
        <row r="3">
          <cell r="Q3" t="str">
            <v>Administración de Bienes e Infraestructura</v>
          </cell>
          <cell r="R3" t="str">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ell>
        </row>
        <row r="4">
          <cell r="Q4" t="str">
            <v>Atención a la Ciudadanía</v>
          </cell>
          <cell r="R4" t="str">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ell>
        </row>
        <row r="5">
          <cell r="Q5" t="str">
            <v>Comunicación Estratégica</v>
          </cell>
          <cell r="R5" t="str">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ell>
        </row>
        <row r="6">
          <cell r="Q6" t="str">
            <v>Control Interno Disciplinario</v>
          </cell>
          <cell r="R6" t="str">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ell>
        </row>
        <row r="7">
          <cell r="Q7" t="str">
            <v>Direccionamiento Estratégico</v>
          </cell>
          <cell r="R7" t="str">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ell>
        </row>
        <row r="8">
          <cell r="Q8" t="str">
            <v>Divulgación y Apropiación Social del Patrimonio</v>
          </cell>
          <cell r="R8" t="str">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ell>
        </row>
        <row r="9">
          <cell r="Q9" t="str">
            <v>Fortalecimiento del SIG</v>
          </cell>
          <cell r="R9" t="str">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ell>
        </row>
        <row r="10">
          <cell r="Q10" t="str">
            <v>Gestión Contractual</v>
          </cell>
          <cell r="R10" t="str">
            <v>Estructurar, adelantar, orientar y acompañar la gestión precontractual, contractual y post-contractual de conformidad con las disposiciones legales vigentes, con el fin de aportar al cumplimiento de la misión institucional.</v>
          </cell>
        </row>
        <row r="11">
          <cell r="Q11" t="str">
            <v>Gestión de Sistemas de Información y Tecnología</v>
          </cell>
          <cell r="R11" t="str">
            <v xml:space="preserve">Gestionar de manera integral las tecnologías de la información en la organización, prestando servicios acordes a las necesidades de la institución y los avances en la materia, para contribuir al desarrollo de los procesos estratégicos, misionales y de apoyo a través de la tecnología. </v>
          </cell>
        </row>
        <row r="12">
          <cell r="Q12" t="str">
            <v>Gestión de Talento Humano</v>
          </cell>
          <cell r="R12" t="str">
            <v>Administrar el Talento Humano del IDPC, para apalancar el logro de los objetivos institucionales definidos por la alta dirección a través de la gestión de los procesos de ingreso, permanencia y retiro de los servidores, de acuerdo con la normatividad vigente.</v>
          </cell>
        </row>
        <row r="13">
          <cell r="Q13" t="str">
            <v>Gestión Documental</v>
          </cell>
          <cell r="R13" t="str">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ell>
        </row>
        <row r="14">
          <cell r="Q14" t="str">
            <v>Gestión Financiera</v>
          </cell>
          <cell r="R14" t="str">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ell>
        </row>
        <row r="15">
          <cell r="Q15" t="str">
            <v>Gestión Jurídica</v>
          </cell>
          <cell r="R15" t="str">
            <v>Realizar asesoría Jurídica y representación Judicial a través del ejercicio de la actividad jurídica, para apoyar el desarrollo y fortalecimiento de los procesos institucionales y prevenir la ocurrencia del daño antijurídico.</v>
          </cell>
        </row>
        <row r="16">
          <cell r="Q16" t="str">
            <v>Gestión Territorial del Patrimonio</v>
          </cell>
          <cell r="R16" t="str">
            <v>Formular, gestionar y orientar actuaciones en el territorio que permitan la protección, conservación y sostenibilidad del patrimonio cultural y natural del Distrito Capital.</v>
          </cell>
        </row>
        <row r="17">
          <cell r="Q17" t="str">
            <v>Protección e Intervención del Patrimonio</v>
          </cell>
          <cell r="R17" t="str">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ell>
        </row>
        <row r="18">
          <cell r="Q18" t="str">
            <v>Seguimiento y Evaluación</v>
          </cell>
          <cell r="R18" t="str">
            <v>Realizar seguimiento y evaluar la gestión de la entidad y la efectividad del Sistema de Control Interno generando recomendaciones y alertas que contribuyen al mejoramiento del desempeño institucional y al fortalecimiento del control en la entidad.</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Tablas y Listas"/>
      <sheetName val="Riesgos"/>
      <sheetName val="Controles"/>
      <sheetName val="Tablas Dinámicas"/>
      <sheetName val="Tablas Fijas"/>
      <sheetName val="Datos"/>
      <sheetName val="Propuesta de Matriz de Riesgos "/>
      <sheetName val="Listas y tabla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F87"/>
  <sheetViews>
    <sheetView tabSelected="1" topLeftCell="A4" zoomScale="120" zoomScaleNormal="120" workbookViewId="0">
      <pane xSplit="3" ySplit="3" topLeftCell="D7" activePane="bottomRight" state="frozen"/>
      <selection activeCell="A4" sqref="A4"/>
      <selection pane="topRight" activeCell="D4" sqref="D4"/>
      <selection pane="bottomLeft" activeCell="A7" sqref="A7"/>
      <selection pane="bottomRight" activeCell="D7" sqref="D7"/>
    </sheetView>
  </sheetViews>
  <sheetFormatPr baseColWidth="10" defaultRowHeight="16.5" x14ac:dyDescent="0.3"/>
  <cols>
    <col min="1" max="1" width="4" style="39" bestFit="1" customWidth="1"/>
    <col min="2" max="2" width="24.42578125" style="39" customWidth="1"/>
    <col min="3" max="3" width="43.85546875" style="39" customWidth="1"/>
    <col min="4" max="4" width="39.85546875" style="39" customWidth="1"/>
    <col min="5" max="5" width="14.140625" style="39" customWidth="1"/>
    <col min="6" max="6" width="24.85546875" style="39" customWidth="1"/>
    <col min="7" max="7" width="38.140625" style="39" customWidth="1"/>
    <col min="8" max="8" width="32.42578125" style="26" customWidth="1"/>
    <col min="9" max="14" width="11.42578125" style="26"/>
    <col min="15" max="16384" width="11.42578125" style="5"/>
  </cols>
  <sheetData>
    <row r="1" spans="1:32" ht="16.5" customHeight="1" x14ac:dyDescent="0.3">
      <c r="A1" s="1" t="s">
        <v>0</v>
      </c>
      <c r="B1" s="2"/>
      <c r="C1" s="2"/>
      <c r="D1" s="2"/>
      <c r="E1" s="2"/>
      <c r="F1" s="2"/>
      <c r="G1" s="2"/>
      <c r="H1" s="2"/>
      <c r="I1" s="2"/>
      <c r="J1" s="2"/>
      <c r="K1" s="2"/>
      <c r="L1" s="2"/>
      <c r="M1" s="2"/>
      <c r="N1" s="3"/>
      <c r="O1" s="4"/>
      <c r="P1" s="4"/>
      <c r="Q1" s="4"/>
      <c r="R1" s="4"/>
      <c r="S1" s="4"/>
      <c r="T1" s="4"/>
      <c r="U1" s="4"/>
      <c r="V1" s="4"/>
      <c r="W1" s="4"/>
      <c r="X1" s="4"/>
      <c r="Y1" s="4"/>
      <c r="Z1" s="4"/>
      <c r="AA1" s="4"/>
      <c r="AB1" s="4"/>
      <c r="AC1" s="4"/>
      <c r="AD1" s="4"/>
      <c r="AE1" s="4"/>
      <c r="AF1" s="4"/>
    </row>
    <row r="2" spans="1:32" ht="24" customHeight="1" x14ac:dyDescent="0.3">
      <c r="A2" s="1"/>
      <c r="B2" s="2"/>
      <c r="C2" s="2"/>
      <c r="D2" s="2"/>
      <c r="E2" s="2"/>
      <c r="F2" s="2"/>
      <c r="G2" s="2"/>
      <c r="H2" s="2"/>
      <c r="I2" s="2"/>
      <c r="J2" s="2"/>
      <c r="K2" s="2"/>
      <c r="L2" s="2"/>
      <c r="M2" s="2"/>
      <c r="N2" s="3"/>
      <c r="O2" s="4"/>
      <c r="P2" s="4"/>
      <c r="Q2" s="4"/>
      <c r="R2" s="4"/>
      <c r="S2" s="4"/>
      <c r="T2" s="4"/>
      <c r="U2" s="4"/>
      <c r="V2" s="4"/>
      <c r="W2" s="4"/>
      <c r="X2" s="4"/>
      <c r="Y2" s="4"/>
      <c r="Z2" s="4"/>
      <c r="AA2" s="4"/>
      <c r="AB2" s="4"/>
      <c r="AC2" s="4"/>
      <c r="AD2" s="4"/>
      <c r="AE2" s="4"/>
      <c r="AF2" s="4"/>
    </row>
    <row r="3" spans="1:32" x14ac:dyDescent="0.3">
      <c r="A3" s="6"/>
      <c r="B3" s="6"/>
      <c r="C3" s="6"/>
      <c r="D3" s="6"/>
      <c r="E3" s="7"/>
      <c r="F3" s="6"/>
      <c r="G3" s="6"/>
      <c r="H3" s="3"/>
      <c r="I3" s="3"/>
      <c r="J3" s="3"/>
      <c r="K3" s="3"/>
      <c r="L3" s="3"/>
      <c r="M3" s="3"/>
      <c r="N3" s="3"/>
      <c r="O3" s="4"/>
      <c r="P3" s="4"/>
      <c r="Q3" s="4"/>
      <c r="R3" s="4"/>
      <c r="S3" s="4"/>
      <c r="T3" s="4"/>
      <c r="U3" s="4"/>
      <c r="V3" s="4"/>
      <c r="W3" s="4"/>
      <c r="X3" s="4"/>
      <c r="Y3" s="4"/>
      <c r="Z3" s="4"/>
      <c r="AA3" s="4"/>
      <c r="AB3" s="4"/>
      <c r="AC3" s="4"/>
      <c r="AD3" s="4"/>
      <c r="AE3" s="4"/>
      <c r="AF3" s="4"/>
    </row>
    <row r="4" spans="1:32" ht="16.5" customHeight="1" x14ac:dyDescent="0.3">
      <c r="A4" s="8" t="s">
        <v>1</v>
      </c>
      <c r="B4" s="9"/>
      <c r="C4" s="9"/>
      <c r="D4" s="9"/>
      <c r="E4" s="9"/>
      <c r="F4" s="9"/>
      <c r="G4" s="9"/>
      <c r="H4" s="9"/>
      <c r="I4" s="9"/>
      <c r="J4" s="9"/>
      <c r="K4" s="9"/>
      <c r="L4" s="9"/>
      <c r="M4" s="9"/>
      <c r="N4" s="3"/>
      <c r="O4" s="4"/>
      <c r="P4" s="4"/>
      <c r="Q4" s="4"/>
      <c r="R4" s="4"/>
      <c r="S4" s="4"/>
      <c r="T4" s="4"/>
      <c r="U4" s="4"/>
      <c r="V4" s="4"/>
      <c r="W4" s="4"/>
      <c r="X4" s="4"/>
      <c r="Y4" s="4"/>
      <c r="Z4" s="4"/>
      <c r="AA4" s="4"/>
      <c r="AB4" s="4"/>
      <c r="AC4" s="4"/>
      <c r="AD4" s="4"/>
      <c r="AE4" s="4"/>
      <c r="AF4" s="4"/>
    </row>
    <row r="5" spans="1:32" ht="16.5" customHeight="1" x14ac:dyDescent="0.3">
      <c r="A5" s="10"/>
      <c r="B5" s="10"/>
      <c r="C5" s="10"/>
      <c r="D5" s="10"/>
      <c r="E5" s="11"/>
      <c r="F5" s="11"/>
      <c r="G5" s="11"/>
      <c r="H5" s="11"/>
      <c r="I5" s="12" t="s">
        <v>2</v>
      </c>
      <c r="J5" s="12"/>
      <c r="K5" s="12"/>
      <c r="L5" s="12"/>
      <c r="M5" s="12"/>
      <c r="N5" s="3"/>
      <c r="O5" s="4"/>
      <c r="P5" s="4"/>
      <c r="Q5" s="4"/>
      <c r="R5" s="4"/>
      <c r="S5" s="4"/>
      <c r="T5" s="4"/>
      <c r="U5" s="4"/>
      <c r="V5" s="4"/>
      <c r="W5" s="4"/>
      <c r="X5" s="4"/>
      <c r="Y5" s="4"/>
      <c r="Z5" s="4"/>
      <c r="AA5" s="4"/>
      <c r="AB5" s="4"/>
      <c r="AC5" s="4"/>
      <c r="AD5" s="4"/>
      <c r="AE5" s="4"/>
      <c r="AF5" s="4"/>
    </row>
    <row r="6" spans="1:32" s="18" customFormat="1" ht="94.5" customHeight="1" x14ac:dyDescent="0.25">
      <c r="A6" s="13" t="s">
        <v>3</v>
      </c>
      <c r="B6" s="14" t="s">
        <v>4</v>
      </c>
      <c r="C6" s="14" t="s">
        <v>5</v>
      </c>
      <c r="D6" s="14" t="s">
        <v>6</v>
      </c>
      <c r="E6" s="14" t="s">
        <v>7</v>
      </c>
      <c r="F6" s="14" t="s">
        <v>8</v>
      </c>
      <c r="G6" s="14" t="s">
        <v>9</v>
      </c>
      <c r="H6" s="15" t="s">
        <v>10</v>
      </c>
      <c r="I6" s="16" t="s">
        <v>11</v>
      </c>
      <c r="J6" s="16" t="s">
        <v>12</v>
      </c>
      <c r="K6" s="16" t="s">
        <v>13</v>
      </c>
      <c r="L6" s="16" t="s">
        <v>14</v>
      </c>
      <c r="M6" s="16" t="s">
        <v>15</v>
      </c>
      <c r="N6" s="17"/>
      <c r="O6" s="17"/>
      <c r="P6" s="17"/>
      <c r="Q6" s="17"/>
      <c r="R6" s="17"/>
      <c r="S6" s="17"/>
      <c r="T6" s="17"/>
      <c r="U6" s="17"/>
      <c r="V6" s="17"/>
      <c r="W6" s="17"/>
      <c r="X6" s="17"/>
      <c r="Y6" s="17"/>
      <c r="Z6" s="17"/>
      <c r="AA6" s="17"/>
      <c r="AB6" s="17"/>
      <c r="AC6" s="17"/>
      <c r="AD6" s="17"/>
      <c r="AE6" s="17"/>
      <c r="AF6" s="17"/>
    </row>
    <row r="7" spans="1:32" s="26" customFormat="1" ht="115.5" x14ac:dyDescent="0.25">
      <c r="A7" s="19">
        <v>1</v>
      </c>
      <c r="B7" s="20" t="s">
        <v>16</v>
      </c>
      <c r="C7" s="21" t="str">
        <f>IF(ISTEXT(B7),VLOOKUP(B7,'[1]Listas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7" s="22" t="s">
        <v>17</v>
      </c>
      <c r="E7" s="20" t="s">
        <v>18</v>
      </c>
      <c r="F7" s="20" t="s">
        <v>19</v>
      </c>
      <c r="G7" s="20" t="s">
        <v>20</v>
      </c>
      <c r="H7" s="23" t="s">
        <v>21</v>
      </c>
      <c r="I7" s="24" t="s">
        <v>22</v>
      </c>
      <c r="J7" s="24"/>
      <c r="K7" s="24"/>
      <c r="L7" s="24"/>
      <c r="M7" s="25" t="str">
        <f>+IF(OR(ISTEXT(I7),ISTEXT(J7),ISTEXT(K7),ISTEXT(L7)),IF(AND(I7="X",J7="X",K7="X",L7="X"),"Corrupción","Gestión"),"")</f>
        <v>Gestión</v>
      </c>
      <c r="N7" s="3"/>
      <c r="O7" s="3"/>
      <c r="P7" s="3"/>
      <c r="Q7" s="3"/>
      <c r="R7" s="3"/>
      <c r="S7" s="3"/>
      <c r="T7" s="3"/>
      <c r="U7" s="3"/>
      <c r="V7" s="3"/>
      <c r="W7" s="3"/>
      <c r="X7" s="3"/>
      <c r="Y7" s="3"/>
      <c r="Z7" s="3"/>
      <c r="AA7" s="3"/>
      <c r="AB7" s="3"/>
      <c r="AC7" s="3"/>
      <c r="AD7" s="3"/>
      <c r="AE7" s="3"/>
      <c r="AF7" s="3"/>
    </row>
    <row r="8" spans="1:32" ht="151.5" customHeight="1" x14ac:dyDescent="0.3">
      <c r="A8" s="19">
        <f>+IF(ISTEXT(B8),A7+1,"")</f>
        <v>2</v>
      </c>
      <c r="B8" s="20" t="s">
        <v>16</v>
      </c>
      <c r="C8" s="21" t="str">
        <f>IF(ISTEXT(B8),VLOOKUP(B8,'[1]Listas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8" s="22" t="s">
        <v>17</v>
      </c>
      <c r="E8" s="20" t="s">
        <v>18</v>
      </c>
      <c r="F8" s="27" t="s">
        <v>23</v>
      </c>
      <c r="G8" s="27" t="s">
        <v>24</v>
      </c>
      <c r="H8" s="27" t="s">
        <v>25</v>
      </c>
      <c r="I8" s="28" t="s">
        <v>22</v>
      </c>
      <c r="J8" s="24"/>
      <c r="K8" s="24"/>
      <c r="L8" s="24"/>
      <c r="M8" s="25" t="str">
        <f>+IF(OR(ISTEXT(I8),ISTEXT(J8),ISTEXT(K8),ISTEXT(L8)),IF(AND(I8="X",J8="X",K8="X",L8="X"),"Corrupción","Gestión"),"")</f>
        <v>Gestión</v>
      </c>
      <c r="N8" s="3"/>
      <c r="O8" s="4"/>
      <c r="P8" s="4"/>
      <c r="Q8" s="4"/>
      <c r="R8" s="4"/>
      <c r="S8" s="4"/>
      <c r="T8" s="4"/>
      <c r="U8" s="4"/>
      <c r="V8" s="4"/>
      <c r="W8" s="4"/>
      <c r="X8" s="4"/>
      <c r="Y8" s="4"/>
      <c r="Z8" s="4"/>
      <c r="AA8" s="4"/>
      <c r="AB8" s="4"/>
      <c r="AC8" s="4"/>
      <c r="AD8" s="4"/>
      <c r="AE8" s="4"/>
      <c r="AF8" s="4"/>
    </row>
    <row r="9" spans="1:32" ht="151.5" customHeight="1" x14ac:dyDescent="0.3">
      <c r="A9" s="19">
        <f t="shared" ref="A9:A72" si="0">+IF(ISTEXT(B9),A8+1,"")</f>
        <v>3</v>
      </c>
      <c r="B9" s="20" t="s">
        <v>16</v>
      </c>
      <c r="C9" s="21" t="str">
        <f>IF(ISTEXT(B9),VLOOKUP(B9,'[1]Listas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9" s="22" t="s">
        <v>17</v>
      </c>
      <c r="E9" s="20" t="s">
        <v>18</v>
      </c>
      <c r="F9" s="27" t="s">
        <v>26</v>
      </c>
      <c r="G9" s="27" t="s">
        <v>27</v>
      </c>
      <c r="H9" s="27" t="s">
        <v>28</v>
      </c>
      <c r="I9" s="29" t="s">
        <v>22</v>
      </c>
      <c r="J9" s="29" t="s">
        <v>22</v>
      </c>
      <c r="K9" s="29" t="s">
        <v>22</v>
      </c>
      <c r="L9" s="29" t="s">
        <v>22</v>
      </c>
      <c r="M9" s="25" t="str">
        <f t="shared" ref="M9:M72" si="1">+IF(OR(ISTEXT(I9),ISTEXT(J9),ISTEXT(K9),ISTEXT(L9)),IF(AND(I9="X",J9="X",K9="X",L9="X"),"Corrupción","Gestión"),"")</f>
        <v>Corrupción</v>
      </c>
      <c r="N9" s="3"/>
      <c r="O9" s="4"/>
      <c r="P9" s="4"/>
      <c r="Q9" s="4"/>
      <c r="R9" s="4"/>
      <c r="S9" s="4"/>
      <c r="T9" s="4"/>
      <c r="U9" s="4"/>
      <c r="V9" s="4"/>
      <c r="W9" s="4"/>
      <c r="X9" s="4"/>
      <c r="Y9" s="4"/>
      <c r="Z9" s="4"/>
      <c r="AA9" s="4"/>
      <c r="AB9" s="4"/>
      <c r="AC9" s="4"/>
      <c r="AD9" s="4"/>
      <c r="AE9" s="4"/>
      <c r="AF9" s="4"/>
    </row>
    <row r="10" spans="1:32" ht="122.25" customHeight="1" x14ac:dyDescent="0.3">
      <c r="A10" s="19">
        <f t="shared" si="0"/>
        <v>4</v>
      </c>
      <c r="B10" s="20" t="s">
        <v>16</v>
      </c>
      <c r="C10" s="21" t="str">
        <f>IF(ISTEXT(B10),VLOOKUP(B10,'[1]Listas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0" s="22" t="s">
        <v>17</v>
      </c>
      <c r="E10" s="20" t="s">
        <v>18</v>
      </c>
      <c r="F10" s="20" t="s">
        <v>29</v>
      </c>
      <c r="G10" s="20" t="s">
        <v>30</v>
      </c>
      <c r="H10" s="23" t="s">
        <v>31</v>
      </c>
      <c r="I10" s="24" t="s">
        <v>22</v>
      </c>
      <c r="J10" s="24"/>
      <c r="K10" s="24"/>
      <c r="L10" s="24"/>
      <c r="M10" s="25" t="str">
        <f t="shared" si="1"/>
        <v>Gestión</v>
      </c>
      <c r="N10" s="3"/>
      <c r="O10" s="4"/>
      <c r="P10" s="4"/>
      <c r="Q10" s="4"/>
      <c r="R10" s="4"/>
      <c r="S10" s="4"/>
      <c r="T10" s="4"/>
      <c r="U10" s="4"/>
      <c r="V10" s="4"/>
      <c r="W10" s="4"/>
      <c r="X10" s="4"/>
      <c r="Y10" s="4"/>
      <c r="Z10" s="4"/>
      <c r="AA10" s="4"/>
      <c r="AB10" s="4"/>
      <c r="AC10" s="4"/>
      <c r="AD10" s="4"/>
      <c r="AE10" s="4"/>
      <c r="AF10" s="4"/>
    </row>
    <row r="11" spans="1:32" ht="151.5" customHeight="1" x14ac:dyDescent="0.3">
      <c r="A11" s="19">
        <f t="shared" si="0"/>
        <v>5</v>
      </c>
      <c r="B11" s="20" t="s">
        <v>16</v>
      </c>
      <c r="C11" s="21" t="str">
        <f>IF(ISTEXT(B11),VLOOKUP(B11,'[1]Listas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11" s="22" t="s">
        <v>17</v>
      </c>
      <c r="E11" s="20" t="s">
        <v>18</v>
      </c>
      <c r="F11" s="20" t="s">
        <v>32</v>
      </c>
      <c r="G11" s="20" t="s">
        <v>33</v>
      </c>
      <c r="H11" s="23" t="s">
        <v>34</v>
      </c>
      <c r="I11" s="24" t="s">
        <v>22</v>
      </c>
      <c r="J11" s="24"/>
      <c r="K11" s="24"/>
      <c r="L11" s="24"/>
      <c r="M11" s="25" t="str">
        <f t="shared" si="1"/>
        <v>Gestión</v>
      </c>
      <c r="N11" s="3"/>
      <c r="O11" s="4"/>
      <c r="P11" s="4"/>
      <c r="Q11" s="4"/>
      <c r="R11" s="4"/>
      <c r="S11" s="4"/>
      <c r="T11" s="4"/>
      <c r="U11" s="4"/>
      <c r="V11" s="4"/>
      <c r="W11" s="4"/>
      <c r="X11" s="4"/>
      <c r="Y11" s="4"/>
      <c r="Z11" s="4"/>
      <c r="AA11" s="4"/>
      <c r="AB11" s="4"/>
      <c r="AC11" s="4"/>
      <c r="AD11" s="4"/>
      <c r="AE11" s="4"/>
      <c r="AF11" s="4"/>
    </row>
    <row r="12" spans="1:32" ht="151.5" customHeight="1" x14ac:dyDescent="0.3">
      <c r="A12" s="19">
        <f t="shared" si="0"/>
        <v>6</v>
      </c>
      <c r="B12" s="20" t="s">
        <v>35</v>
      </c>
      <c r="C12" s="21" t="str">
        <f>IF(ISTEXT(B12),VLOOKUP(B12,'[1]Listas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2" s="22" t="s">
        <v>17</v>
      </c>
      <c r="E12" s="20" t="s">
        <v>36</v>
      </c>
      <c r="F12" s="27" t="s">
        <v>37</v>
      </c>
      <c r="G12" s="20" t="s">
        <v>38</v>
      </c>
      <c r="H12" s="27" t="s">
        <v>39</v>
      </c>
      <c r="I12" s="30" t="s">
        <v>22</v>
      </c>
      <c r="J12" s="30"/>
      <c r="K12" s="30"/>
      <c r="L12" s="30"/>
      <c r="M12" s="25" t="str">
        <f t="shared" si="1"/>
        <v>Gestión</v>
      </c>
      <c r="N12" s="3"/>
      <c r="O12" s="4"/>
      <c r="P12" s="4"/>
      <c r="Q12" s="4"/>
      <c r="R12" s="4"/>
      <c r="S12" s="4"/>
      <c r="T12" s="4"/>
      <c r="U12" s="4"/>
      <c r="V12" s="4"/>
      <c r="W12" s="4"/>
      <c r="X12" s="4"/>
      <c r="Y12" s="4"/>
      <c r="Z12" s="4"/>
      <c r="AA12" s="4"/>
      <c r="AB12" s="4"/>
      <c r="AC12" s="4"/>
      <c r="AD12" s="4"/>
      <c r="AE12" s="4"/>
      <c r="AF12" s="4"/>
    </row>
    <row r="13" spans="1:32" ht="151.5" customHeight="1" x14ac:dyDescent="0.3">
      <c r="A13" s="19">
        <f t="shared" si="0"/>
        <v>7</v>
      </c>
      <c r="B13" s="20" t="s">
        <v>35</v>
      </c>
      <c r="C13" s="21" t="str">
        <f>IF(ISTEXT(B13),VLOOKUP(B13,'[1]Listas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3" s="22" t="s">
        <v>17</v>
      </c>
      <c r="E13" s="20" t="s">
        <v>36</v>
      </c>
      <c r="F13" s="31" t="s">
        <v>40</v>
      </c>
      <c r="G13" s="20" t="s">
        <v>41</v>
      </c>
      <c r="H13" s="31" t="s">
        <v>42</v>
      </c>
      <c r="I13" s="30" t="s">
        <v>22</v>
      </c>
      <c r="J13" s="30"/>
      <c r="K13" s="30"/>
      <c r="L13" s="30"/>
      <c r="M13" s="25" t="str">
        <f t="shared" si="1"/>
        <v>Gestión</v>
      </c>
      <c r="N13" s="3"/>
      <c r="O13" s="4"/>
      <c r="P13" s="4"/>
      <c r="Q13" s="4"/>
      <c r="R13" s="4"/>
      <c r="S13" s="4"/>
      <c r="T13" s="4"/>
      <c r="U13" s="4"/>
      <c r="V13" s="4"/>
      <c r="W13" s="4"/>
      <c r="X13" s="4"/>
      <c r="Y13" s="4"/>
      <c r="Z13" s="4"/>
      <c r="AA13" s="4"/>
      <c r="AB13" s="4"/>
      <c r="AC13" s="4"/>
      <c r="AD13" s="4"/>
      <c r="AE13" s="4"/>
      <c r="AF13" s="4"/>
    </row>
    <row r="14" spans="1:32" ht="151.5" customHeight="1" x14ac:dyDescent="0.3">
      <c r="A14" s="19">
        <f t="shared" si="0"/>
        <v>8</v>
      </c>
      <c r="B14" s="20" t="s">
        <v>35</v>
      </c>
      <c r="C14" s="21" t="str">
        <f>IF(ISTEXT(B14),VLOOKUP(B14,'[1]Listas y tablas'!$Q$3:$R$18,2,FALSE),"")</f>
        <v>Garantizar la atención amable, oportuna y confiable a la ciudadanía, atendiendo criterios diferenciales de accesibilidad y lineamientos del orden nacional y distrital en materia de atención a la ciudadanía; a través de los canales de interacción presenciales, telefónicos y virtuales, dispuestos para satisfacer de manera efectiva las demandas y necesidades de la ciudadanía en el marco misional del IDPC</v>
      </c>
      <c r="D14" s="22" t="s">
        <v>17</v>
      </c>
      <c r="E14" s="20" t="s">
        <v>36</v>
      </c>
      <c r="F14" s="20" t="s">
        <v>43</v>
      </c>
      <c r="G14" s="20" t="s">
        <v>44</v>
      </c>
      <c r="H14" s="23" t="s">
        <v>45</v>
      </c>
      <c r="I14" s="30" t="s">
        <v>22</v>
      </c>
      <c r="J14" s="30" t="s">
        <v>22</v>
      </c>
      <c r="K14" s="30" t="s">
        <v>22</v>
      </c>
      <c r="L14" s="30" t="s">
        <v>22</v>
      </c>
      <c r="M14" s="25" t="str">
        <f t="shared" si="1"/>
        <v>Corrupción</v>
      </c>
      <c r="N14" s="3"/>
      <c r="O14" s="4"/>
      <c r="P14" s="4"/>
      <c r="Q14" s="4"/>
      <c r="R14" s="4"/>
      <c r="S14" s="4"/>
      <c r="T14" s="4"/>
      <c r="U14" s="4"/>
      <c r="V14" s="4"/>
      <c r="W14" s="4"/>
      <c r="X14" s="4"/>
      <c r="Y14" s="4"/>
      <c r="Z14" s="4"/>
      <c r="AA14" s="4"/>
      <c r="AB14" s="4"/>
      <c r="AC14" s="4"/>
      <c r="AD14" s="4"/>
      <c r="AE14" s="4"/>
      <c r="AF14" s="4"/>
    </row>
    <row r="15" spans="1:32" ht="160.5" customHeight="1" x14ac:dyDescent="0.3">
      <c r="A15" s="19">
        <f t="shared" si="0"/>
        <v>9</v>
      </c>
      <c r="B15" s="20" t="s">
        <v>46</v>
      </c>
      <c r="C15" s="21" t="str">
        <f>IF(ISTEXT(B15),VLOOKUP(B15,'[1]Listas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5" s="22" t="s">
        <v>17</v>
      </c>
      <c r="E15" s="20" t="s">
        <v>36</v>
      </c>
      <c r="F15" s="20" t="s">
        <v>47</v>
      </c>
      <c r="G15" s="20" t="s">
        <v>48</v>
      </c>
      <c r="H15" s="23" t="s">
        <v>49</v>
      </c>
      <c r="I15" s="24" t="s">
        <v>22</v>
      </c>
      <c r="J15" s="24"/>
      <c r="K15" s="24"/>
      <c r="L15" s="24"/>
      <c r="M15" s="25" t="str">
        <f t="shared" si="1"/>
        <v>Gestión</v>
      </c>
      <c r="N15" s="3"/>
      <c r="O15" s="4"/>
      <c r="P15" s="4"/>
      <c r="Q15" s="4"/>
      <c r="R15" s="4"/>
      <c r="S15" s="4"/>
      <c r="T15" s="4"/>
      <c r="U15" s="4"/>
      <c r="V15" s="4"/>
      <c r="W15" s="4"/>
      <c r="X15" s="4"/>
      <c r="Y15" s="4"/>
      <c r="Z15" s="4"/>
      <c r="AA15" s="4"/>
      <c r="AB15" s="4"/>
      <c r="AC15" s="4"/>
      <c r="AD15" s="4"/>
      <c r="AE15" s="4"/>
      <c r="AF15" s="4"/>
    </row>
    <row r="16" spans="1:32" ht="179.25" customHeight="1" x14ac:dyDescent="0.3">
      <c r="A16" s="19">
        <f t="shared" si="0"/>
        <v>10</v>
      </c>
      <c r="B16" s="20" t="s">
        <v>46</v>
      </c>
      <c r="C16" s="21" t="str">
        <f>IF(ISTEXT(B16),VLOOKUP(B16,'[1]Listas y tablas'!$Q$3:$R$18,2,FALSE),"")</f>
        <v xml:space="preserve">Comunicar la información interna y externa del Instituto hacia los diferentes grupos de interés, através del cumplimiento de los procedimientos, planes, lineamientos , directrices emitidos en materia de comunicaciones, para asegurar su correcto flujo y el acceso a la información pública en torno a la gestión y apropiación Patrimonio Cultural de Bogotá D.C. </v>
      </c>
      <c r="D16" s="22" t="s">
        <v>17</v>
      </c>
      <c r="E16" s="20" t="s">
        <v>36</v>
      </c>
      <c r="F16" s="20" t="s">
        <v>50</v>
      </c>
      <c r="G16" s="20" t="s">
        <v>51</v>
      </c>
      <c r="H16" s="23" t="s">
        <v>52</v>
      </c>
      <c r="I16" s="24" t="s">
        <v>22</v>
      </c>
      <c r="J16" s="24"/>
      <c r="K16" s="24"/>
      <c r="L16" s="24"/>
      <c r="M16" s="25" t="str">
        <f t="shared" si="1"/>
        <v>Gestión</v>
      </c>
      <c r="N16" s="3"/>
      <c r="O16" s="4"/>
      <c r="P16" s="4"/>
      <c r="Q16" s="4"/>
      <c r="R16" s="4"/>
      <c r="S16" s="4"/>
      <c r="T16" s="4"/>
      <c r="U16" s="4"/>
      <c r="V16" s="4"/>
      <c r="W16" s="4"/>
      <c r="X16" s="4"/>
      <c r="Y16" s="4"/>
      <c r="Z16" s="4"/>
      <c r="AA16" s="4"/>
      <c r="AB16" s="4"/>
      <c r="AC16" s="4"/>
      <c r="AD16" s="4"/>
      <c r="AE16" s="4"/>
      <c r="AF16" s="4"/>
    </row>
    <row r="17" spans="1:32" ht="151.5" customHeight="1" x14ac:dyDescent="0.3">
      <c r="A17" s="19">
        <f t="shared" si="0"/>
        <v>11</v>
      </c>
      <c r="B17" s="20" t="s">
        <v>53</v>
      </c>
      <c r="C17" s="21" t="str">
        <f>IF(ISTEXT(B17),VLOOKUP(B17,'[1]Listas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7" s="22" t="s">
        <v>17</v>
      </c>
      <c r="E17" s="20" t="s">
        <v>36</v>
      </c>
      <c r="F17" s="20" t="s">
        <v>54</v>
      </c>
      <c r="G17" s="20" t="s">
        <v>55</v>
      </c>
      <c r="H17" s="23" t="s">
        <v>56</v>
      </c>
      <c r="I17" s="24" t="s">
        <v>22</v>
      </c>
      <c r="J17" s="24"/>
      <c r="K17" s="24"/>
      <c r="L17" s="24"/>
      <c r="M17" s="25" t="str">
        <f t="shared" si="1"/>
        <v>Gestión</v>
      </c>
      <c r="N17" s="3"/>
      <c r="O17" s="4"/>
      <c r="P17" s="4"/>
      <c r="Q17" s="4"/>
      <c r="R17" s="4"/>
      <c r="S17" s="4"/>
      <c r="T17" s="4"/>
      <c r="U17" s="4"/>
      <c r="V17" s="4"/>
      <c r="W17" s="4"/>
      <c r="X17" s="4"/>
      <c r="Y17" s="4"/>
      <c r="Z17" s="4"/>
      <c r="AA17" s="4"/>
      <c r="AB17" s="4"/>
      <c r="AC17" s="4"/>
      <c r="AD17" s="4"/>
      <c r="AE17" s="4"/>
      <c r="AF17" s="4"/>
    </row>
    <row r="18" spans="1:32" ht="151.5" customHeight="1" x14ac:dyDescent="0.3">
      <c r="A18" s="19">
        <f t="shared" si="0"/>
        <v>12</v>
      </c>
      <c r="B18" s="20" t="s">
        <v>53</v>
      </c>
      <c r="C18" s="21" t="str">
        <f>IF(ISTEXT(B18),VLOOKUP(B18,'[1]Listas y tablas'!$Q$3:$R$18,2,FALSE),"")</f>
        <v>Adelantar los trámites tendientes a establecer la responsabilidad disciplinaria de los servidores y ex servidores públicos con ocasión del presunto incumplimiento de deberes, extralimitación u omisión de funciones o por presunta violación al régimen de inhabilidades e incompatibilidades y conflicto de intereses.</v>
      </c>
      <c r="D18" s="22" t="s">
        <v>17</v>
      </c>
      <c r="E18" s="20" t="s">
        <v>36</v>
      </c>
      <c r="F18" s="20" t="s">
        <v>57</v>
      </c>
      <c r="G18" s="20" t="s">
        <v>58</v>
      </c>
      <c r="H18" s="23" t="s">
        <v>59</v>
      </c>
      <c r="I18" s="24" t="s">
        <v>22</v>
      </c>
      <c r="J18" s="24" t="s">
        <v>22</v>
      </c>
      <c r="K18" s="24" t="s">
        <v>22</v>
      </c>
      <c r="L18" s="24" t="s">
        <v>22</v>
      </c>
      <c r="M18" s="25" t="str">
        <f t="shared" si="1"/>
        <v>Corrupción</v>
      </c>
      <c r="N18" s="3"/>
      <c r="O18" s="4"/>
      <c r="P18" s="4"/>
      <c r="Q18" s="4"/>
      <c r="R18" s="4"/>
      <c r="S18" s="4"/>
      <c r="T18" s="4"/>
      <c r="U18" s="4"/>
      <c r="V18" s="4"/>
      <c r="W18" s="4"/>
      <c r="X18" s="4"/>
      <c r="Y18" s="4"/>
      <c r="Z18" s="4"/>
      <c r="AA18" s="4"/>
      <c r="AB18" s="4"/>
      <c r="AC18" s="4"/>
      <c r="AD18" s="4"/>
      <c r="AE18" s="4"/>
      <c r="AF18" s="4"/>
    </row>
    <row r="19" spans="1:32" ht="151.5" customHeight="1" x14ac:dyDescent="0.3">
      <c r="A19" s="19">
        <f t="shared" si="0"/>
        <v>13</v>
      </c>
      <c r="B19" s="20" t="s">
        <v>60</v>
      </c>
      <c r="C19" s="21" t="str">
        <f>IF(ISTEXT(B19),VLOOKUP(B19,'[1]Listas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19" s="22" t="s">
        <v>17</v>
      </c>
      <c r="E19" s="20" t="s">
        <v>36</v>
      </c>
      <c r="F19" s="20" t="s">
        <v>61</v>
      </c>
      <c r="G19" s="20" t="s">
        <v>62</v>
      </c>
      <c r="H19" s="23" t="s">
        <v>63</v>
      </c>
      <c r="I19" s="24" t="s">
        <v>22</v>
      </c>
      <c r="J19" s="24"/>
      <c r="K19" s="24"/>
      <c r="L19" s="24"/>
      <c r="M19" s="25" t="str">
        <f t="shared" si="1"/>
        <v>Gestión</v>
      </c>
      <c r="N19" s="3"/>
      <c r="O19" s="4"/>
      <c r="P19" s="4"/>
      <c r="Q19" s="4"/>
      <c r="R19" s="4"/>
      <c r="S19" s="4"/>
      <c r="T19" s="4"/>
      <c r="U19" s="4"/>
      <c r="V19" s="4"/>
      <c r="W19" s="4"/>
      <c r="X19" s="4"/>
      <c r="Y19" s="4"/>
      <c r="Z19" s="4"/>
      <c r="AA19" s="4"/>
      <c r="AB19" s="4"/>
      <c r="AC19" s="4"/>
      <c r="AD19" s="4"/>
      <c r="AE19" s="4"/>
      <c r="AF19" s="4"/>
    </row>
    <row r="20" spans="1:32" ht="151.5" customHeight="1" x14ac:dyDescent="0.3">
      <c r="A20" s="19">
        <f t="shared" si="0"/>
        <v>14</v>
      </c>
      <c r="B20" s="20" t="s">
        <v>60</v>
      </c>
      <c r="C20" s="21" t="str">
        <f>IF(ISTEXT(B20),VLOOKUP(B20,'[1]Listas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0" s="22" t="s">
        <v>17</v>
      </c>
      <c r="E20" s="20" t="s">
        <v>36</v>
      </c>
      <c r="F20" s="20" t="s">
        <v>64</v>
      </c>
      <c r="G20" s="20" t="s">
        <v>65</v>
      </c>
      <c r="H20" s="23" t="s">
        <v>66</v>
      </c>
      <c r="I20" s="24" t="s">
        <v>22</v>
      </c>
      <c r="J20" s="24"/>
      <c r="K20" s="24"/>
      <c r="L20" s="24"/>
      <c r="M20" s="25" t="str">
        <f t="shared" si="1"/>
        <v>Gestión</v>
      </c>
      <c r="N20" s="3"/>
      <c r="O20" s="4"/>
      <c r="P20" s="4"/>
      <c r="Q20" s="4"/>
      <c r="R20" s="4"/>
      <c r="S20" s="4"/>
      <c r="T20" s="4"/>
      <c r="U20" s="4"/>
      <c r="V20" s="4"/>
      <c r="W20" s="4"/>
      <c r="X20" s="4"/>
      <c r="Y20" s="4"/>
      <c r="Z20" s="4"/>
      <c r="AA20" s="4"/>
      <c r="AB20" s="4"/>
      <c r="AC20" s="4"/>
      <c r="AD20" s="4"/>
      <c r="AE20" s="4"/>
      <c r="AF20" s="4"/>
    </row>
    <row r="21" spans="1:32" ht="151.5" customHeight="1" x14ac:dyDescent="0.3">
      <c r="A21" s="19">
        <f t="shared" si="0"/>
        <v>15</v>
      </c>
      <c r="B21" s="20" t="s">
        <v>60</v>
      </c>
      <c r="C21" s="21" t="str">
        <f>IF(ISTEXT(B21),VLOOKUP(B21,'[1]Listas y tablas'!$Q$3:$R$18,2,FALSE),"")</f>
        <v>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Capital.Impartir lineamientos y brindar acompañamiento a los procesos del IDPC para la definición de políticas, objetivos, estrategias, planes, programas y proyectos institucionales que promuevan el acceso y participación a los derechos patrimoniales y culturales de las personas que habitan el Distrito Capital.</v>
      </c>
      <c r="D21" s="22" t="s">
        <v>17</v>
      </c>
      <c r="E21" s="20" t="s">
        <v>36</v>
      </c>
      <c r="F21" s="20" t="s">
        <v>67</v>
      </c>
      <c r="G21" s="20" t="s">
        <v>68</v>
      </c>
      <c r="H21" s="23" t="s">
        <v>69</v>
      </c>
      <c r="I21" s="24" t="s">
        <v>22</v>
      </c>
      <c r="J21" s="24"/>
      <c r="K21" s="24"/>
      <c r="L21" s="24"/>
      <c r="M21" s="25" t="str">
        <f t="shared" si="1"/>
        <v>Gestión</v>
      </c>
      <c r="N21" s="3"/>
      <c r="O21" s="4"/>
      <c r="P21" s="4"/>
      <c r="Q21" s="4"/>
      <c r="R21" s="4"/>
      <c r="S21" s="4"/>
      <c r="T21" s="4"/>
      <c r="U21" s="4"/>
      <c r="V21" s="4"/>
      <c r="W21" s="4"/>
      <c r="X21" s="4"/>
      <c r="Y21" s="4"/>
      <c r="Z21" s="4"/>
      <c r="AA21" s="4"/>
      <c r="AB21" s="4"/>
      <c r="AC21" s="4"/>
      <c r="AD21" s="4"/>
      <c r="AE21" s="4"/>
      <c r="AF21" s="4"/>
    </row>
    <row r="22" spans="1:32" ht="151.5" customHeight="1" x14ac:dyDescent="0.3">
      <c r="A22" s="19">
        <f t="shared" si="0"/>
        <v>16</v>
      </c>
      <c r="B22" s="20" t="s">
        <v>70</v>
      </c>
      <c r="C22" s="21" t="str">
        <f>IF(ISTEXT(B22),VLOOKUP(B22,'[1]Listas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2" s="22" t="s">
        <v>71</v>
      </c>
      <c r="E22" s="20" t="s">
        <v>36</v>
      </c>
      <c r="F22" s="32" t="s">
        <v>72</v>
      </c>
      <c r="G22" s="32" t="s">
        <v>73</v>
      </c>
      <c r="H22" s="32" t="s">
        <v>74</v>
      </c>
      <c r="I22" s="33" t="s">
        <v>22</v>
      </c>
      <c r="J22" s="33"/>
      <c r="K22" s="33"/>
      <c r="L22" s="33"/>
      <c r="M22" s="25" t="str">
        <f t="shared" si="1"/>
        <v>Gestión</v>
      </c>
      <c r="N22" s="3"/>
      <c r="O22" s="4"/>
      <c r="P22" s="4"/>
      <c r="Q22" s="4"/>
      <c r="R22" s="4"/>
      <c r="S22" s="4"/>
      <c r="T22" s="4"/>
      <c r="U22" s="4"/>
      <c r="V22" s="4"/>
      <c r="W22" s="4"/>
      <c r="X22" s="4"/>
      <c r="Y22" s="4"/>
      <c r="Z22" s="4"/>
      <c r="AA22" s="4"/>
      <c r="AB22" s="4"/>
      <c r="AC22" s="4"/>
      <c r="AD22" s="4"/>
      <c r="AE22" s="4"/>
      <c r="AF22" s="4"/>
    </row>
    <row r="23" spans="1:32" ht="151.5" customHeight="1" x14ac:dyDescent="0.3">
      <c r="A23" s="19">
        <f t="shared" si="0"/>
        <v>17</v>
      </c>
      <c r="B23" s="20" t="s">
        <v>70</v>
      </c>
      <c r="C23" s="21" t="str">
        <f>IF(ISTEXT(B23),VLOOKUP(B23,'[1]Listas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3" s="22" t="s">
        <v>71</v>
      </c>
      <c r="E23" s="20" t="s">
        <v>36</v>
      </c>
      <c r="F23" s="20" t="s">
        <v>75</v>
      </c>
      <c r="G23" s="20" t="s">
        <v>76</v>
      </c>
      <c r="H23" s="23" t="s">
        <v>77</v>
      </c>
      <c r="I23" s="24" t="s">
        <v>22</v>
      </c>
      <c r="J23" s="24"/>
      <c r="K23" s="24"/>
      <c r="L23" s="24"/>
      <c r="M23" s="25" t="str">
        <f t="shared" si="1"/>
        <v>Gestión</v>
      </c>
      <c r="N23" s="3"/>
      <c r="O23" s="4"/>
      <c r="P23" s="4"/>
      <c r="Q23" s="4"/>
      <c r="R23" s="4"/>
      <c r="S23" s="4"/>
      <c r="T23" s="4"/>
      <c r="U23" s="4"/>
      <c r="V23" s="4"/>
      <c r="W23" s="4"/>
      <c r="X23" s="4"/>
      <c r="Y23" s="4"/>
      <c r="Z23" s="4"/>
      <c r="AA23" s="4"/>
      <c r="AB23" s="4"/>
      <c r="AC23" s="4"/>
      <c r="AD23" s="4"/>
      <c r="AE23" s="4"/>
      <c r="AF23" s="4"/>
    </row>
    <row r="24" spans="1:32" ht="151.5" customHeight="1" x14ac:dyDescent="0.3">
      <c r="A24" s="19">
        <f t="shared" si="0"/>
        <v>18</v>
      </c>
      <c r="B24" s="20" t="s">
        <v>70</v>
      </c>
      <c r="C24" s="21" t="str">
        <f>IF(ISTEXT(B24),VLOOKUP(B24,'[1]Listas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4" s="22" t="s">
        <v>71</v>
      </c>
      <c r="E24" s="20" t="s">
        <v>36</v>
      </c>
      <c r="F24" s="20" t="s">
        <v>78</v>
      </c>
      <c r="G24" s="20" t="s">
        <v>79</v>
      </c>
      <c r="H24" s="23" t="s">
        <v>80</v>
      </c>
      <c r="I24" s="24" t="s">
        <v>22</v>
      </c>
      <c r="J24" s="24"/>
      <c r="K24" s="24"/>
      <c r="L24" s="24"/>
      <c r="M24" s="25" t="str">
        <f t="shared" si="1"/>
        <v>Gestión</v>
      </c>
      <c r="N24" s="3"/>
      <c r="O24" s="4"/>
      <c r="P24" s="4"/>
      <c r="Q24" s="4"/>
      <c r="R24" s="4"/>
      <c r="S24" s="4"/>
      <c r="T24" s="4"/>
      <c r="U24" s="4"/>
      <c r="V24" s="4"/>
      <c r="W24" s="4"/>
      <c r="X24" s="4"/>
      <c r="Y24" s="4"/>
      <c r="Z24" s="4"/>
      <c r="AA24" s="4"/>
      <c r="AB24" s="4"/>
      <c r="AC24" s="4"/>
      <c r="AD24" s="4"/>
      <c r="AE24" s="4"/>
      <c r="AF24" s="4"/>
    </row>
    <row r="25" spans="1:32" ht="151.5" customHeight="1" x14ac:dyDescent="0.3">
      <c r="A25" s="19">
        <f t="shared" si="0"/>
        <v>19</v>
      </c>
      <c r="B25" s="20" t="s">
        <v>16</v>
      </c>
      <c r="C25" s="21" t="str">
        <f>IF(ISTEXT(B25),VLOOKUP(B25,'[1]Listas y tablas'!$Q$3:$R$18,2,FALSE),"")</f>
        <v>Administrar los activos e infraestructura de la Entidad, para satisfacer las necesidades y requerimientos de recursos físicos y servicios generales de los usuarios internos y externos del Instituto, a través de la planeación, mantenimiento, atención de requerimientos y toma física de activos.</v>
      </c>
      <c r="D25" s="22" t="s">
        <v>17</v>
      </c>
      <c r="E25" s="20" t="s">
        <v>18</v>
      </c>
      <c r="F25" s="20" t="s">
        <v>81</v>
      </c>
      <c r="G25" s="20" t="s">
        <v>82</v>
      </c>
      <c r="H25" s="23" t="s">
        <v>83</v>
      </c>
      <c r="I25" s="24" t="s">
        <v>22</v>
      </c>
      <c r="J25" s="24"/>
      <c r="K25" s="24"/>
      <c r="L25" s="24"/>
      <c r="M25" s="25" t="str">
        <f t="shared" si="1"/>
        <v>Gestión</v>
      </c>
      <c r="N25" s="3"/>
      <c r="O25" s="4"/>
      <c r="P25" s="4"/>
      <c r="Q25" s="4"/>
      <c r="R25" s="4"/>
      <c r="S25" s="4"/>
      <c r="T25" s="4"/>
      <c r="U25" s="4"/>
      <c r="V25" s="4"/>
      <c r="W25" s="4"/>
      <c r="X25" s="4"/>
      <c r="Y25" s="4"/>
      <c r="Z25" s="4"/>
      <c r="AA25" s="4"/>
      <c r="AB25" s="4"/>
      <c r="AC25" s="4"/>
      <c r="AD25" s="4"/>
      <c r="AE25" s="4"/>
      <c r="AF25" s="4"/>
    </row>
    <row r="26" spans="1:32" ht="151.5" customHeight="1" x14ac:dyDescent="0.3">
      <c r="A26" s="19">
        <f t="shared" si="0"/>
        <v>20</v>
      </c>
      <c r="B26" s="20" t="s">
        <v>70</v>
      </c>
      <c r="C26" s="21" t="str">
        <f>IF(ISTEXT(B26),VLOOKUP(B26,'[1]Listas y tablas'!$Q$3:$R$18,2,FALSE),"")</f>
        <v>Realizar acciones de valoración, apropiación y divulgación del patrimonio cultural del Distrito Capital a través de exposiciones, publicaciones, acciones de apropiación (recorridos, identificación de PCI, educativa, cultural), fomento (estímulos), formación (civinautas), y acceso a la documentación del centro documentación para afianzar el sentido de apropiación social del patrimonio.</v>
      </c>
      <c r="D26" s="22" t="s">
        <v>71</v>
      </c>
      <c r="E26" s="20" t="s">
        <v>36</v>
      </c>
      <c r="F26" s="20" t="s">
        <v>84</v>
      </c>
      <c r="G26" s="20" t="s">
        <v>85</v>
      </c>
      <c r="H26" s="23" t="s">
        <v>86</v>
      </c>
      <c r="I26" s="24" t="s">
        <v>22</v>
      </c>
      <c r="J26" s="24"/>
      <c r="K26" s="24"/>
      <c r="L26" s="24"/>
      <c r="M26" s="25" t="str">
        <f t="shared" si="1"/>
        <v>Gestión</v>
      </c>
      <c r="N26" s="3"/>
      <c r="O26" s="4"/>
      <c r="P26" s="4"/>
      <c r="Q26" s="4"/>
      <c r="R26" s="4"/>
      <c r="S26" s="4"/>
      <c r="T26" s="4"/>
      <c r="U26" s="4"/>
      <c r="V26" s="4"/>
      <c r="W26" s="4"/>
      <c r="X26" s="4"/>
      <c r="Y26" s="4"/>
      <c r="Z26" s="4"/>
      <c r="AA26" s="4"/>
      <c r="AB26" s="4"/>
      <c r="AC26" s="4"/>
      <c r="AD26" s="4"/>
      <c r="AE26" s="4"/>
      <c r="AF26" s="4"/>
    </row>
    <row r="27" spans="1:32" ht="151.5" customHeight="1" x14ac:dyDescent="0.3">
      <c r="A27" s="19">
        <f t="shared" si="0"/>
        <v>21</v>
      </c>
      <c r="B27" s="20" t="s">
        <v>87</v>
      </c>
      <c r="C27" s="21" t="str">
        <f>IF(ISTEXT(B27),VLOOKUP(B27,'[1]Listas y tablas'!$Q$3:$R$18,2,FALSE),"")</f>
        <v>Estructurar, adelantar, orientar y acompañar la gestión precontractual, contractual y post-contractual de conformidad con las disposiciones legales vigentes, con el fin de aportar al cumplimiento de la misión institucional.</v>
      </c>
      <c r="D27" s="22" t="s">
        <v>17</v>
      </c>
      <c r="E27" s="20" t="s">
        <v>18</v>
      </c>
      <c r="F27" s="20" t="s">
        <v>88</v>
      </c>
      <c r="G27" s="20" t="s">
        <v>89</v>
      </c>
      <c r="H27" s="23" t="s">
        <v>90</v>
      </c>
      <c r="I27" s="24" t="s">
        <v>22</v>
      </c>
      <c r="J27" s="24"/>
      <c r="K27" s="24"/>
      <c r="L27" s="24"/>
      <c r="M27" s="25" t="str">
        <f t="shared" si="1"/>
        <v>Gestión</v>
      </c>
      <c r="N27" s="3"/>
      <c r="O27" s="4"/>
      <c r="P27" s="4"/>
      <c r="Q27" s="4"/>
      <c r="R27" s="4"/>
      <c r="S27" s="4"/>
      <c r="T27" s="4"/>
      <c r="U27" s="4"/>
      <c r="V27" s="4"/>
      <c r="W27" s="4"/>
      <c r="X27" s="4"/>
      <c r="Y27" s="4"/>
      <c r="Z27" s="4"/>
      <c r="AA27" s="4"/>
      <c r="AB27" s="4"/>
      <c r="AC27" s="4"/>
      <c r="AD27" s="4"/>
      <c r="AE27" s="4"/>
      <c r="AF27" s="4"/>
    </row>
    <row r="28" spans="1:32" ht="151.5" customHeight="1" x14ac:dyDescent="0.3">
      <c r="A28" s="19">
        <f t="shared" si="0"/>
        <v>22</v>
      </c>
      <c r="B28" s="20" t="s">
        <v>87</v>
      </c>
      <c r="C28" s="21" t="str">
        <f>IF(ISTEXT(B28),VLOOKUP(B28,'[1]Listas y tablas'!$Q$3:$R$18,2,FALSE),"")</f>
        <v>Estructurar, adelantar, orientar y acompañar la gestión precontractual, contractual y post-contractual de conformidad con las disposiciones legales vigentes, con el fin de aportar al cumplimiento de la misión institucional.</v>
      </c>
      <c r="D28" s="22" t="s">
        <v>17</v>
      </c>
      <c r="E28" s="20" t="s">
        <v>18</v>
      </c>
      <c r="F28" s="20" t="s">
        <v>91</v>
      </c>
      <c r="G28" s="20" t="s">
        <v>92</v>
      </c>
      <c r="H28" s="23" t="s">
        <v>93</v>
      </c>
      <c r="I28" s="24" t="s">
        <v>22</v>
      </c>
      <c r="J28" s="24"/>
      <c r="K28" s="24"/>
      <c r="L28" s="24"/>
      <c r="M28" s="25" t="str">
        <f t="shared" si="1"/>
        <v>Gestión</v>
      </c>
      <c r="N28" s="3"/>
      <c r="O28" s="4"/>
      <c r="P28" s="4"/>
      <c r="Q28" s="4"/>
      <c r="R28" s="4"/>
      <c r="S28" s="4"/>
      <c r="T28" s="4"/>
      <c r="U28" s="4"/>
      <c r="V28" s="4"/>
      <c r="W28" s="4"/>
      <c r="X28" s="4"/>
      <c r="Y28" s="4"/>
      <c r="Z28" s="4"/>
      <c r="AA28" s="4"/>
      <c r="AB28" s="4"/>
      <c r="AC28" s="4"/>
      <c r="AD28" s="4"/>
      <c r="AE28" s="4"/>
      <c r="AF28" s="4"/>
    </row>
    <row r="29" spans="1:32" ht="151.5" customHeight="1" x14ac:dyDescent="0.3">
      <c r="A29" s="19">
        <f t="shared" si="0"/>
        <v>23</v>
      </c>
      <c r="B29" s="20" t="s">
        <v>87</v>
      </c>
      <c r="C29" s="21" t="str">
        <f>IF(ISTEXT(B29),VLOOKUP(B29,'[1]Listas y tablas'!$Q$3:$R$18,2,FALSE),"")</f>
        <v>Estructurar, adelantar, orientar y acompañar la gestión precontractual, contractual y post-contractual de conformidad con las disposiciones legales vigentes, con el fin de aportar al cumplimiento de la misión institucional.</v>
      </c>
      <c r="D29" s="22" t="s">
        <v>17</v>
      </c>
      <c r="E29" s="20" t="s">
        <v>36</v>
      </c>
      <c r="F29" s="20" t="s">
        <v>94</v>
      </c>
      <c r="G29" s="20" t="s">
        <v>95</v>
      </c>
      <c r="H29" s="23" t="s">
        <v>96</v>
      </c>
      <c r="I29" s="24" t="s">
        <v>22</v>
      </c>
      <c r="J29" s="24"/>
      <c r="K29" s="24"/>
      <c r="L29" s="24"/>
      <c r="M29" s="25" t="str">
        <f t="shared" si="1"/>
        <v>Gestión</v>
      </c>
      <c r="N29" s="3"/>
      <c r="O29" s="4"/>
      <c r="P29" s="4"/>
      <c r="Q29" s="4"/>
      <c r="R29" s="4"/>
      <c r="S29" s="4"/>
      <c r="T29" s="4"/>
      <c r="U29" s="4"/>
      <c r="V29" s="4"/>
      <c r="W29" s="4"/>
      <c r="X29" s="4"/>
      <c r="Y29" s="4"/>
      <c r="Z29" s="4"/>
      <c r="AA29" s="4"/>
      <c r="AB29" s="4"/>
      <c r="AC29" s="4"/>
      <c r="AD29" s="4"/>
      <c r="AE29" s="4"/>
      <c r="AF29" s="4"/>
    </row>
    <row r="30" spans="1:32" ht="151.5" customHeight="1" x14ac:dyDescent="0.3">
      <c r="A30" s="19">
        <f t="shared" si="0"/>
        <v>24</v>
      </c>
      <c r="B30" s="20" t="s">
        <v>87</v>
      </c>
      <c r="C30" s="21" t="str">
        <f>IF(ISTEXT(B30),VLOOKUP(B30,'[1]Listas y tablas'!$Q$3:$R$18,2,FALSE),"")</f>
        <v>Estructurar, adelantar, orientar y acompañar la gestión precontractual, contractual y post-contractual de conformidad con las disposiciones legales vigentes, con el fin de aportar al cumplimiento de la misión institucional.</v>
      </c>
      <c r="D30" s="22" t="s">
        <v>17</v>
      </c>
      <c r="E30" s="20" t="s">
        <v>18</v>
      </c>
      <c r="F30" s="20" t="s">
        <v>97</v>
      </c>
      <c r="G30" s="20" t="s">
        <v>98</v>
      </c>
      <c r="H30" s="23" t="s">
        <v>99</v>
      </c>
      <c r="I30" s="24" t="s">
        <v>22</v>
      </c>
      <c r="J30" s="24"/>
      <c r="K30" s="24"/>
      <c r="L30" s="24"/>
      <c r="M30" s="25" t="str">
        <f t="shared" si="1"/>
        <v>Gestión</v>
      </c>
      <c r="N30" s="3"/>
      <c r="O30" s="4"/>
      <c r="P30" s="4"/>
      <c r="Q30" s="4"/>
      <c r="R30" s="4"/>
      <c r="S30" s="4"/>
      <c r="T30" s="4"/>
      <c r="U30" s="4"/>
      <c r="V30" s="4"/>
      <c r="W30" s="4"/>
      <c r="X30" s="4"/>
      <c r="Y30" s="4"/>
      <c r="Z30" s="4"/>
      <c r="AA30" s="4"/>
      <c r="AB30" s="4"/>
      <c r="AC30" s="4"/>
      <c r="AD30" s="4"/>
      <c r="AE30" s="4"/>
      <c r="AF30" s="4"/>
    </row>
    <row r="31" spans="1:32" ht="151.5" customHeight="1" x14ac:dyDescent="0.3">
      <c r="A31" s="19">
        <f t="shared" si="0"/>
        <v>25</v>
      </c>
      <c r="B31" s="20" t="s">
        <v>87</v>
      </c>
      <c r="C31" s="21" t="str">
        <f>IF(ISTEXT(B31),VLOOKUP(B31,'[1]Listas y tablas'!$Q$3:$R$18,2,FALSE),"")</f>
        <v>Estructurar, adelantar, orientar y acompañar la gestión precontractual, contractual y post-contractual de conformidad con las disposiciones legales vigentes, con el fin de aportar al cumplimiento de la misión institucional.</v>
      </c>
      <c r="D31" s="22" t="s">
        <v>17</v>
      </c>
      <c r="E31" s="20" t="s">
        <v>18</v>
      </c>
      <c r="F31" s="20" t="s">
        <v>100</v>
      </c>
      <c r="G31" s="20" t="s">
        <v>101</v>
      </c>
      <c r="H31" s="23" t="s">
        <v>102</v>
      </c>
      <c r="I31" s="24" t="s">
        <v>22</v>
      </c>
      <c r="J31" s="24"/>
      <c r="K31" s="24"/>
      <c r="L31" s="24"/>
      <c r="M31" s="25" t="str">
        <f t="shared" si="1"/>
        <v>Gestión</v>
      </c>
      <c r="N31" s="3"/>
      <c r="O31" s="4"/>
      <c r="P31" s="4"/>
      <c r="Q31" s="4"/>
      <c r="R31" s="4"/>
      <c r="S31" s="4"/>
      <c r="T31" s="4"/>
      <c r="U31" s="4"/>
      <c r="V31" s="4"/>
      <c r="W31" s="4"/>
      <c r="X31" s="4"/>
      <c r="Y31" s="4"/>
      <c r="Z31" s="4"/>
      <c r="AA31" s="4"/>
      <c r="AB31" s="4"/>
      <c r="AC31" s="4"/>
      <c r="AD31" s="4"/>
      <c r="AE31" s="4"/>
      <c r="AF31" s="4"/>
    </row>
    <row r="32" spans="1:32" ht="151.5" customHeight="1" x14ac:dyDescent="0.3">
      <c r="A32" s="19">
        <f t="shared" si="0"/>
        <v>26</v>
      </c>
      <c r="B32" s="20" t="s">
        <v>87</v>
      </c>
      <c r="C32" s="21" t="str">
        <f>IF(ISTEXT(B32),VLOOKUP(B32,'[1]Listas y tablas'!$Q$3:$R$18,2,FALSE),"")</f>
        <v>Estructurar, adelantar, orientar y acompañar la gestión precontractual, contractual y post-contractual de conformidad con las disposiciones legales vigentes, con el fin de aportar al cumplimiento de la misión institucional.</v>
      </c>
      <c r="D32" s="22" t="s">
        <v>17</v>
      </c>
      <c r="E32" s="20" t="s">
        <v>18</v>
      </c>
      <c r="F32" s="20" t="s">
        <v>103</v>
      </c>
      <c r="G32" s="20" t="s">
        <v>104</v>
      </c>
      <c r="H32" s="23" t="s">
        <v>105</v>
      </c>
      <c r="I32" s="24" t="s">
        <v>22</v>
      </c>
      <c r="J32" s="24" t="s">
        <v>22</v>
      </c>
      <c r="K32" s="24" t="s">
        <v>22</v>
      </c>
      <c r="L32" s="24" t="s">
        <v>22</v>
      </c>
      <c r="M32" s="25" t="str">
        <f t="shared" si="1"/>
        <v>Corrupción</v>
      </c>
      <c r="N32" s="3"/>
      <c r="O32" s="4"/>
      <c r="P32" s="4"/>
      <c r="Q32" s="4"/>
      <c r="R32" s="4"/>
      <c r="S32" s="4"/>
      <c r="T32" s="4"/>
      <c r="U32" s="4"/>
      <c r="V32" s="4"/>
      <c r="W32" s="4"/>
      <c r="X32" s="4"/>
      <c r="Y32" s="4"/>
      <c r="Z32" s="4"/>
      <c r="AA32" s="4"/>
      <c r="AB32" s="4"/>
      <c r="AC32" s="4"/>
      <c r="AD32" s="4"/>
      <c r="AE32" s="4"/>
      <c r="AF32" s="4"/>
    </row>
    <row r="33" spans="1:32" ht="151.5" customHeight="1" x14ac:dyDescent="0.3">
      <c r="A33" s="19">
        <f t="shared" si="0"/>
        <v>27</v>
      </c>
      <c r="B33" s="20" t="s">
        <v>87</v>
      </c>
      <c r="C33" s="21" t="str">
        <f>IF(ISTEXT(B33),VLOOKUP(B33,'[1]Listas y tablas'!$Q$3:$R$18,2,FALSE),"")</f>
        <v>Estructurar, adelantar, orientar y acompañar la gestión precontractual, contractual y post-contractual de conformidad con las disposiciones legales vigentes, con el fin de aportar al cumplimiento de la misión institucional.</v>
      </c>
      <c r="D33" s="22" t="s">
        <v>17</v>
      </c>
      <c r="E33" s="20" t="s">
        <v>18</v>
      </c>
      <c r="F33" s="20" t="s">
        <v>106</v>
      </c>
      <c r="G33" s="20" t="s">
        <v>107</v>
      </c>
      <c r="H33" s="23" t="s">
        <v>108</v>
      </c>
      <c r="I33" s="24" t="s">
        <v>22</v>
      </c>
      <c r="J33" s="24"/>
      <c r="K33" s="24"/>
      <c r="L33" s="24"/>
      <c r="M33" s="25" t="str">
        <f t="shared" si="1"/>
        <v>Gestión</v>
      </c>
      <c r="N33" s="3"/>
      <c r="O33" s="4"/>
      <c r="P33" s="4"/>
      <c r="Q33" s="4"/>
      <c r="R33" s="4"/>
      <c r="S33" s="4"/>
      <c r="T33" s="4"/>
      <c r="U33" s="4"/>
      <c r="V33" s="4"/>
      <c r="W33" s="4"/>
      <c r="X33" s="4"/>
      <c r="Y33" s="4"/>
      <c r="Z33" s="4"/>
      <c r="AA33" s="4"/>
      <c r="AB33" s="4"/>
      <c r="AC33" s="4"/>
      <c r="AD33" s="4"/>
      <c r="AE33" s="4"/>
      <c r="AF33" s="4"/>
    </row>
    <row r="34" spans="1:32" ht="151.5" customHeight="1" x14ac:dyDescent="0.3">
      <c r="A34" s="19">
        <f t="shared" si="0"/>
        <v>28</v>
      </c>
      <c r="B34" s="20" t="s">
        <v>109</v>
      </c>
      <c r="C34" s="21" t="str">
        <f>IF(ISTEXT(B34),VLOOKUP(B34,'[1]Listas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4" s="22" t="s">
        <v>17</v>
      </c>
      <c r="E34" s="20" t="s">
        <v>18</v>
      </c>
      <c r="F34" s="20" t="s">
        <v>110</v>
      </c>
      <c r="G34" s="20" t="s">
        <v>111</v>
      </c>
      <c r="H34" s="23" t="s">
        <v>112</v>
      </c>
      <c r="I34" s="24" t="s">
        <v>22</v>
      </c>
      <c r="J34" s="24" t="s">
        <v>22</v>
      </c>
      <c r="K34" s="24" t="s">
        <v>22</v>
      </c>
      <c r="L34" s="24" t="s">
        <v>22</v>
      </c>
      <c r="M34" s="25" t="str">
        <f t="shared" si="1"/>
        <v>Corrupción</v>
      </c>
      <c r="N34" s="3"/>
      <c r="O34" s="4"/>
      <c r="P34" s="4"/>
      <c r="Q34" s="4"/>
      <c r="R34" s="4"/>
      <c r="S34" s="4"/>
      <c r="T34" s="4"/>
      <c r="U34" s="4"/>
      <c r="V34" s="4"/>
      <c r="W34" s="4"/>
      <c r="X34" s="4"/>
      <c r="Y34" s="4"/>
      <c r="Z34" s="4"/>
      <c r="AA34" s="4"/>
      <c r="AB34" s="4"/>
      <c r="AC34" s="4"/>
      <c r="AD34" s="4"/>
      <c r="AE34" s="4"/>
      <c r="AF34" s="4"/>
    </row>
    <row r="35" spans="1:32" ht="151.5" customHeight="1" x14ac:dyDescent="0.3">
      <c r="A35" s="19">
        <f t="shared" si="0"/>
        <v>29</v>
      </c>
      <c r="B35" s="20" t="s">
        <v>109</v>
      </c>
      <c r="C35" s="21" t="str">
        <f>IF(ISTEXT(B35),VLOOKUP(B35,'[1]Listas y tablas'!$Q$3:$R$18,2,FALSE),"")</f>
        <v>Administrar el Talento Humano del IDPC, para apalancar el logro de los objetivos institucionales definidos por la alta dirección a través de la gestión de los procesos de ingreso, permanencia y retiro de los servidores, de acuerdo con la normatividad vigente.</v>
      </c>
      <c r="D35" s="22" t="s">
        <v>17</v>
      </c>
      <c r="E35" s="20" t="s">
        <v>18</v>
      </c>
      <c r="F35" s="20" t="s">
        <v>113</v>
      </c>
      <c r="G35" s="20" t="s">
        <v>114</v>
      </c>
      <c r="H35" s="23" t="s">
        <v>115</v>
      </c>
      <c r="I35" s="24" t="s">
        <v>22</v>
      </c>
      <c r="J35" s="24"/>
      <c r="K35" s="24"/>
      <c r="L35" s="24"/>
      <c r="M35" s="25" t="str">
        <f t="shared" si="1"/>
        <v>Gestión</v>
      </c>
      <c r="N35" s="3"/>
      <c r="O35" s="4"/>
      <c r="P35" s="4"/>
      <c r="Q35" s="4"/>
      <c r="R35" s="4"/>
      <c r="S35" s="4"/>
      <c r="T35" s="4"/>
      <c r="U35" s="4"/>
      <c r="V35" s="4"/>
      <c r="W35" s="4"/>
      <c r="X35" s="4"/>
      <c r="Y35" s="4"/>
      <c r="Z35" s="4"/>
      <c r="AA35" s="4"/>
      <c r="AB35" s="4"/>
      <c r="AC35" s="4"/>
      <c r="AD35" s="4"/>
      <c r="AE35" s="4"/>
      <c r="AF35" s="4"/>
    </row>
    <row r="36" spans="1:32" ht="151.5" customHeight="1" x14ac:dyDescent="0.3">
      <c r="A36" s="19">
        <f t="shared" si="0"/>
        <v>30</v>
      </c>
      <c r="B36" s="20" t="s">
        <v>116</v>
      </c>
      <c r="C36" s="21" t="str">
        <f>IF(ISTEXT(B36),VLOOKUP(B36,'[1]Listas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6" s="22" t="s">
        <v>17</v>
      </c>
      <c r="E36" s="20" t="s">
        <v>36</v>
      </c>
      <c r="F36" s="20" t="s">
        <v>117</v>
      </c>
      <c r="G36" s="20" t="s">
        <v>118</v>
      </c>
      <c r="H36" s="23" t="s">
        <v>119</v>
      </c>
      <c r="I36" s="24" t="s">
        <v>120</v>
      </c>
      <c r="J36" s="24"/>
      <c r="K36" s="24"/>
      <c r="L36" s="24"/>
      <c r="M36" s="25" t="str">
        <f t="shared" si="1"/>
        <v>Gestión</v>
      </c>
      <c r="N36" s="3"/>
      <c r="O36" s="4"/>
      <c r="P36" s="4"/>
      <c r="Q36" s="4"/>
      <c r="R36" s="4"/>
      <c r="S36" s="4"/>
      <c r="T36" s="4"/>
      <c r="U36" s="4"/>
      <c r="V36" s="4"/>
      <c r="W36" s="4"/>
      <c r="X36" s="4"/>
      <c r="Y36" s="4"/>
      <c r="Z36" s="4"/>
      <c r="AA36" s="4"/>
      <c r="AB36" s="4"/>
      <c r="AC36" s="4"/>
      <c r="AD36" s="4"/>
      <c r="AE36" s="4"/>
      <c r="AF36" s="4"/>
    </row>
    <row r="37" spans="1:32" ht="151.5" customHeight="1" x14ac:dyDescent="0.3">
      <c r="A37" s="19">
        <f t="shared" si="0"/>
        <v>31</v>
      </c>
      <c r="B37" s="20" t="s">
        <v>116</v>
      </c>
      <c r="C37" s="21" t="str">
        <f>IF(ISTEXT(B37),VLOOKUP(B37,'[1]Listas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7" s="22" t="s">
        <v>17</v>
      </c>
      <c r="E37" s="20" t="s">
        <v>36</v>
      </c>
      <c r="F37" s="20" t="s">
        <v>121</v>
      </c>
      <c r="G37" s="20" t="s">
        <v>122</v>
      </c>
      <c r="H37" s="23" t="s">
        <v>123</v>
      </c>
      <c r="I37" s="24" t="s">
        <v>22</v>
      </c>
      <c r="J37" s="24"/>
      <c r="K37" s="24"/>
      <c r="L37" s="24"/>
      <c r="M37" s="25" t="str">
        <f t="shared" si="1"/>
        <v>Gestión</v>
      </c>
      <c r="N37" s="3"/>
      <c r="O37" s="4"/>
      <c r="P37" s="4"/>
      <c r="Q37" s="4"/>
      <c r="R37" s="4"/>
      <c r="S37" s="4"/>
      <c r="T37" s="4"/>
      <c r="U37" s="4"/>
      <c r="V37" s="4"/>
      <c r="W37" s="4"/>
      <c r="X37" s="4"/>
      <c r="Y37" s="4"/>
      <c r="Z37" s="4"/>
      <c r="AA37" s="4"/>
      <c r="AB37" s="4"/>
      <c r="AC37" s="4"/>
      <c r="AD37" s="4"/>
      <c r="AE37" s="4"/>
      <c r="AF37" s="4"/>
    </row>
    <row r="38" spans="1:32" ht="151.5" customHeight="1" x14ac:dyDescent="0.3">
      <c r="A38" s="19">
        <f t="shared" si="0"/>
        <v>32</v>
      </c>
      <c r="B38" s="20" t="s">
        <v>116</v>
      </c>
      <c r="C38" s="21" t="str">
        <f>IF(ISTEXT(B38),VLOOKUP(B38,'[1]Listas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8" s="22" t="s">
        <v>17</v>
      </c>
      <c r="E38" s="20" t="s">
        <v>36</v>
      </c>
      <c r="F38" s="20" t="s">
        <v>124</v>
      </c>
      <c r="G38" s="20" t="s">
        <v>125</v>
      </c>
      <c r="H38" s="23" t="s">
        <v>126</v>
      </c>
      <c r="I38" s="24" t="s">
        <v>120</v>
      </c>
      <c r="J38" s="24" t="s">
        <v>120</v>
      </c>
      <c r="K38" s="24" t="s">
        <v>120</v>
      </c>
      <c r="L38" s="24" t="s">
        <v>120</v>
      </c>
      <c r="M38" s="25" t="str">
        <f t="shared" si="1"/>
        <v>Corrupción</v>
      </c>
      <c r="N38" s="3"/>
      <c r="O38" s="4"/>
      <c r="P38" s="4"/>
      <c r="Q38" s="4"/>
      <c r="R38" s="4"/>
      <c r="S38" s="4"/>
      <c r="T38" s="4"/>
      <c r="U38" s="4"/>
      <c r="V38" s="4"/>
      <c r="W38" s="4"/>
      <c r="X38" s="4"/>
      <c r="Y38" s="4"/>
      <c r="Z38" s="4"/>
      <c r="AA38" s="4"/>
      <c r="AB38" s="4"/>
      <c r="AC38" s="4"/>
      <c r="AD38" s="4"/>
      <c r="AE38" s="4"/>
      <c r="AF38" s="4"/>
    </row>
    <row r="39" spans="1:32" ht="151.5" customHeight="1" x14ac:dyDescent="0.3">
      <c r="A39" s="19">
        <f t="shared" si="0"/>
        <v>33</v>
      </c>
      <c r="B39" s="20" t="s">
        <v>116</v>
      </c>
      <c r="C39" s="21" t="str">
        <f>IF(ISTEXT(B39),VLOOKUP(B39,'[1]Listas y tablas'!$Q$3:$R$18,2,FALSE),"")</f>
        <v>Gestionar, implementar y orientar las actividades administrativas, técnicas y tecnológicas propias de la gestión documental a través de la administración, manejo y organización de la información con el propósito de garantizar la consulta y la conservación de la memoria institucional en la entidad</v>
      </c>
      <c r="D39" s="22" t="s">
        <v>17</v>
      </c>
      <c r="E39" s="20" t="s">
        <v>36</v>
      </c>
      <c r="F39" s="20" t="s">
        <v>127</v>
      </c>
      <c r="G39" s="20" t="s">
        <v>128</v>
      </c>
      <c r="H39" s="23" t="s">
        <v>129</v>
      </c>
      <c r="I39" s="24" t="s">
        <v>120</v>
      </c>
      <c r="J39" s="24"/>
      <c r="K39" s="24"/>
      <c r="L39" s="24"/>
      <c r="M39" s="25" t="str">
        <f t="shared" si="1"/>
        <v>Gestión</v>
      </c>
      <c r="N39" s="3"/>
      <c r="O39" s="4"/>
      <c r="P39" s="4"/>
      <c r="Q39" s="4"/>
      <c r="R39" s="4"/>
      <c r="S39" s="4"/>
      <c r="T39" s="4"/>
      <c r="U39" s="4"/>
      <c r="V39" s="4"/>
      <c r="W39" s="4"/>
      <c r="X39" s="4"/>
      <c r="Y39" s="4"/>
      <c r="Z39" s="4"/>
      <c r="AA39" s="4"/>
      <c r="AB39" s="4"/>
      <c r="AC39" s="4"/>
      <c r="AD39" s="4"/>
      <c r="AE39" s="4"/>
      <c r="AF39" s="4"/>
    </row>
    <row r="40" spans="1:32" ht="151.5" customHeight="1" x14ac:dyDescent="0.3">
      <c r="A40" s="19">
        <f t="shared" si="0"/>
        <v>34</v>
      </c>
      <c r="B40" s="20" t="s">
        <v>130</v>
      </c>
      <c r="C40" s="21" t="str">
        <f>IF(ISTEXT(B40),VLOOKUP(B40,'[1]Listas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0" s="22" t="s">
        <v>17</v>
      </c>
      <c r="E40" s="20" t="s">
        <v>36</v>
      </c>
      <c r="F40" s="20" t="s">
        <v>131</v>
      </c>
      <c r="G40" s="20" t="s">
        <v>132</v>
      </c>
      <c r="H40" s="23" t="s">
        <v>133</v>
      </c>
      <c r="I40" s="24" t="s">
        <v>22</v>
      </c>
      <c r="J40" s="24"/>
      <c r="K40" s="24"/>
      <c r="L40" s="24"/>
      <c r="M40" s="25" t="str">
        <f t="shared" si="1"/>
        <v>Gestión</v>
      </c>
      <c r="N40" s="3"/>
      <c r="O40" s="4"/>
      <c r="P40" s="4"/>
      <c r="Q40" s="4"/>
      <c r="R40" s="4"/>
      <c r="S40" s="4"/>
      <c r="T40" s="4"/>
      <c r="U40" s="4"/>
      <c r="V40" s="4"/>
      <c r="W40" s="4"/>
      <c r="X40" s="4"/>
      <c r="Y40" s="4"/>
      <c r="Z40" s="4"/>
      <c r="AA40" s="4"/>
      <c r="AB40" s="4"/>
      <c r="AC40" s="4"/>
      <c r="AD40" s="4"/>
      <c r="AE40" s="4"/>
      <c r="AF40" s="4"/>
    </row>
    <row r="41" spans="1:32" ht="151.5" customHeight="1" x14ac:dyDescent="0.3">
      <c r="A41" s="19">
        <f t="shared" si="0"/>
        <v>35</v>
      </c>
      <c r="B41" s="20" t="s">
        <v>130</v>
      </c>
      <c r="C41" s="21" t="str">
        <f>IF(ISTEXT(B41),VLOOKUP(B41,'[1]Listas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1" s="22" t="s">
        <v>17</v>
      </c>
      <c r="E41" s="20" t="s">
        <v>18</v>
      </c>
      <c r="F41" s="20" t="s">
        <v>134</v>
      </c>
      <c r="G41" s="20" t="s">
        <v>135</v>
      </c>
      <c r="H41" s="23" t="s">
        <v>136</v>
      </c>
      <c r="I41" s="24" t="s">
        <v>22</v>
      </c>
      <c r="J41" s="24"/>
      <c r="K41" s="24"/>
      <c r="L41" s="24"/>
      <c r="M41" s="25" t="str">
        <f t="shared" si="1"/>
        <v>Gestión</v>
      </c>
      <c r="N41" s="3"/>
      <c r="O41" s="4"/>
      <c r="P41" s="4"/>
      <c r="Q41" s="4"/>
      <c r="R41" s="4"/>
      <c r="S41" s="4"/>
      <c r="T41" s="4"/>
      <c r="U41" s="4"/>
      <c r="V41" s="4"/>
      <c r="W41" s="4"/>
      <c r="X41" s="4"/>
      <c r="Y41" s="4"/>
      <c r="Z41" s="4"/>
      <c r="AA41" s="4"/>
      <c r="AB41" s="4"/>
      <c r="AC41" s="4"/>
      <c r="AD41" s="4"/>
      <c r="AE41" s="4"/>
      <c r="AF41" s="4"/>
    </row>
    <row r="42" spans="1:32" ht="151.5" customHeight="1" x14ac:dyDescent="0.3">
      <c r="A42" s="19">
        <f t="shared" si="0"/>
        <v>36</v>
      </c>
      <c r="B42" s="20" t="s">
        <v>130</v>
      </c>
      <c r="C42" s="21" t="str">
        <f>IF(ISTEXT(B42),VLOOKUP(B42,'[1]Listas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2" s="22" t="s">
        <v>17</v>
      </c>
      <c r="E42" s="20" t="s">
        <v>18</v>
      </c>
      <c r="F42" s="20" t="s">
        <v>137</v>
      </c>
      <c r="G42" s="20" t="s">
        <v>138</v>
      </c>
      <c r="H42" s="23" t="s">
        <v>139</v>
      </c>
      <c r="I42" s="24" t="s">
        <v>22</v>
      </c>
      <c r="J42" s="24"/>
      <c r="K42" s="24"/>
      <c r="L42" s="24"/>
      <c r="M42" s="25" t="str">
        <f t="shared" si="1"/>
        <v>Gestión</v>
      </c>
      <c r="N42" s="3"/>
      <c r="O42" s="4"/>
      <c r="P42" s="4"/>
      <c r="Q42" s="4"/>
      <c r="R42" s="4"/>
      <c r="S42" s="4"/>
      <c r="T42" s="4"/>
      <c r="U42" s="4"/>
      <c r="V42" s="4"/>
      <c r="W42" s="4"/>
      <c r="X42" s="4"/>
      <c r="Y42" s="4"/>
      <c r="Z42" s="4"/>
      <c r="AA42" s="4"/>
      <c r="AB42" s="4"/>
      <c r="AC42" s="4"/>
      <c r="AD42" s="4"/>
      <c r="AE42" s="4"/>
      <c r="AF42" s="4"/>
    </row>
    <row r="43" spans="1:32" ht="151.5" customHeight="1" x14ac:dyDescent="0.3">
      <c r="A43" s="19">
        <f t="shared" si="0"/>
        <v>37</v>
      </c>
      <c r="B43" s="20" t="s">
        <v>130</v>
      </c>
      <c r="C43" s="21" t="str">
        <f>IF(ISTEXT(B43),VLOOKUP(B43,'[1]Listas y tablas'!$Q$3:$R$18,2,FALSE),"")</f>
        <v>Administrar y controlar los recursos financieros asignados y generados por el Instituto Distrital de Patrimonio Cultural, con el fin de realizar una adecuada gestión de los recursos financieros, que permitan el cumplimiento oportuno de los objetivos misionales conforme al marco legal vigente.</v>
      </c>
      <c r="D43" s="22" t="s">
        <v>17</v>
      </c>
      <c r="E43" s="20" t="s">
        <v>18</v>
      </c>
      <c r="F43" s="20" t="s">
        <v>140</v>
      </c>
      <c r="G43" s="20" t="s">
        <v>141</v>
      </c>
      <c r="H43" s="23" t="s">
        <v>142</v>
      </c>
      <c r="I43" s="24" t="s">
        <v>22</v>
      </c>
      <c r="J43" s="24" t="s">
        <v>22</v>
      </c>
      <c r="K43" s="24" t="s">
        <v>22</v>
      </c>
      <c r="L43" s="24" t="s">
        <v>22</v>
      </c>
      <c r="M43" s="25" t="str">
        <f t="shared" si="1"/>
        <v>Corrupción</v>
      </c>
      <c r="N43" s="3"/>
      <c r="O43" s="4"/>
      <c r="P43" s="4"/>
      <c r="Q43" s="4"/>
      <c r="R43" s="4"/>
      <c r="S43" s="4"/>
      <c r="T43" s="4"/>
      <c r="U43" s="4"/>
      <c r="V43" s="4"/>
      <c r="W43" s="4"/>
      <c r="X43" s="4"/>
      <c r="Y43" s="4"/>
      <c r="Z43" s="4"/>
      <c r="AA43" s="4"/>
      <c r="AB43" s="4"/>
      <c r="AC43" s="4"/>
      <c r="AD43" s="4"/>
      <c r="AE43" s="4"/>
      <c r="AF43" s="4"/>
    </row>
    <row r="44" spans="1:32" ht="151.5" customHeight="1" x14ac:dyDescent="0.3">
      <c r="A44" s="19">
        <f t="shared" si="0"/>
        <v>38</v>
      </c>
      <c r="B44" s="20" t="s">
        <v>143</v>
      </c>
      <c r="C44" s="21" t="str">
        <f>IF(ISTEXT(B44),VLOOKUP(B44,'[1]Listas y tablas'!$Q$3:$R$18,2,FALSE),"")</f>
        <v>Realizar asesoría Jurídica y representación Judicial a través del ejercicio de la actividad jurídica, para apoyar el desarrollo y fortalecimiento de los procesos institucionales y prevenir la ocurrencia del daño antijurídico.</v>
      </c>
      <c r="D44" s="22" t="s">
        <v>17</v>
      </c>
      <c r="E44" s="20" t="s">
        <v>18</v>
      </c>
      <c r="F44" s="20" t="s">
        <v>144</v>
      </c>
      <c r="G44" s="20" t="s">
        <v>145</v>
      </c>
      <c r="H44" s="23" t="s">
        <v>146</v>
      </c>
      <c r="I44" s="24" t="s">
        <v>22</v>
      </c>
      <c r="J44" s="24"/>
      <c r="K44" s="24"/>
      <c r="L44" s="24"/>
      <c r="M44" s="25" t="str">
        <f t="shared" si="1"/>
        <v>Gestión</v>
      </c>
      <c r="N44" s="3"/>
      <c r="O44" s="4"/>
      <c r="P44" s="4"/>
      <c r="Q44" s="4"/>
      <c r="R44" s="4"/>
      <c r="S44" s="4"/>
      <c r="T44" s="4"/>
      <c r="U44" s="4"/>
      <c r="V44" s="4"/>
      <c r="W44" s="4"/>
      <c r="X44" s="4"/>
      <c r="Y44" s="4"/>
      <c r="Z44" s="4"/>
      <c r="AA44" s="4"/>
      <c r="AB44" s="4"/>
      <c r="AC44" s="4"/>
      <c r="AD44" s="4"/>
      <c r="AE44" s="4"/>
      <c r="AF44" s="4"/>
    </row>
    <row r="45" spans="1:32" ht="151.5" customHeight="1" x14ac:dyDescent="0.3">
      <c r="A45" s="19">
        <f t="shared" si="0"/>
        <v>39</v>
      </c>
      <c r="B45" s="20" t="s">
        <v>143</v>
      </c>
      <c r="C45" s="21" t="str">
        <f>IF(ISTEXT(B45),VLOOKUP(B45,'[1]Listas y tablas'!$Q$3:$R$18,2,FALSE),"")</f>
        <v>Realizar asesoría Jurídica y representación Judicial a través del ejercicio de la actividad jurídica, para apoyar el desarrollo y fortalecimiento de los procesos institucionales y prevenir la ocurrencia del daño antijurídico.</v>
      </c>
      <c r="D45" s="22" t="s">
        <v>17</v>
      </c>
      <c r="E45" s="20" t="s">
        <v>36</v>
      </c>
      <c r="F45" s="20" t="s">
        <v>147</v>
      </c>
      <c r="G45" s="20" t="s">
        <v>148</v>
      </c>
      <c r="H45" s="23" t="s">
        <v>149</v>
      </c>
      <c r="I45" s="24" t="s">
        <v>22</v>
      </c>
      <c r="J45" s="24"/>
      <c r="K45" s="24"/>
      <c r="L45" s="24"/>
      <c r="M45" s="25" t="str">
        <f t="shared" si="1"/>
        <v>Gestión</v>
      </c>
      <c r="N45" s="3"/>
      <c r="O45" s="4"/>
      <c r="P45" s="4"/>
      <c r="Q45" s="4"/>
      <c r="R45" s="4"/>
      <c r="S45" s="4"/>
      <c r="T45" s="4"/>
      <c r="U45" s="4"/>
      <c r="V45" s="4"/>
      <c r="W45" s="4"/>
      <c r="X45" s="4"/>
      <c r="Y45" s="4"/>
      <c r="Z45" s="4"/>
      <c r="AA45" s="4"/>
      <c r="AB45" s="4"/>
      <c r="AC45" s="4"/>
      <c r="AD45" s="4"/>
      <c r="AE45" s="4"/>
      <c r="AF45" s="4"/>
    </row>
    <row r="46" spans="1:32" ht="151.5" customHeight="1" x14ac:dyDescent="0.3">
      <c r="A46" s="19">
        <f t="shared" si="0"/>
        <v>40</v>
      </c>
      <c r="B46" s="20" t="s">
        <v>143</v>
      </c>
      <c r="C46" s="21" t="str">
        <f>IF(ISTEXT(B46),VLOOKUP(B46,'[1]Listas y tablas'!$Q$3:$R$18,2,FALSE),"")</f>
        <v>Realizar asesoría Jurídica y representación Judicial a través del ejercicio de la actividad jurídica, para apoyar el desarrollo y fortalecimiento de los procesos institucionales y prevenir la ocurrencia del daño antijurídico.</v>
      </c>
      <c r="D46" s="22" t="s">
        <v>17</v>
      </c>
      <c r="E46" s="20" t="s">
        <v>18</v>
      </c>
      <c r="F46" s="20" t="s">
        <v>150</v>
      </c>
      <c r="G46" s="20" t="s">
        <v>151</v>
      </c>
      <c r="H46" s="23" t="s">
        <v>152</v>
      </c>
      <c r="I46" s="24" t="s">
        <v>120</v>
      </c>
      <c r="J46" s="24" t="s">
        <v>120</v>
      </c>
      <c r="K46" s="24" t="s">
        <v>120</v>
      </c>
      <c r="L46" s="24" t="s">
        <v>120</v>
      </c>
      <c r="M46" s="25" t="str">
        <f t="shared" si="1"/>
        <v>Corrupción</v>
      </c>
      <c r="N46" s="3"/>
      <c r="O46" s="4"/>
      <c r="P46" s="4"/>
      <c r="Q46" s="4"/>
      <c r="R46" s="4"/>
      <c r="S46" s="4"/>
      <c r="T46" s="4"/>
      <c r="U46" s="4"/>
      <c r="V46" s="4"/>
      <c r="W46" s="4"/>
      <c r="X46" s="4"/>
      <c r="Y46" s="4"/>
      <c r="Z46" s="4"/>
      <c r="AA46" s="4"/>
      <c r="AB46" s="4"/>
      <c r="AC46" s="4"/>
      <c r="AD46" s="4"/>
      <c r="AE46" s="4"/>
      <c r="AF46" s="4"/>
    </row>
    <row r="47" spans="1:32" ht="151.5" customHeight="1" x14ac:dyDescent="0.3">
      <c r="A47" s="19">
        <f t="shared" si="0"/>
        <v>41</v>
      </c>
      <c r="B47" s="20" t="s">
        <v>153</v>
      </c>
      <c r="C47" s="21" t="str">
        <f>IF(ISTEXT(B47),VLOOKUP(B47,'[1]Listas y tablas'!$Q$3:$R$18,2,FALSE),"")</f>
        <v>Formular, gestionar y orientar actuaciones en el territorio que permitan la protección, conservación y sostenibilidad del patrimonio cultural y natural del Distrito Capital.</v>
      </c>
      <c r="D47" s="22" t="s">
        <v>154</v>
      </c>
      <c r="E47" s="20" t="s">
        <v>36</v>
      </c>
      <c r="F47" s="20" t="s">
        <v>155</v>
      </c>
      <c r="G47" s="20" t="s">
        <v>156</v>
      </c>
      <c r="H47" s="23" t="s">
        <v>157</v>
      </c>
      <c r="I47" s="24" t="s">
        <v>22</v>
      </c>
      <c r="J47" s="24"/>
      <c r="K47" s="24"/>
      <c r="L47" s="24"/>
      <c r="M47" s="25" t="str">
        <f t="shared" si="1"/>
        <v>Gestión</v>
      </c>
      <c r="N47" s="3"/>
      <c r="O47" s="4"/>
      <c r="P47" s="4"/>
      <c r="Q47" s="4"/>
      <c r="R47" s="4"/>
      <c r="S47" s="4"/>
      <c r="T47" s="4"/>
      <c r="U47" s="4"/>
      <c r="V47" s="4"/>
      <c r="W47" s="4"/>
      <c r="X47" s="4"/>
      <c r="Y47" s="4"/>
      <c r="Z47" s="4"/>
      <c r="AA47" s="4"/>
      <c r="AB47" s="4"/>
      <c r="AC47" s="4"/>
      <c r="AD47" s="4"/>
      <c r="AE47" s="4"/>
      <c r="AF47" s="4"/>
    </row>
    <row r="48" spans="1:32" ht="151.5" customHeight="1" x14ac:dyDescent="0.3">
      <c r="A48" s="19">
        <f t="shared" si="0"/>
        <v>42</v>
      </c>
      <c r="B48" s="20" t="s">
        <v>153</v>
      </c>
      <c r="C48" s="21" t="str">
        <f>IF(ISTEXT(B48),VLOOKUP(B48,'[1]Listas y tablas'!$Q$3:$R$18,2,FALSE),"")</f>
        <v>Formular, gestionar y orientar actuaciones en el territorio que permitan la protección, conservación y sostenibilidad del patrimonio cultural y natural del Distrito Capital.</v>
      </c>
      <c r="D48" s="22" t="s">
        <v>154</v>
      </c>
      <c r="E48" s="20" t="s">
        <v>36</v>
      </c>
      <c r="F48" s="20" t="s">
        <v>158</v>
      </c>
      <c r="G48" s="20" t="s">
        <v>159</v>
      </c>
      <c r="H48" s="23" t="s">
        <v>160</v>
      </c>
      <c r="I48" s="24" t="s">
        <v>22</v>
      </c>
      <c r="J48" s="24"/>
      <c r="K48" s="24"/>
      <c r="L48" s="24"/>
      <c r="M48" s="25" t="str">
        <f t="shared" si="1"/>
        <v>Gestión</v>
      </c>
      <c r="N48" s="3"/>
      <c r="O48" s="4"/>
      <c r="P48" s="4"/>
      <c r="Q48" s="4"/>
      <c r="R48" s="4"/>
      <c r="S48" s="4"/>
      <c r="T48" s="4"/>
      <c r="U48" s="4"/>
      <c r="V48" s="4"/>
      <c r="W48" s="4"/>
      <c r="X48" s="4"/>
      <c r="Y48" s="4"/>
      <c r="Z48" s="4"/>
      <c r="AA48" s="4"/>
      <c r="AB48" s="4"/>
      <c r="AC48" s="4"/>
      <c r="AD48" s="4"/>
      <c r="AE48" s="4"/>
      <c r="AF48" s="4"/>
    </row>
    <row r="49" spans="1:32" ht="151.5" customHeight="1" x14ac:dyDescent="0.3">
      <c r="A49" s="19">
        <f t="shared" si="0"/>
        <v>43</v>
      </c>
      <c r="B49" s="20" t="s">
        <v>153</v>
      </c>
      <c r="C49" s="21" t="str">
        <f>IF(ISTEXT(B49),VLOOKUP(B49,'[1]Listas y tablas'!$Q$3:$R$18,2,FALSE),"")</f>
        <v>Formular, gestionar y orientar actuaciones en el territorio que permitan la protección, conservación y sostenibilidad del patrimonio cultural y natural del Distrito Capital.</v>
      </c>
      <c r="D49" s="22" t="s">
        <v>154</v>
      </c>
      <c r="E49" s="20" t="s">
        <v>36</v>
      </c>
      <c r="F49" s="20" t="s">
        <v>161</v>
      </c>
      <c r="G49" s="20" t="s">
        <v>162</v>
      </c>
      <c r="H49" s="23" t="s">
        <v>163</v>
      </c>
      <c r="I49" s="24" t="s">
        <v>22</v>
      </c>
      <c r="J49" s="24"/>
      <c r="K49" s="24"/>
      <c r="L49" s="24"/>
      <c r="M49" s="25" t="str">
        <f t="shared" si="1"/>
        <v>Gestión</v>
      </c>
      <c r="N49" s="3"/>
      <c r="O49" s="4"/>
      <c r="P49" s="4"/>
      <c r="Q49" s="4"/>
      <c r="R49" s="4"/>
      <c r="S49" s="4"/>
      <c r="T49" s="4"/>
      <c r="U49" s="4"/>
      <c r="V49" s="4"/>
      <c r="W49" s="4"/>
      <c r="X49" s="4"/>
      <c r="Y49" s="4"/>
      <c r="Z49" s="4"/>
      <c r="AA49" s="4"/>
      <c r="AB49" s="4"/>
      <c r="AC49" s="4"/>
      <c r="AD49" s="4"/>
      <c r="AE49" s="4"/>
      <c r="AF49" s="4"/>
    </row>
    <row r="50" spans="1:32" ht="151.5" customHeight="1" x14ac:dyDescent="0.3">
      <c r="A50" s="19">
        <f t="shared" si="0"/>
        <v>44</v>
      </c>
      <c r="B50" s="20" t="s">
        <v>153</v>
      </c>
      <c r="C50" s="21" t="str">
        <f>IF(ISTEXT(B50),VLOOKUP(B50,'[1]Listas y tablas'!$Q$3:$R$18,2,FALSE),"")</f>
        <v>Formular, gestionar y orientar actuaciones en el territorio que permitan la protección, conservación y sostenibilidad del patrimonio cultural y natural del Distrito Capital.</v>
      </c>
      <c r="D50" s="22" t="s">
        <v>154</v>
      </c>
      <c r="E50" s="20" t="s">
        <v>36</v>
      </c>
      <c r="F50" s="20" t="s">
        <v>164</v>
      </c>
      <c r="G50" s="20" t="s">
        <v>165</v>
      </c>
      <c r="H50" s="23" t="s">
        <v>166</v>
      </c>
      <c r="I50" s="24" t="s">
        <v>22</v>
      </c>
      <c r="J50" s="24"/>
      <c r="K50" s="24"/>
      <c r="L50" s="24"/>
      <c r="M50" s="25" t="str">
        <f t="shared" si="1"/>
        <v>Gestión</v>
      </c>
      <c r="N50" s="3"/>
      <c r="O50" s="4"/>
      <c r="P50" s="4"/>
      <c r="Q50" s="4"/>
      <c r="R50" s="4"/>
      <c r="S50" s="4"/>
      <c r="T50" s="4"/>
      <c r="U50" s="4"/>
      <c r="V50" s="4"/>
      <c r="W50" s="4"/>
      <c r="X50" s="4"/>
      <c r="Y50" s="4"/>
      <c r="Z50" s="4"/>
      <c r="AA50" s="4"/>
      <c r="AB50" s="4"/>
      <c r="AC50" s="4"/>
      <c r="AD50" s="4"/>
      <c r="AE50" s="4"/>
      <c r="AF50" s="4"/>
    </row>
    <row r="51" spans="1:32" ht="151.5" customHeight="1" x14ac:dyDescent="0.3">
      <c r="A51" s="19">
        <f t="shared" si="0"/>
        <v>45</v>
      </c>
      <c r="B51" s="20" t="s">
        <v>153</v>
      </c>
      <c r="C51" s="21" t="str">
        <f>IF(ISTEXT(B51),VLOOKUP(B51,'[1]Listas y tablas'!$Q$3:$R$18,2,FALSE),"")</f>
        <v>Formular, gestionar y orientar actuaciones en el territorio que permitan la protección, conservación y sostenibilidad del patrimonio cultural y natural del Distrito Capital.</v>
      </c>
      <c r="D51" s="22" t="s">
        <v>154</v>
      </c>
      <c r="E51" s="20" t="s">
        <v>36</v>
      </c>
      <c r="F51" s="20" t="s">
        <v>167</v>
      </c>
      <c r="G51" s="20" t="s">
        <v>168</v>
      </c>
      <c r="H51" s="23" t="s">
        <v>169</v>
      </c>
      <c r="I51" s="24" t="s">
        <v>22</v>
      </c>
      <c r="J51" s="24"/>
      <c r="K51" s="24"/>
      <c r="L51" s="24"/>
      <c r="M51" s="25" t="str">
        <f t="shared" si="1"/>
        <v>Gestión</v>
      </c>
      <c r="N51" s="3"/>
      <c r="O51" s="4"/>
      <c r="P51" s="4"/>
      <c r="Q51" s="4"/>
      <c r="R51" s="4"/>
      <c r="S51" s="4"/>
      <c r="T51" s="4"/>
      <c r="U51" s="4"/>
      <c r="V51" s="4"/>
      <c r="W51" s="4"/>
      <c r="X51" s="4"/>
      <c r="Y51" s="4"/>
      <c r="Z51" s="4"/>
      <c r="AA51" s="4"/>
      <c r="AB51" s="4"/>
      <c r="AC51" s="4"/>
      <c r="AD51" s="4"/>
      <c r="AE51" s="4"/>
      <c r="AF51" s="4"/>
    </row>
    <row r="52" spans="1:32" ht="151.5" customHeight="1" x14ac:dyDescent="0.3">
      <c r="A52" s="19">
        <f t="shared" si="0"/>
        <v>46</v>
      </c>
      <c r="B52" s="20" t="s">
        <v>170</v>
      </c>
      <c r="C52" s="21" t="str">
        <f>IF(ISTEXT(B52),VLOOKUP(B52,'[1]Listas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2" s="22" t="s">
        <v>17</v>
      </c>
      <c r="E52" s="20" t="s">
        <v>36</v>
      </c>
      <c r="F52" s="20" t="s">
        <v>171</v>
      </c>
      <c r="G52" s="20" t="s">
        <v>172</v>
      </c>
      <c r="H52" s="23" t="s">
        <v>173</v>
      </c>
      <c r="I52" s="24" t="s">
        <v>22</v>
      </c>
      <c r="J52" s="24"/>
      <c r="K52" s="24"/>
      <c r="L52" s="24"/>
      <c r="M52" s="25" t="str">
        <f t="shared" si="1"/>
        <v>Gestión</v>
      </c>
      <c r="N52" s="3"/>
      <c r="O52" s="4"/>
      <c r="P52" s="4"/>
      <c r="Q52" s="4"/>
      <c r="R52" s="4"/>
      <c r="S52" s="4"/>
      <c r="T52" s="4"/>
      <c r="U52" s="4"/>
      <c r="V52" s="4"/>
      <c r="W52" s="4"/>
      <c r="X52" s="4"/>
      <c r="Y52" s="4"/>
      <c r="Z52" s="4"/>
      <c r="AA52" s="4"/>
      <c r="AB52" s="4"/>
      <c r="AC52" s="4"/>
      <c r="AD52" s="4"/>
      <c r="AE52" s="4"/>
      <c r="AF52" s="4"/>
    </row>
    <row r="53" spans="1:32" ht="151.5" customHeight="1" x14ac:dyDescent="0.3">
      <c r="A53" s="19">
        <f t="shared" si="0"/>
        <v>47</v>
      </c>
      <c r="B53" s="20" t="s">
        <v>170</v>
      </c>
      <c r="C53" s="21" t="str">
        <f>IF(ISTEXT(B53),VLOOKUP(B53,'[1]Listas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3" s="22" t="s">
        <v>17</v>
      </c>
      <c r="E53" s="20" t="s">
        <v>36</v>
      </c>
      <c r="F53" s="20" t="s">
        <v>174</v>
      </c>
      <c r="G53" s="20" t="s">
        <v>175</v>
      </c>
      <c r="H53" s="23" t="s">
        <v>176</v>
      </c>
      <c r="I53" s="24" t="s">
        <v>22</v>
      </c>
      <c r="J53" s="24"/>
      <c r="K53" s="24"/>
      <c r="L53" s="24"/>
      <c r="M53" s="25" t="str">
        <f t="shared" si="1"/>
        <v>Gestión</v>
      </c>
      <c r="N53" s="3"/>
      <c r="O53" s="4"/>
      <c r="P53" s="4"/>
      <c r="Q53" s="4"/>
      <c r="R53" s="4"/>
      <c r="S53" s="4"/>
      <c r="T53" s="4"/>
      <c r="U53" s="4"/>
      <c r="V53" s="4"/>
      <c r="W53" s="4"/>
      <c r="X53" s="4"/>
      <c r="Y53" s="4"/>
      <c r="Z53" s="4"/>
      <c r="AA53" s="4"/>
      <c r="AB53" s="4"/>
      <c r="AC53" s="4"/>
      <c r="AD53" s="4"/>
      <c r="AE53" s="4"/>
      <c r="AF53" s="4"/>
    </row>
    <row r="54" spans="1:32" ht="151.5" customHeight="1" x14ac:dyDescent="0.3">
      <c r="A54" s="19">
        <f t="shared" si="0"/>
        <v>48</v>
      </c>
      <c r="B54" s="20" t="s">
        <v>170</v>
      </c>
      <c r="C54" s="21" t="str">
        <f>IF(ISTEXT(B54),VLOOKUP(B54,'[1]Listas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4" s="22" t="s">
        <v>17</v>
      </c>
      <c r="E54" s="20" t="s">
        <v>18</v>
      </c>
      <c r="F54" s="20" t="s">
        <v>177</v>
      </c>
      <c r="G54" s="20" t="s">
        <v>178</v>
      </c>
      <c r="H54" s="23" t="s">
        <v>179</v>
      </c>
      <c r="I54" s="24" t="s">
        <v>22</v>
      </c>
      <c r="J54" s="24"/>
      <c r="K54" s="24"/>
      <c r="L54" s="24"/>
      <c r="M54" s="25" t="str">
        <f t="shared" si="1"/>
        <v>Gestión</v>
      </c>
      <c r="N54" s="3"/>
      <c r="O54" s="4"/>
      <c r="P54" s="4"/>
      <c r="Q54" s="4"/>
      <c r="R54" s="4"/>
      <c r="S54" s="4"/>
      <c r="T54" s="4"/>
      <c r="U54" s="4"/>
      <c r="V54" s="4"/>
      <c r="W54" s="4"/>
      <c r="X54" s="4"/>
      <c r="Y54" s="4"/>
      <c r="Z54" s="4"/>
      <c r="AA54" s="4"/>
      <c r="AB54" s="4"/>
      <c r="AC54" s="4"/>
      <c r="AD54" s="4"/>
      <c r="AE54" s="4"/>
      <c r="AF54" s="4"/>
    </row>
    <row r="55" spans="1:32" ht="151.5" customHeight="1" x14ac:dyDescent="0.3">
      <c r="A55" s="19">
        <f t="shared" si="0"/>
        <v>49</v>
      </c>
      <c r="B55" s="20" t="s">
        <v>170</v>
      </c>
      <c r="C55" s="21" t="str">
        <f>IF(ISTEXT(B55),VLOOKUP(B55,'[1]Listas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5" s="22" t="s">
        <v>17</v>
      </c>
      <c r="E55" s="20" t="s">
        <v>18</v>
      </c>
      <c r="F55" s="20" t="s">
        <v>180</v>
      </c>
      <c r="G55" s="20" t="s">
        <v>181</v>
      </c>
      <c r="H55" s="23" t="s">
        <v>182</v>
      </c>
      <c r="I55" s="24" t="s">
        <v>22</v>
      </c>
      <c r="J55" s="24"/>
      <c r="K55" s="24"/>
      <c r="L55" s="24"/>
      <c r="M55" s="25" t="str">
        <f t="shared" si="1"/>
        <v>Gestión</v>
      </c>
      <c r="N55" s="3"/>
      <c r="O55" s="4"/>
      <c r="P55" s="4"/>
      <c r="Q55" s="4"/>
      <c r="R55" s="4"/>
      <c r="S55" s="4"/>
      <c r="T55" s="4"/>
      <c r="U55" s="4"/>
      <c r="V55" s="4"/>
      <c r="W55" s="4"/>
      <c r="X55" s="4"/>
      <c r="Y55" s="4"/>
      <c r="Z55" s="4"/>
      <c r="AA55" s="4"/>
      <c r="AB55" s="4"/>
      <c r="AC55" s="4"/>
      <c r="AD55" s="4"/>
      <c r="AE55" s="4"/>
      <c r="AF55" s="4"/>
    </row>
    <row r="56" spans="1:32" ht="151.5" customHeight="1" x14ac:dyDescent="0.3">
      <c r="A56" s="19">
        <f t="shared" si="0"/>
        <v>50</v>
      </c>
      <c r="B56" s="20" t="s">
        <v>170</v>
      </c>
      <c r="C56" s="21" t="str">
        <f>IF(ISTEXT(B56),VLOOKUP(B56,'[1]Listas y tablas'!$Q$3:$R$18,2,FALSE),"")</f>
        <v>Orientar, articular y coordinar la sostenibilidad y mejora continua del Sistema de Gestión y Control del IDPC, así como la implementación de nuevas políticas de gestión y desempeño bajo el referente del Modelo Integrado de Planeación y Gestión - MIPG, a través de la asesoría, acompañamiento, formulación y monitoreo de los lineamientos, metodologías y/o instrumentos de gestión aplicables a los procesos, con el propósito de fortalecer la gestión y desempeño del Instituto.</v>
      </c>
      <c r="D56" s="22" t="s">
        <v>17</v>
      </c>
      <c r="E56" s="20" t="s">
        <v>18</v>
      </c>
      <c r="F56" s="20" t="s">
        <v>183</v>
      </c>
      <c r="G56" s="20" t="s">
        <v>184</v>
      </c>
      <c r="H56" s="23" t="s">
        <v>185</v>
      </c>
      <c r="I56" s="24" t="s">
        <v>22</v>
      </c>
      <c r="J56" s="24"/>
      <c r="K56" s="24"/>
      <c r="L56" s="24"/>
      <c r="M56" s="25" t="str">
        <f t="shared" si="1"/>
        <v>Gestión</v>
      </c>
      <c r="N56" s="3"/>
      <c r="O56" s="4"/>
      <c r="P56" s="4"/>
      <c r="Q56" s="4"/>
      <c r="R56" s="4"/>
      <c r="S56" s="4"/>
      <c r="T56" s="4"/>
      <c r="U56" s="4"/>
      <c r="V56" s="4"/>
      <c r="W56" s="4"/>
      <c r="X56" s="4"/>
      <c r="Y56" s="4"/>
      <c r="Z56" s="4"/>
      <c r="AA56" s="4"/>
      <c r="AB56" s="4"/>
      <c r="AC56" s="4"/>
      <c r="AD56" s="4"/>
      <c r="AE56" s="4"/>
      <c r="AF56" s="4"/>
    </row>
    <row r="57" spans="1:32" ht="151.5" customHeight="1" x14ac:dyDescent="0.3">
      <c r="A57" s="19">
        <f t="shared" si="0"/>
        <v>51</v>
      </c>
      <c r="B57" s="20" t="s">
        <v>186</v>
      </c>
      <c r="C57" s="21" t="str">
        <f>IF(ISTEXT(B57),VLOOKUP(B57,'[1]Listas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7" s="22" t="s">
        <v>187</v>
      </c>
      <c r="E57" s="20" t="s">
        <v>36</v>
      </c>
      <c r="F57" s="20" t="s">
        <v>188</v>
      </c>
      <c r="G57" s="20" t="s">
        <v>189</v>
      </c>
      <c r="H57" s="23" t="s">
        <v>190</v>
      </c>
      <c r="I57" s="24" t="s">
        <v>22</v>
      </c>
      <c r="J57" s="24"/>
      <c r="K57" s="24"/>
      <c r="L57" s="24"/>
      <c r="M57" s="25" t="str">
        <f t="shared" si="1"/>
        <v>Gestión</v>
      </c>
      <c r="N57" s="3"/>
      <c r="O57" s="4"/>
      <c r="P57" s="4"/>
      <c r="Q57" s="4"/>
      <c r="R57" s="4"/>
      <c r="S57" s="4"/>
      <c r="T57" s="4"/>
      <c r="U57" s="4"/>
      <c r="V57" s="4"/>
      <c r="W57" s="4"/>
      <c r="X57" s="4"/>
      <c r="Y57" s="4"/>
      <c r="Z57" s="4"/>
      <c r="AA57" s="4"/>
      <c r="AB57" s="4"/>
      <c r="AC57" s="4"/>
      <c r="AD57" s="4"/>
      <c r="AE57" s="4"/>
      <c r="AF57" s="4"/>
    </row>
    <row r="58" spans="1:32" ht="151.5" customHeight="1" x14ac:dyDescent="0.3">
      <c r="A58" s="19">
        <f t="shared" si="0"/>
        <v>52</v>
      </c>
      <c r="B58" s="20" t="s">
        <v>186</v>
      </c>
      <c r="C58" s="21" t="str">
        <f>IF(ISTEXT(B58),VLOOKUP(B58,'[1]Listas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8" s="22" t="s">
        <v>187</v>
      </c>
      <c r="E58" s="20" t="s">
        <v>36</v>
      </c>
      <c r="F58" s="20" t="s">
        <v>191</v>
      </c>
      <c r="G58" s="20" t="s">
        <v>192</v>
      </c>
      <c r="H58" s="23" t="s">
        <v>193</v>
      </c>
      <c r="I58" s="24" t="s">
        <v>22</v>
      </c>
      <c r="J58" s="24"/>
      <c r="K58" s="24"/>
      <c r="L58" s="24"/>
      <c r="M58" s="25" t="str">
        <f t="shared" si="1"/>
        <v>Gestión</v>
      </c>
      <c r="N58" s="3"/>
      <c r="O58" s="4"/>
      <c r="P58" s="4"/>
      <c r="Q58" s="4"/>
      <c r="R58" s="4"/>
      <c r="S58" s="4"/>
      <c r="T58" s="4"/>
      <c r="U58" s="4"/>
      <c r="V58" s="4"/>
      <c r="W58" s="4"/>
      <c r="X58" s="4"/>
      <c r="Y58" s="4"/>
      <c r="Z58" s="4"/>
      <c r="AA58" s="4"/>
      <c r="AB58" s="4"/>
      <c r="AC58" s="4"/>
      <c r="AD58" s="4"/>
      <c r="AE58" s="4"/>
      <c r="AF58" s="4"/>
    </row>
    <row r="59" spans="1:32" ht="151.5" customHeight="1" x14ac:dyDescent="0.3">
      <c r="A59" s="19">
        <f t="shared" si="0"/>
        <v>53</v>
      </c>
      <c r="B59" s="20" t="s">
        <v>186</v>
      </c>
      <c r="C59" s="21" t="str">
        <f>IF(ISTEXT(B59),VLOOKUP(B59,'[1]Listas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59" s="22" t="s">
        <v>187</v>
      </c>
      <c r="E59" s="20" t="s">
        <v>36</v>
      </c>
      <c r="F59" s="20" t="s">
        <v>194</v>
      </c>
      <c r="G59" s="20" t="s">
        <v>195</v>
      </c>
      <c r="H59" s="23" t="s">
        <v>196</v>
      </c>
      <c r="I59" s="24" t="s">
        <v>22</v>
      </c>
      <c r="J59" s="24"/>
      <c r="K59" s="24"/>
      <c r="L59" s="24"/>
      <c r="M59" s="25" t="str">
        <f t="shared" si="1"/>
        <v>Gestión</v>
      </c>
      <c r="N59" s="3"/>
      <c r="O59" s="4"/>
      <c r="P59" s="4"/>
      <c r="Q59" s="4"/>
      <c r="R59" s="4"/>
      <c r="S59" s="4"/>
      <c r="T59" s="4"/>
      <c r="U59" s="4"/>
      <c r="V59" s="4"/>
      <c r="W59" s="4"/>
      <c r="X59" s="4"/>
      <c r="Y59" s="4"/>
      <c r="Z59" s="4"/>
      <c r="AA59" s="4"/>
      <c r="AB59" s="4"/>
      <c r="AC59" s="4"/>
      <c r="AD59" s="4"/>
      <c r="AE59" s="4"/>
      <c r="AF59" s="4"/>
    </row>
    <row r="60" spans="1:32" ht="151.5" customHeight="1" x14ac:dyDescent="0.3">
      <c r="A60" s="19">
        <f t="shared" si="0"/>
        <v>54</v>
      </c>
      <c r="B60" s="20" t="s">
        <v>186</v>
      </c>
      <c r="C60" s="21" t="str">
        <f>IF(ISTEXT(B60),VLOOKUP(B60,'[1]Listas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0" s="22" t="s">
        <v>187</v>
      </c>
      <c r="E60" s="20" t="s">
        <v>36</v>
      </c>
      <c r="F60" s="20" t="s">
        <v>197</v>
      </c>
      <c r="G60" s="20" t="s">
        <v>198</v>
      </c>
      <c r="H60" s="23" t="s">
        <v>199</v>
      </c>
      <c r="I60" s="34" t="s">
        <v>22</v>
      </c>
      <c r="J60" s="34"/>
      <c r="K60" s="34"/>
      <c r="L60" s="34"/>
      <c r="M60" s="25" t="str">
        <f t="shared" si="1"/>
        <v>Gestión</v>
      </c>
    </row>
    <row r="61" spans="1:32" ht="151.5" customHeight="1" x14ac:dyDescent="0.3">
      <c r="A61" s="19">
        <f t="shared" si="0"/>
        <v>55</v>
      </c>
      <c r="B61" s="20" t="s">
        <v>186</v>
      </c>
      <c r="C61" s="21" t="str">
        <f>IF(ISTEXT(B61),VLOOKUP(B61,'[1]Listas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1" s="22" t="s">
        <v>187</v>
      </c>
      <c r="E61" s="20" t="s">
        <v>18</v>
      </c>
      <c r="F61" s="20" t="s">
        <v>200</v>
      </c>
      <c r="G61" s="20" t="s">
        <v>201</v>
      </c>
      <c r="H61" s="23" t="s">
        <v>202</v>
      </c>
      <c r="I61" s="34" t="s">
        <v>22</v>
      </c>
      <c r="J61" s="34"/>
      <c r="K61" s="34"/>
      <c r="L61" s="34"/>
      <c r="M61" s="25" t="str">
        <f t="shared" si="1"/>
        <v>Gestión</v>
      </c>
    </row>
    <row r="62" spans="1:32" ht="151.5" customHeight="1" x14ac:dyDescent="0.3">
      <c r="A62" s="19">
        <f t="shared" si="0"/>
        <v>56</v>
      </c>
      <c r="B62" s="20" t="s">
        <v>186</v>
      </c>
      <c r="C62" s="21" t="str">
        <f>IF(ISTEXT(B62),VLOOKUP(B62,'[1]Listas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2" s="22" t="s">
        <v>187</v>
      </c>
      <c r="E62" s="20" t="s">
        <v>18</v>
      </c>
      <c r="F62" s="20" t="s">
        <v>203</v>
      </c>
      <c r="G62" s="20" t="s">
        <v>204</v>
      </c>
      <c r="H62" s="23" t="s">
        <v>205</v>
      </c>
      <c r="I62" s="34" t="s">
        <v>22</v>
      </c>
      <c r="J62" s="34" t="s">
        <v>22</v>
      </c>
      <c r="K62" s="34" t="s">
        <v>22</v>
      </c>
      <c r="L62" s="34" t="s">
        <v>22</v>
      </c>
      <c r="M62" s="25" t="str">
        <f t="shared" si="1"/>
        <v>Corrupción</v>
      </c>
    </row>
    <row r="63" spans="1:32" ht="151.5" customHeight="1" x14ac:dyDescent="0.3">
      <c r="A63" s="19">
        <f t="shared" si="0"/>
        <v>57</v>
      </c>
      <c r="B63" s="20" t="s">
        <v>186</v>
      </c>
      <c r="C63" s="21" t="str">
        <f>IF(ISTEXT(B63),VLOOKUP(B63,'[1]Listas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3" s="22" t="s">
        <v>187</v>
      </c>
      <c r="E63" s="20" t="s">
        <v>36</v>
      </c>
      <c r="F63" s="20" t="s">
        <v>203</v>
      </c>
      <c r="G63" s="20" t="s">
        <v>204</v>
      </c>
      <c r="H63" s="23" t="s">
        <v>206</v>
      </c>
      <c r="I63" s="34" t="s">
        <v>22</v>
      </c>
      <c r="J63" s="34" t="s">
        <v>22</v>
      </c>
      <c r="K63" s="34" t="s">
        <v>22</v>
      </c>
      <c r="L63" s="34" t="s">
        <v>22</v>
      </c>
      <c r="M63" s="25" t="str">
        <f t="shared" si="1"/>
        <v>Corrupción</v>
      </c>
    </row>
    <row r="64" spans="1:32" ht="151.5" customHeight="1" x14ac:dyDescent="0.3">
      <c r="A64" s="19">
        <f t="shared" si="0"/>
        <v>58</v>
      </c>
      <c r="B64" s="20" t="s">
        <v>186</v>
      </c>
      <c r="C64" s="21" t="str">
        <f>IF(ISTEXT(B64),VLOOKUP(B64,'[1]Listas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4" s="22" t="s">
        <v>187</v>
      </c>
      <c r="E64" s="20" t="s">
        <v>36</v>
      </c>
      <c r="F64" s="20" t="s">
        <v>203</v>
      </c>
      <c r="G64" s="20" t="s">
        <v>204</v>
      </c>
      <c r="H64" s="23" t="s">
        <v>207</v>
      </c>
      <c r="I64" s="34" t="s">
        <v>22</v>
      </c>
      <c r="J64" s="34" t="s">
        <v>22</v>
      </c>
      <c r="K64" s="34" t="s">
        <v>22</v>
      </c>
      <c r="L64" s="34" t="s">
        <v>22</v>
      </c>
      <c r="M64" s="25" t="str">
        <f t="shared" si="1"/>
        <v>Corrupción</v>
      </c>
    </row>
    <row r="65" spans="1:13" ht="151.5" customHeight="1" x14ac:dyDescent="0.3">
      <c r="A65" s="19">
        <f t="shared" si="0"/>
        <v>59</v>
      </c>
      <c r="B65" s="20" t="s">
        <v>186</v>
      </c>
      <c r="C65" s="21" t="str">
        <f>IF(ISTEXT(B65),VLOOKUP(B65,'[1]Listas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5" s="22" t="s">
        <v>187</v>
      </c>
      <c r="E65" s="20" t="s">
        <v>36</v>
      </c>
      <c r="F65" s="20" t="s">
        <v>203</v>
      </c>
      <c r="G65" s="20" t="s">
        <v>204</v>
      </c>
      <c r="H65" s="23" t="s">
        <v>208</v>
      </c>
      <c r="I65" s="34" t="s">
        <v>22</v>
      </c>
      <c r="J65" s="34" t="s">
        <v>22</v>
      </c>
      <c r="K65" s="34" t="s">
        <v>22</v>
      </c>
      <c r="L65" s="34" t="s">
        <v>22</v>
      </c>
      <c r="M65" s="25" t="str">
        <f t="shared" si="1"/>
        <v>Corrupción</v>
      </c>
    </row>
    <row r="66" spans="1:13" ht="151.5" customHeight="1" x14ac:dyDescent="0.3">
      <c r="A66" s="19">
        <f t="shared" si="0"/>
        <v>60</v>
      </c>
      <c r="B66" s="20" t="s">
        <v>186</v>
      </c>
      <c r="C66" s="21" t="str">
        <f>IF(ISTEXT(B66),VLOOKUP(B66,'[1]Listas y tablas'!$Q$3:$R$18,2,FALSE),"")</f>
        <v>Realizar acciones de protección, conservación, recuperación de los Bienes de interés cultural a través de la evaluación técnica de los proyectos de intervención a cargo del Instituto Distrital del Patrimonio Cultural o terceros, la intervenciones directas a los BIC, el estudio de valores patrimoniales de los inmuebles del ámbito Distrital, el control urbano, la promoción de declaratorias de BIC de acuerdo con la normatividad vigente</v>
      </c>
      <c r="D66" s="22" t="s">
        <v>187</v>
      </c>
      <c r="E66" s="20" t="s">
        <v>36</v>
      </c>
      <c r="F66" s="20" t="s">
        <v>203</v>
      </c>
      <c r="G66" s="20" t="s">
        <v>204</v>
      </c>
      <c r="H66" s="23" t="s">
        <v>209</v>
      </c>
      <c r="I66" s="34" t="s">
        <v>22</v>
      </c>
      <c r="J66" s="34" t="s">
        <v>22</v>
      </c>
      <c r="K66" s="34" t="s">
        <v>22</v>
      </c>
      <c r="L66" s="34" t="s">
        <v>22</v>
      </c>
      <c r="M66" s="25" t="str">
        <f t="shared" si="1"/>
        <v>Corrupción</v>
      </c>
    </row>
    <row r="67" spans="1:13" ht="151.5" customHeight="1" x14ac:dyDescent="0.3">
      <c r="A67" s="19">
        <f t="shared" si="0"/>
        <v>61</v>
      </c>
      <c r="B67" s="20" t="s">
        <v>210</v>
      </c>
      <c r="C67" s="21" t="str">
        <f>IF(ISTEXT(B67),VLOOKUP(B67,'[1]Listas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7" s="22" t="s">
        <v>17</v>
      </c>
      <c r="E67" s="20" t="s">
        <v>18</v>
      </c>
      <c r="F67" s="20" t="s">
        <v>211</v>
      </c>
      <c r="G67" s="20" t="s">
        <v>212</v>
      </c>
      <c r="H67" s="23" t="s">
        <v>213</v>
      </c>
      <c r="I67" s="34" t="s">
        <v>22</v>
      </c>
      <c r="J67" s="34"/>
      <c r="K67" s="34"/>
      <c r="L67" s="34"/>
      <c r="M67" s="25" t="str">
        <f t="shared" si="1"/>
        <v>Gestión</v>
      </c>
    </row>
    <row r="68" spans="1:13" ht="151.5" customHeight="1" x14ac:dyDescent="0.3">
      <c r="A68" s="19">
        <f t="shared" si="0"/>
        <v>62</v>
      </c>
      <c r="B68" s="20" t="s">
        <v>210</v>
      </c>
      <c r="C68" s="21" t="str">
        <f>IF(ISTEXT(B68),VLOOKUP(B68,'[1]Listas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8" s="22" t="s">
        <v>17</v>
      </c>
      <c r="E68" s="20" t="s">
        <v>18</v>
      </c>
      <c r="F68" s="20" t="s">
        <v>214</v>
      </c>
      <c r="G68" s="20" t="s">
        <v>215</v>
      </c>
      <c r="H68" s="23" t="s">
        <v>216</v>
      </c>
      <c r="I68" s="34" t="s">
        <v>22</v>
      </c>
      <c r="J68" s="34" t="s">
        <v>22</v>
      </c>
      <c r="K68" s="34" t="s">
        <v>22</v>
      </c>
      <c r="L68" s="34" t="s">
        <v>22</v>
      </c>
      <c r="M68" s="25" t="str">
        <f t="shared" si="1"/>
        <v>Corrupción</v>
      </c>
    </row>
    <row r="69" spans="1:13" ht="151.5" customHeight="1" x14ac:dyDescent="0.3">
      <c r="A69" s="19">
        <f t="shared" si="0"/>
        <v>63</v>
      </c>
      <c r="B69" s="20" t="s">
        <v>210</v>
      </c>
      <c r="C69" s="21" t="str">
        <f>IF(ISTEXT(B69),VLOOKUP(B69,'[1]Listas y tablas'!$Q$3:$R$18,2,FALSE),"")</f>
        <v>Realizar seguimiento y evaluar la gestión de la entidad y la efectividad del Sistema de Control Interno generando recomendaciones y alertas que contribuyen al mejoramiento del desempeño institucional y al fortalecimiento del control en la entidad.</v>
      </c>
      <c r="D69" s="22" t="s">
        <v>17</v>
      </c>
      <c r="E69" s="20" t="s">
        <v>36</v>
      </c>
      <c r="F69" s="20" t="s">
        <v>217</v>
      </c>
      <c r="G69" s="20" t="s">
        <v>218</v>
      </c>
      <c r="H69" s="23" t="s">
        <v>219</v>
      </c>
      <c r="I69" s="34" t="s">
        <v>22</v>
      </c>
      <c r="J69" s="34"/>
      <c r="K69" s="34"/>
      <c r="L69" s="34"/>
      <c r="M69" s="25" t="str">
        <f t="shared" si="1"/>
        <v>Gestión</v>
      </c>
    </row>
    <row r="70" spans="1:13" ht="151.5" customHeight="1" x14ac:dyDescent="0.3">
      <c r="A70" s="19" t="str">
        <f t="shared" si="0"/>
        <v/>
      </c>
      <c r="B70" s="20"/>
      <c r="C70" s="21" t="str">
        <f>IF(ISTEXT(B70),VLOOKUP(B70,'[1]Listas y tablas'!$Q$3:$R$18,2,FALSE),"")</f>
        <v/>
      </c>
      <c r="D70" s="22"/>
      <c r="E70" s="20"/>
      <c r="F70" s="20"/>
      <c r="G70" s="20"/>
      <c r="H70" s="23"/>
      <c r="I70" s="34"/>
      <c r="J70" s="34"/>
      <c r="K70" s="34"/>
      <c r="L70" s="34"/>
      <c r="M70" s="25" t="str">
        <f t="shared" si="1"/>
        <v/>
      </c>
    </row>
    <row r="71" spans="1:13" ht="151.5" customHeight="1" x14ac:dyDescent="0.3">
      <c r="A71" s="19" t="str">
        <f t="shared" si="0"/>
        <v/>
      </c>
      <c r="B71" s="20"/>
      <c r="C71" s="21" t="str">
        <f>IF(ISTEXT(B71),VLOOKUP(B71,'[1]Listas y tablas'!$Q$3:$R$18,2,FALSE),"")</f>
        <v/>
      </c>
      <c r="D71" s="22"/>
      <c r="E71" s="20"/>
      <c r="F71" s="20"/>
      <c r="G71" s="20"/>
      <c r="H71" s="23"/>
      <c r="I71" s="34"/>
      <c r="J71" s="34"/>
      <c r="K71" s="34"/>
      <c r="L71" s="34"/>
      <c r="M71" s="25" t="str">
        <f t="shared" si="1"/>
        <v/>
      </c>
    </row>
    <row r="72" spans="1:13" ht="151.5" customHeight="1" x14ac:dyDescent="0.3">
      <c r="A72" s="19" t="str">
        <f t="shared" si="0"/>
        <v/>
      </c>
      <c r="B72" s="20"/>
      <c r="C72" s="21" t="str">
        <f>IF(ISTEXT(B72),VLOOKUP(B72,'[1]Listas y tablas'!$Q$3:$R$18,2,FALSE),"")</f>
        <v/>
      </c>
      <c r="D72" s="22"/>
      <c r="E72" s="20"/>
      <c r="F72" s="20"/>
      <c r="G72" s="20"/>
      <c r="H72" s="23"/>
      <c r="I72" s="34"/>
      <c r="J72" s="34"/>
      <c r="K72" s="34"/>
      <c r="L72" s="34"/>
      <c r="M72" s="25" t="str">
        <f t="shared" si="1"/>
        <v/>
      </c>
    </row>
    <row r="73" spans="1:13" ht="151.5" customHeight="1" x14ac:dyDescent="0.3">
      <c r="A73" s="19" t="str">
        <f t="shared" ref="A73:A84" si="2">+IF(ISTEXT(B73),A72+1,"")</f>
        <v/>
      </c>
      <c r="B73" s="20"/>
      <c r="C73" s="21" t="str">
        <f>IF(ISTEXT(B73),VLOOKUP(B73,'[1]Listas y tablas'!$Q$3:$R$18,2,FALSE),"")</f>
        <v/>
      </c>
      <c r="D73" s="22"/>
      <c r="E73" s="20"/>
      <c r="F73" s="20"/>
      <c r="G73" s="20"/>
      <c r="H73" s="23"/>
      <c r="I73" s="34"/>
      <c r="J73" s="34"/>
      <c r="K73" s="34"/>
      <c r="L73" s="34"/>
      <c r="M73" s="25" t="str">
        <f t="shared" ref="M73:M93" si="3">+IF(OR(ISTEXT(I73),ISTEXT(J73),ISTEXT(K73),ISTEXT(L73)),IF(AND(I73="X",J73="X",K73="X",L73="X"),"Corrupción","Gestión"),"")</f>
        <v/>
      </c>
    </row>
    <row r="74" spans="1:13" ht="151.5" customHeight="1" x14ac:dyDescent="0.3">
      <c r="A74" s="19" t="str">
        <f t="shared" si="2"/>
        <v/>
      </c>
      <c r="B74" s="20"/>
      <c r="C74" s="21" t="str">
        <f>IF(ISTEXT(B74),VLOOKUP(B74,'[1]Listas y tablas'!$Q$3:$R$18,2,FALSE),"")</f>
        <v/>
      </c>
      <c r="D74" s="22"/>
      <c r="E74" s="20"/>
      <c r="F74" s="20"/>
      <c r="G74" s="20"/>
      <c r="H74" s="23"/>
      <c r="I74" s="34"/>
      <c r="J74" s="34"/>
      <c r="K74" s="34"/>
      <c r="L74" s="34"/>
      <c r="M74" s="25" t="str">
        <f t="shared" si="3"/>
        <v/>
      </c>
    </row>
    <row r="75" spans="1:13" ht="151.5" customHeight="1" x14ac:dyDescent="0.3">
      <c r="A75" s="19" t="str">
        <f t="shared" si="2"/>
        <v/>
      </c>
      <c r="B75" s="20"/>
      <c r="C75" s="21" t="str">
        <f>IF(ISTEXT(B75),VLOOKUP(B75,'[1]Listas y tablas'!$Q$3:$R$18,2,FALSE),"")</f>
        <v/>
      </c>
      <c r="D75" s="22"/>
      <c r="E75" s="20"/>
      <c r="F75" s="20"/>
      <c r="G75" s="20"/>
      <c r="H75" s="23"/>
      <c r="I75" s="34"/>
      <c r="J75" s="34"/>
      <c r="K75" s="34"/>
      <c r="L75" s="34"/>
      <c r="M75" s="25" t="str">
        <f t="shared" si="3"/>
        <v/>
      </c>
    </row>
    <row r="76" spans="1:13" ht="151.5" customHeight="1" x14ac:dyDescent="0.3">
      <c r="A76" s="19" t="str">
        <f t="shared" si="2"/>
        <v/>
      </c>
      <c r="B76" s="20"/>
      <c r="C76" s="21" t="str">
        <f>IF(ISTEXT(B76),VLOOKUP(B76,'[1]Listas y tablas'!$Q$3:$R$18,2,FALSE),"")</f>
        <v/>
      </c>
      <c r="D76" s="22"/>
      <c r="E76" s="20"/>
      <c r="F76" s="20"/>
      <c r="G76" s="20"/>
      <c r="H76" s="23"/>
      <c r="I76" s="34"/>
      <c r="J76" s="34"/>
      <c r="K76" s="34"/>
      <c r="L76" s="34"/>
      <c r="M76" s="25" t="str">
        <f t="shared" si="3"/>
        <v/>
      </c>
    </row>
    <row r="77" spans="1:13" ht="151.5" customHeight="1" x14ac:dyDescent="0.3">
      <c r="A77" s="19" t="str">
        <f t="shared" si="2"/>
        <v/>
      </c>
      <c r="B77" s="20"/>
      <c r="C77" s="21" t="str">
        <f>IF(ISTEXT(B77),VLOOKUP(B77,'[1]Listas y tablas'!$Q$3:$R$18,2,FALSE),"")</f>
        <v/>
      </c>
      <c r="D77" s="22"/>
      <c r="E77" s="20"/>
      <c r="F77" s="20"/>
      <c r="G77" s="20"/>
      <c r="H77" s="23"/>
      <c r="I77" s="34"/>
      <c r="J77" s="34"/>
      <c r="K77" s="34"/>
      <c r="L77" s="34"/>
      <c r="M77" s="25" t="str">
        <f t="shared" si="3"/>
        <v/>
      </c>
    </row>
    <row r="78" spans="1:13" ht="151.5" customHeight="1" x14ac:dyDescent="0.3">
      <c r="A78" s="19" t="str">
        <f t="shared" si="2"/>
        <v/>
      </c>
      <c r="B78" s="20"/>
      <c r="C78" s="21" t="str">
        <f>IF(ISTEXT(B78),VLOOKUP(B78,'[1]Listas y tablas'!$Q$3:$R$18,2,FALSE),"")</f>
        <v/>
      </c>
      <c r="D78" s="22"/>
      <c r="E78" s="20"/>
      <c r="F78" s="20"/>
      <c r="G78" s="20"/>
      <c r="H78" s="23"/>
      <c r="I78" s="34"/>
      <c r="J78" s="34"/>
      <c r="K78" s="34"/>
      <c r="L78" s="34"/>
      <c r="M78" s="25" t="str">
        <f t="shared" si="3"/>
        <v/>
      </c>
    </row>
    <row r="79" spans="1:13" ht="151.5" customHeight="1" x14ac:dyDescent="0.3">
      <c r="A79" s="19" t="str">
        <f t="shared" si="2"/>
        <v/>
      </c>
      <c r="B79" s="20"/>
      <c r="C79" s="21" t="str">
        <f>IF(ISTEXT(B79),VLOOKUP(B79,'[1]Listas y tablas'!$Q$3:$R$18,2,FALSE),"")</f>
        <v/>
      </c>
      <c r="D79" s="22"/>
      <c r="E79" s="20"/>
      <c r="F79" s="20"/>
      <c r="G79" s="20"/>
      <c r="H79" s="23"/>
      <c r="I79" s="34"/>
      <c r="J79" s="34"/>
      <c r="K79" s="34"/>
      <c r="L79" s="34"/>
      <c r="M79" s="25" t="str">
        <f t="shared" si="3"/>
        <v/>
      </c>
    </row>
    <row r="80" spans="1:13" ht="151.5" customHeight="1" x14ac:dyDescent="0.3">
      <c r="A80" s="19" t="str">
        <f t="shared" si="2"/>
        <v/>
      </c>
      <c r="B80" s="20"/>
      <c r="C80" s="21" t="str">
        <f>IF(ISTEXT(B80),VLOOKUP(B80,'[1]Listas y tablas'!$Q$3:$R$18,2,FALSE),"")</f>
        <v/>
      </c>
      <c r="D80" s="22"/>
      <c r="E80" s="20"/>
      <c r="F80" s="20"/>
      <c r="G80" s="20"/>
      <c r="H80" s="23"/>
      <c r="I80" s="34"/>
      <c r="J80" s="34"/>
      <c r="K80" s="34"/>
      <c r="L80" s="34"/>
      <c r="M80" s="25" t="str">
        <f t="shared" si="3"/>
        <v/>
      </c>
    </row>
    <row r="81" spans="1:13" ht="151.5" customHeight="1" x14ac:dyDescent="0.3">
      <c r="A81" s="19" t="str">
        <f t="shared" si="2"/>
        <v/>
      </c>
      <c r="B81" s="20"/>
      <c r="C81" s="21" t="str">
        <f>IF(ISTEXT(B81),VLOOKUP(B81,'[1]Listas y tablas'!$Q$3:$R$18,2,FALSE),"")</f>
        <v/>
      </c>
      <c r="D81" s="22"/>
      <c r="E81" s="20"/>
      <c r="F81" s="20"/>
      <c r="G81" s="20"/>
      <c r="H81" s="23"/>
      <c r="I81" s="34"/>
      <c r="J81" s="34"/>
      <c r="K81" s="34"/>
      <c r="L81" s="34"/>
      <c r="M81" s="25" t="str">
        <f t="shared" si="3"/>
        <v/>
      </c>
    </row>
    <row r="82" spans="1:13" ht="151.5" customHeight="1" x14ac:dyDescent="0.3">
      <c r="A82" s="19" t="str">
        <f t="shared" si="2"/>
        <v/>
      </c>
      <c r="B82" s="20"/>
      <c r="C82" s="21" t="str">
        <f>IF(ISTEXT(B82),VLOOKUP(B82,'[1]Listas y tablas'!$Q$3:$R$18,2,FALSE),"")</f>
        <v/>
      </c>
      <c r="D82" s="22"/>
      <c r="E82" s="20"/>
      <c r="F82" s="20"/>
      <c r="G82" s="20"/>
      <c r="H82" s="23"/>
      <c r="I82" s="34"/>
      <c r="J82" s="34"/>
      <c r="K82" s="34"/>
      <c r="L82" s="34"/>
      <c r="M82" s="25" t="str">
        <f t="shared" si="3"/>
        <v/>
      </c>
    </row>
    <row r="83" spans="1:13" ht="151.5" customHeight="1" x14ac:dyDescent="0.3">
      <c r="A83" s="19" t="str">
        <f t="shared" si="2"/>
        <v/>
      </c>
      <c r="B83" s="20"/>
      <c r="C83" s="21" t="str">
        <f>IF(ISTEXT(B83),VLOOKUP(B83,'[1]Listas y tablas'!$Q$3:$R$18,2,FALSE),"")</f>
        <v/>
      </c>
      <c r="D83" s="22"/>
      <c r="E83" s="20"/>
      <c r="F83" s="20"/>
      <c r="G83" s="20"/>
      <c r="H83" s="23"/>
      <c r="I83" s="34"/>
      <c r="J83" s="34"/>
      <c r="K83" s="34"/>
      <c r="L83" s="34"/>
      <c r="M83" s="25" t="str">
        <f t="shared" si="3"/>
        <v/>
      </c>
    </row>
    <row r="84" spans="1:13" ht="151.5" customHeight="1" x14ac:dyDescent="0.3">
      <c r="A84" s="19" t="str">
        <f t="shared" si="2"/>
        <v/>
      </c>
      <c r="B84" s="20"/>
      <c r="C84" s="21" t="str">
        <f>IF(ISTEXT(B84),VLOOKUP(B84,'[1]Listas y tablas'!$Q$3:$R$18,2,FALSE),"")</f>
        <v/>
      </c>
      <c r="D84" s="22"/>
      <c r="E84" s="20"/>
      <c r="F84" s="20"/>
      <c r="G84" s="20"/>
      <c r="H84" s="23"/>
      <c r="I84" s="34"/>
      <c r="J84" s="34"/>
      <c r="K84" s="34"/>
      <c r="L84" s="34"/>
      <c r="M84" s="25" t="str">
        <f t="shared" si="3"/>
        <v/>
      </c>
    </row>
    <row r="85" spans="1:13" ht="49.5" customHeight="1" x14ac:dyDescent="0.3">
      <c r="A85" s="35"/>
      <c r="B85" s="36"/>
      <c r="C85" s="36"/>
      <c r="D85" s="36"/>
      <c r="E85" s="37" t="s">
        <v>220</v>
      </c>
      <c r="F85" s="38"/>
      <c r="G85" s="38"/>
      <c r="H85" s="31"/>
    </row>
    <row r="87" spans="1:13" ht="198" x14ac:dyDescent="0.3">
      <c r="B87" s="26"/>
      <c r="C87" s="26"/>
      <c r="D87" s="26"/>
      <c r="E87" s="40" t="s">
        <v>221</v>
      </c>
      <c r="F87" s="26"/>
      <c r="G87" s="26"/>
    </row>
  </sheetData>
  <autoFilter ref="A6:AF85"/>
  <dataConsolidate/>
  <mergeCells count="3">
    <mergeCell ref="A1:M2"/>
    <mergeCell ref="A4:M4"/>
    <mergeCell ref="I5:M5"/>
  </mergeCells>
  <pageMargins left="0.70866141732283472" right="0.70866141732283472" top="0.74803149606299213" bottom="0.74803149606299213" header="0.31496062992125984" footer="0.31496062992125984"/>
  <pageSetup scale="55" orientation="portrait" r:id="rId1"/>
  <headerFooter>
    <oddFooter>&amp;LVersión 3  02/05/2022</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'C:\MÓNICA 2022\RIESGOS\2023\I CUATRIMESTRE\PUBLICAR PÁGINA WEB\[Monitoreo Mapa de Riesgos de Gestión y de Corrupción I cuatrimestre 2023.xlsx]Listas y tablas'!#REF!</xm:f>
          </x14:formula1>
          <xm:sqref>D7:D84</xm:sqref>
        </x14:dataValidation>
        <x14:dataValidation type="list" allowBlank="1" showInputMessage="1" showErrorMessage="1">
          <x14:formula1>
            <xm:f>'C:\MÓNICA 2022\RIESGOS\2023\I CUATRIMESTRE\PUBLICAR PÁGINA WEB\[Monitoreo Mapa de Riesgos de Gestión y de Corrupción I cuatrimestre 2023.xlsx]Listas y tablas'!#REF!</xm:f>
          </x14:formula1>
          <xm:sqref>B7:B84</xm:sqref>
        </x14:dataValidation>
        <x14:dataValidation type="list" allowBlank="1" showInputMessage="1" showErrorMessage="1">
          <x14:formula1>
            <xm:f>'C:\MÓNICA 2022\RIESGOS\2023\I CUATRIMESTRE\PUBLICAR PÁGINA WEB\[Monitoreo Mapa de Riesgos de Gestión y de Corrupción I cuatrimestre 2023.xlsx]Opciones Tratamiento'!#REF!</xm:f>
          </x14:formula1>
          <xm:sqref>E7:E84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Riesgos</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Monica Fernandez Quintero</dc:creator>
  <cp:lastModifiedBy>Monica Fernandez Quintero</cp:lastModifiedBy>
  <dcterms:created xsi:type="dcterms:W3CDTF">2023-05-09T20:36:10Z</dcterms:created>
  <dcterms:modified xsi:type="dcterms:W3CDTF">2023-05-09T20:38:11Z</dcterms:modified>
</cp:coreProperties>
</file>