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3\POA'S PARA PUBLICAR\"/>
    </mc:Choice>
  </mc:AlternateContent>
  <bookViews>
    <workbookView xWindow="0" yWindow="0" windowWidth="28800" windowHeight="12330" tabRatio="759" activeTab="1"/>
  </bookViews>
  <sheets>
    <sheet name="LISTAS" sheetId="8" r:id="rId1"/>
    <sheet name="Act. Estratégicas" sheetId="3" r:id="rId2"/>
    <sheet name="PRG-EJC POA" sheetId="5" r:id="rId3"/>
  </sheets>
  <definedNames>
    <definedName name="_xlnm._FilterDatabase" localSheetId="1" hidden="1">'Act. Estratégicas'!$B$8:$BN$108</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L51" i="3" l="1"/>
  <c r="L52" i="3"/>
  <c r="L53" i="3"/>
  <c r="L54" i="3"/>
  <c r="L55" i="3"/>
  <c r="L56" i="3"/>
  <c r="L50" i="3"/>
  <c r="L34" i="3"/>
  <c r="L22" i="3"/>
  <c r="L23" i="3"/>
  <c r="L24" i="3"/>
  <c r="L25" i="3"/>
  <c r="L26" i="3"/>
  <c r="L27" i="3"/>
  <c r="L28" i="3"/>
  <c r="L29" i="3"/>
  <c r="L30" i="3"/>
  <c r="L31" i="3"/>
  <c r="L32" i="3"/>
  <c r="L33" i="3"/>
  <c r="L16" i="3"/>
  <c r="L17" i="3"/>
  <c r="L18" i="3"/>
  <c r="L19" i="3"/>
  <c r="L20" i="3"/>
  <c r="L21" i="3"/>
  <c r="L15" i="3"/>
  <c r="L35" i="3" s="1"/>
  <c r="BL58" i="3" l="1"/>
  <c r="BK58" i="3"/>
  <c r="BH58" i="3"/>
  <c r="BG58" i="3"/>
  <c r="BC58" i="3"/>
  <c r="AZ58" i="3"/>
  <c r="AY58" i="3"/>
  <c r="AV58" i="3"/>
  <c r="AU58" i="3"/>
  <c r="AR58" i="3"/>
  <c r="AQ58" i="3"/>
  <c r="AN58" i="3"/>
  <c r="AM58" i="3"/>
  <c r="AJ58" i="3"/>
  <c r="AI58" i="3"/>
  <c r="AF58" i="3"/>
  <c r="AE58" i="3"/>
  <c r="AB58" i="3"/>
  <c r="AA58" i="3"/>
  <c r="X58" i="3"/>
  <c r="W58" i="3"/>
  <c r="T58" i="3"/>
  <c r="S58" i="3"/>
  <c r="K58" i="3"/>
  <c r="I58" i="3"/>
  <c r="L57" i="3"/>
  <c r="L58" i="3" s="1"/>
  <c r="P57" i="3"/>
  <c r="Q57" i="3" s="1"/>
  <c r="Q58" i="3" s="1"/>
  <c r="Q35" i="3"/>
  <c r="BL35" i="3"/>
  <c r="BK35" i="3"/>
  <c r="BH35" i="3"/>
  <c r="BG35" i="3"/>
  <c r="BD35" i="3"/>
  <c r="BC35" i="3"/>
  <c r="AZ35" i="3"/>
  <c r="AY35" i="3"/>
  <c r="AV35" i="3"/>
  <c r="AU35" i="3"/>
  <c r="AR35" i="3"/>
  <c r="AQ35" i="3"/>
  <c r="AN35" i="3"/>
  <c r="AM35" i="3"/>
  <c r="AF35" i="3"/>
  <c r="AE35" i="3"/>
  <c r="AB35" i="3"/>
  <c r="AA35" i="3"/>
  <c r="X35" i="3"/>
  <c r="W35" i="3"/>
  <c r="T35" i="3"/>
  <c r="S35" i="3"/>
  <c r="R35" i="3"/>
  <c r="P35" i="3"/>
  <c r="K35" i="3"/>
  <c r="I35" i="3"/>
  <c r="P58" i="3" l="1"/>
  <c r="R57" i="3"/>
  <c r="R58" i="3" s="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45" i="3"/>
  <c r="B46" i="3" s="1"/>
  <c r="BD58" i="3"/>
  <c r="BL41" i="3"/>
  <c r="BK41" i="3"/>
  <c r="BH41" i="3"/>
  <c r="BG41" i="3"/>
  <c r="BD41" i="3"/>
  <c r="BC41" i="3"/>
  <c r="AZ41" i="3"/>
  <c r="AY41" i="3"/>
  <c r="AV41" i="3"/>
  <c r="AU41" i="3"/>
  <c r="AR41" i="3"/>
  <c r="AQ41" i="3"/>
  <c r="AN41" i="3"/>
  <c r="AM41" i="3"/>
  <c r="AJ41" i="3"/>
  <c r="AI41" i="3"/>
  <c r="AF41" i="3"/>
  <c r="AE41" i="3"/>
  <c r="AB41" i="3"/>
  <c r="AA41" i="3"/>
  <c r="X41" i="3"/>
  <c r="W41" i="3"/>
  <c r="T41" i="3"/>
  <c r="S41" i="3"/>
  <c r="K41" i="3"/>
  <c r="I41" i="3"/>
  <c r="F10" i="3"/>
  <c r="B11" i="3" s="1"/>
  <c r="B47" i="3" l="1"/>
  <c r="B48" i="3"/>
  <c r="B13" i="3"/>
  <c r="B49" i="3"/>
  <c r="B12" i="3"/>
  <c r="B14" i="3"/>
  <c r="AJ35" i="3" l="1"/>
  <c r="I36" i="3" l="1"/>
  <c r="P40" i="3" l="1"/>
  <c r="L40" i="3"/>
  <c r="P39" i="3"/>
  <c r="L39" i="3"/>
  <c r="P38" i="3"/>
  <c r="L38" i="3"/>
  <c r="L41" i="3" l="1"/>
  <c r="P41" i="3"/>
  <c r="R40" i="3"/>
  <c r="Q40" i="3"/>
  <c r="Q38" i="3"/>
  <c r="R39" i="3"/>
  <c r="Q39" i="3"/>
  <c r="R38" i="3"/>
  <c r="Q41" i="3" l="1"/>
  <c r="R41" i="3"/>
  <c r="G5" i="5" l="1"/>
  <c r="E5" i="5"/>
  <c r="E4" i="5" l="1"/>
  <c r="E3" i="5"/>
  <c r="H3" i="5"/>
  <c r="G4" i="5"/>
  <c r="F5" i="5"/>
  <c r="G3" i="5"/>
  <c r="H4" i="5"/>
  <c r="F3" i="5"/>
  <c r="F4" i="5"/>
  <c r="H5" i="5" l="1"/>
  <c r="I3" i="5"/>
  <c r="I7" i="5" s="1"/>
  <c r="I4" i="5"/>
  <c r="F8" i="5" s="1"/>
  <c r="I5" i="5" l="1"/>
  <c r="H9" i="5" s="1"/>
  <c r="G7" i="5"/>
  <c r="E7" i="5"/>
  <c r="H7" i="5"/>
  <c r="F7" i="5"/>
  <c r="E8" i="5"/>
  <c r="I8" i="5"/>
  <c r="G8" i="5"/>
  <c r="H8" i="5"/>
  <c r="G9" i="5" l="1"/>
  <c r="E9" i="5"/>
  <c r="F9" i="5"/>
  <c r="I9" i="5"/>
  <c r="K36"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<sst xmlns="http://schemas.openxmlformats.org/spreadsheetml/2006/main" count="1123" uniqueCount="589">
  <si>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</si>
  <si>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</si>
  <si>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</si>
  <si>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</si>
  <si>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</si>
  <si>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</si>
  <si>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</si>
  <si>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</si>
  <si>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</si>
  <si>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</si>
  <si>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</si>
  <si>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</si>
  <si>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</si>
  <si>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</si>
  <si>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</si>
  <si>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</si>
  <si>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</si>
  <si>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</si>
  <si>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</si>
  <si>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</si>
  <si>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</si>
  <si>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</si>
  <si>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</si>
  <si>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</si>
  <si>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</si>
  <si>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</si>
  <si>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</si>
  <si>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</si>
  <si>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</si>
  <si>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</si>
  <si>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</si>
  <si>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</si>
  <si>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</si>
  <si>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</si>
  <si>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</si>
  <si>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</si>
  <si>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</si>
  <si>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</si>
  <si>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</si>
  <si>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</si>
  <si>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</si>
  <si>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</si>
  <si>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</si>
  <si>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</si>
  <si>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</si>
  <si>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</si>
  <si>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</si>
  <si>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</si>
  <si>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</si>
  <si>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</si>
  <si>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</si>
  <si>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</si>
  <si>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</si>
  <si>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</si>
  <si>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</si>
  <si>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</si>
  <si>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</si>
  <si>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</si>
  <si>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</si>
  <si>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</si>
  <si>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</si>
  <si>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</si>
  <si>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</si>
  <si>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</si>
  <si>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</si>
  <si>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</si>
  <si>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</si>
  <si>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</si>
  <si>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</si>
  <si>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</si>
  <si>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</si>
  <si>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</si>
  <si>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</si>
  <si>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</si>
  <si>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</si>
  <si>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</si>
  <si>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</si>
  <si>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</si>
  <si>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</si>
  <si>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</si>
  <si>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</si>
  <si>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</si>
  <si>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</si>
  <si>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</si>
  <si>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</si>
  <si>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</si>
  <si>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</si>
  <si>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</si>
  <si>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</si>
  <si>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</si>
  <si>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</si>
  <si>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</si>
  <si>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</si>
  <si>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</si>
  <si>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</si>
  <si>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</si>
  <si>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</si>
  <si>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</si>
  <si>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</si>
  <si>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</si>
  <si>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</si>
  <si>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</si>
  <si>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</si>
  <si>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</si>
  <si>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</si>
  <si>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</si>
  <si>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</si>
  <si>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</si>
  <si>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</si>
  <si>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</si>
  <si>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</si>
  <si>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</si>
  <si>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</si>
  <si>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</si>
  <si>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</si>
  <si>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</si>
  <si>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</si>
  <si>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</si>
  <si>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</si>
  <si>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</si>
  <si>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</si>
  <si>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</si>
  <si>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</si>
  <si>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</si>
  <si>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</si>
  <si>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</si>
  <si>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</si>
  <si>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</si>
  <si>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</si>
  <si>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</si>
  <si>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</si>
  <si>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</si>
  <si>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</si>
  <si>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</si>
  <si>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</si>
  <si>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</si>
  <si>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</si>
  <si>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</si>
  <si>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</si>
  <si>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</si>
  <si>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</si>
  <si>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</si>
  <si>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</si>
  <si>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</si>
  <si>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</si>
  <si>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</si>
  <si>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</si>
  <si>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</si>
  <si>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</si>
  <si>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</si>
  <si>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</si>
  <si>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</si>
  <si>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</si>
  <si>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</si>
  <si>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</si>
  <si>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</si>
  <si>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</si>
  <si>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</si>
  <si>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</si>
  <si>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</si>
  <si>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</si>
  <si>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</si>
  <si>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</si>
  <si>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</si>
  <si>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</si>
  <si>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</si>
  <si>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</si>
  <si>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</si>
  <si>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</si>
  <si>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</si>
  <si>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</si>
  <si>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</si>
  <si>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</si>
  <si>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</si>
  <si>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</si>
  <si>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</si>
  <si>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</si>
  <si>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</si>
  <si>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</si>
  <si>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</si>
  <si>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</si>
  <si>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</si>
  <si>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</si>
  <si>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</si>
  <si>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</si>
  <si>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</si>
  <si>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</si>
  <si>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</si>
  <si>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</si>
  <si>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</si>
  <si>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</si>
  <si>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</si>
  <si>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</si>
  <si>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</si>
  <si>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</si>
  <si>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</si>
  <si>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</si>
  <si>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</si>
  <si>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</si>
  <si>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</si>
  <si>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</si>
  <si>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</si>
  <si>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</si>
  <si>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</si>
  <si>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</si>
  <si>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</si>
  <si>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</si>
  <si>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</si>
  <si>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</si>
  <si>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</si>
  <si>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</si>
  <si>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</si>
  <si>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</si>
  <si>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</si>
  <si>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</si>
  <si>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</si>
  <si>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</si>
  <si>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</si>
  <si>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</si>
  <si>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</si>
  <si>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</si>
  <si>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</si>
  <si>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</si>
  <si>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</si>
  <si>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</si>
  <si>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</si>
  <si>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</si>
  <si>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</si>
  <si>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</si>
  <si>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</si>
  <si>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</si>
  <si>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</si>
  <si>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</si>
  <si>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</si>
  <si>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</si>
  <si>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</si>
  <si>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</si>
  <si>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</si>
  <si>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</si>
  <si>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</si>
  <si>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</si>
  <si>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</si>
  <si>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</si>
  <si>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</si>
  <si>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</si>
  <si>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</si>
  <si>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</si>
  <si>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</si>
  <si>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</si>
  <si>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</si>
  <si>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</si>
  <si>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</si>
  <si>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</si>
  <si>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</si>
  <si>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</si>
  <si>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</si>
  <si>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</si>
  <si>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</si>
  <si>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</si>
  <si>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</si>
  <si>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</si>
  <si>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</si>
  <si>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</si>
  <si>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</si>
  <si>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</si>
  <si>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</si>
  <si>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</si>
  <si>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</si>
  <si>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</si>
  <si>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</si>
  <si>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</si>
  <si>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</si>
  <si>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</si>
  <si>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</si>
  <si>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</si>
  <si>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</si>
  <si>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</si>
  <si>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</si>
  <si>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</si>
  <si>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</si>
  <si>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</si>
  <si>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</si>
  <si>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</si>
  <si>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</si>
  <si>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</si>
  <si>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</si>
  <si>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</si>
  <si>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</si>
  <si>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</si>
  <si>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</si>
  <si>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</si>
  <si>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</si>
  <si>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</si>
  <si>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</si>
  <si>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</si>
  <si>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</si>
  <si>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</si>
  <si>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</si>
  <si>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</si>
  <si>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</si>
  <si>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</si>
  <si>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</si>
  <si>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</si>
  <si>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</si>
  <si>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</si>
  <si>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</si>
  <si>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</si>
  <si>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</si>
  <si>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</si>
  <si>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</si>
  <si>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</si>
  <si>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</si>
  <si>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</si>
  <si>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</si>
  <si>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</si>
  <si>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</si>
  <si>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</si>
  <si>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</si>
  <si>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</si>
  <si>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</si>
  <si>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</si>
  <si>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</si>
  <si>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</si>
  <si>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</si>
  <si>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</si>
  <si>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</si>
  <si>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</si>
  <si>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</si>
  <si>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</si>
  <si>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</si>
  <si>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</si>
  <si>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</si>
  <si>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</si>
  <si>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</si>
  <si>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</si>
  <si>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</si>
  <si>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</si>
  <si>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</si>
  <si>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</si>
  <si>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</si>
  <si>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</si>
  <si>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</si>
  <si>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</si>
  <si>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</si>
  <si>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</si>
  <si>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</si>
  <si>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</si>
  <si>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</si>
  <si>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</si>
  <si>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</si>
  <si>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</si>
  <si>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</si>
  <si>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</si>
  <si>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</si>
  <si>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</si>
  <si>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</si>
  <si>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</si>
  <si>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</si>
  <si>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</si>
  <si>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</si>
  <si>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</si>
  <si>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</si>
  <si>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</si>
  <si>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</si>
  <si>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</si>
  <si>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</si>
  <si>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</si>
  <si>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</si>
  <si>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</si>
  <si>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</si>
  <si>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</si>
  <si>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</si>
  <si>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</si>
  <si>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</si>
  <si>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</si>
  <si>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</si>
  <si>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</si>
  <si>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</si>
  <si>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</si>
  <si>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</si>
  <si>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</si>
  <si>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</si>
  <si>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</si>
  <si>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</si>
  <si>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</si>
  <si>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</si>
  <si>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</si>
  <si>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</si>
  <si>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</si>
  <si>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</si>
  <si>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</si>
  <si>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</si>
  <si>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</si>
  <si>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</si>
  <si>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</si>
  <si>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</si>
  <si>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</si>
  <si>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</si>
  <si>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</si>
  <si>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</si>
  <si>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</si>
  <si>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</si>
  <si>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</si>
  <si>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</si>
  <si>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</si>
  <si>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</si>
  <si>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</si>
  <si>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</si>
  <si>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</si>
  <si>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</si>
  <si>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</si>
  <si>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</si>
  <si>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</si>
  <si>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</si>
  <si>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</si>
  <si>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</si>
  <si>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</si>
  <si>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</si>
  <si>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</si>
  <si>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</si>
  <si>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</si>
  <si>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</si>
  <si>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</si>
  <si>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</si>
  <si>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</si>
  <si>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</si>
  <si>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</si>
  <si>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</si>
  <si>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</si>
  <si>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</si>
  <si>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</si>
  <si>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</si>
  <si>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</si>
  <si>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</si>
  <si>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</si>
  <si>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</si>
  <si>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</si>
  <si>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</si>
  <si>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</si>
  <si>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</si>
  <si>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</si>
  <si>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</si>
  <si>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</si>
  <si>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</si>
  <si>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</si>
  <si>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</si>
  <si>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</si>
  <si>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</si>
  <si>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</si>
  <si>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</si>
  <si>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</si>
  <si>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</si>
  <si>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</si>
  <si>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</si>
  <si>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</si>
  <si>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</si>
  <si>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</si>
  <si>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</si>
  <si>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</si>
  <si>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</si>
  <si>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</si>
  <si>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</si>
  <si>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</si>
  <si>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</si>
  <si>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</si>
  <si>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</si>
  <si>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</si>
  <si>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</si>
  <si>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</si>
  <si>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</si>
  <si>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</si>
  <si>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</si>
  <si>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</si>
  <si>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</si>
  <si>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</si>
  <si>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</si>
  <si>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</si>
  <si>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</si>
  <si>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</si>
  <si>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</si>
  <si>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</si>
  <si>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</si>
  <si>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</si>
  <si>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</si>
  <si>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</si>
  <si>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</si>
  <si>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</si>
  <si>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</si>
  <si>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</si>
  <si>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</si>
  <si>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</si>
  <si>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</si>
  <si>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</si>
  <si>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</si>
  <si>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</si>
  <si>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</si>
  <si>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</si>
  <si>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</si>
  <si>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</si>
  <si>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</si>
  <si>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</si>
  <si>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</si>
  <si>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</si>
  <si>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</si>
  <si>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</si>
  <si>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</si>
  <si>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</si>
  <si>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</si>
  <si>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</si>
  <si>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</si>
  <si>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</si>
  <si>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</si>
  <si>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</si>
  <si>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</si>
  <si>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</si>
  <si>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</si>
  <si>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</si>
  <si>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</si>
  <si>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Mary Rojas</t>
  </si>
  <si>
    <t>Oficial de Seguridad de la Información</t>
  </si>
  <si>
    <t>1 Capacitación realizada</t>
  </si>
  <si>
    <t>Realizar el 100% de la administración, mantenimiento y adecuación de la infraestructura institucional</t>
  </si>
  <si>
    <t>Gestionar los riesgos de seguridad de la Información del IDPC</t>
  </si>
  <si>
    <t>Fotalecer el acceso de los ciudadanos a la administración pública mediante el uso de soluciones tecnológicas.</t>
  </si>
  <si>
    <t>Avanzar en la implementación del dominio de uso y apropiación del Modelo de Arquitectura Empresarial (MRAE) con el fin de desarrollar una cultura que permita la adopción y uso de la tecnología en el IDPC</t>
  </si>
  <si>
    <t>Evaluar el estado de implementación del Sistema General de Seguridad de la Información</t>
  </si>
  <si>
    <t>Contratar la adquisición de productos y  servicios de tecnología para garantizar la operación y prestación de los servicios del IDPC.</t>
  </si>
  <si>
    <t>Proyecto 7597 - Fortalecer la capacidad administrativa para el desarrollo y mejoramiento de la gestión institucional y el servicio a la ciudadanía</t>
  </si>
  <si>
    <t>Proyecto 7597 - Fortalecer la capacidad administrativa para el desarrollo y mejoramiento de la gestión institucional y el servicio a la ciudadanía- Fortalecer la capacidad administrativa para el desarrollo de la gestión institucional</t>
  </si>
  <si>
    <t>5 contratistas
(Ver  Plan Anual de Adquisiciones )</t>
  </si>
  <si>
    <t>1 oficina con 6 puestos de trabajo y papelería 
(Ver inventario)</t>
  </si>
  <si>
    <t>Red de internet, correo electrónico, Sistemas de Información, herramientas infomáticas, 4 computadores personales</t>
  </si>
  <si>
    <t/>
  </si>
  <si>
    <t>1.Servicio de implementación del Sistema de Gestión-Número de sistemas:1</t>
  </si>
  <si>
    <t>Desarrollo e implementación de un nuevo servicio en la plataforma</t>
  </si>
  <si>
    <t>Capacitaciones realizadas</t>
  </si>
  <si>
    <t>Plan de seguridad y privacidad de la información</t>
  </si>
  <si>
    <t>1 contrato adjudicado</t>
  </si>
  <si>
    <t>2.Sedes adecuadas-Número de sedes:12</t>
  </si>
  <si>
    <t>}</t>
  </si>
  <si>
    <t>Aumentar en 1 punto el Índice de Desempeño Institucional, mediante la implemntación del Modelo de Gestión y Desempeño</t>
  </si>
  <si>
    <t xml:space="preserve">Actualizar los linemientos y políticas del Modelo de Privacidad y Seguridad de la Información con el fin de garantizar la </t>
  </si>
  <si>
    <t>Garantizar la adecuada dispoción de datos  relevantes para los grupos de valor del IDPC, en el marco de la implementación y sostenibilidad de la política de Gobierno Digital</t>
  </si>
  <si>
    <t>Avanzar en la implementación del  del Modelo de Arquitectura Empresarial (MRAE) con el fin de desarrollar una cultura que permita la adopción y uso de la tecnología en el IDPC</t>
  </si>
  <si>
    <t xml:space="preserve">Avanzar en la implementación del dominio de sistemas de información  del Modelo de Arquitectura Empresarial (MRAE) con el fin de desarrollar una metodología de desarrollo de software </t>
  </si>
  <si>
    <t>Gestionar el programa integral de datos perdsonales del IDPC.</t>
  </si>
  <si>
    <t>Actualizar el autodiagnóstico de Seguridad y Privacidad de la Información de acuerdo con las normas internacionales ISO 27001 y el MSPI de MinTIC. (Realizar de manera Semestral)</t>
  </si>
  <si>
    <t>Mantener actualizado el manual de las políticas de seguridad y privacidad de la información de acuerdo con las normas internacionales ISO 27001 y la estrategia de Gobierno en Digital.</t>
  </si>
  <si>
    <t>Realizar 1 prueba de auditoría técnica de seguridad sobre la infraestructura informática del IDPC.</t>
  </si>
  <si>
    <t>Realizar pruebas de vulnerabilidades sobre los sistemas de Información del  IDPC.</t>
  </si>
  <si>
    <t>Mantener actualizado el inventario de activos de información en conjunto con cada uno de los procesos</t>
  </si>
  <si>
    <t>Gestionar riesgos de seguridad de la información (Identificar, valorar y tratar)</t>
  </si>
  <si>
    <t>Realizar pruebas al plan de recuperación de desastres.</t>
  </si>
  <si>
    <t xml:space="preserve">Capacitar a funcionarios y contratistas sobre los riesgos de seguridad digital. </t>
  </si>
  <si>
    <t xml:space="preserve">Incorporar en la Metodología de desarrollo de software el ciclo de vida de desarrollo de software seguro.  </t>
  </si>
  <si>
    <t>Actualizar la declaración de aplicabilidad</t>
  </si>
  <si>
    <t>Formular y aprobar el documento de Gestion de Datos Abiertos del IDPC, en el marco de la implementación y sostenibilidad de la política de Gobierno Digital</t>
  </si>
  <si>
    <t>Formular el Plan de Transformación Digital.</t>
  </si>
  <si>
    <t>Actualizar  la plataforma "A un clic del  patrimonio" en el marco de la estrategia de gobierno abierto.</t>
  </si>
  <si>
    <t>Realizar 2 capacitaciones sobre el uso y apropiación de las Tecnologías de la Información y Seguridad de la Información</t>
  </si>
  <si>
    <t>Definir la metodología de desarrollo y mantenimiento  de software.</t>
  </si>
  <si>
    <t>Realizar el registro de las bases de datos ante la SIC</t>
  </si>
  <si>
    <t>Ejecutar el Plan de proteccion de datos personal</t>
  </si>
  <si>
    <t>Realizar la elaboracion del Manual de gestión de proteccion de datos personales</t>
  </si>
  <si>
    <t>Actualizar el autodiagnóstico de Proteccion de Datos Personales (Realizar de manera semestral)</t>
  </si>
  <si>
    <t>Capacitar a
funcionarios y
contratistas sobre
la ley de protección de datos personales.</t>
  </si>
  <si>
    <t xml:space="preserve">2 Autodiagnóstico de la evaluación de MSPI </t>
  </si>
  <si>
    <t>1 actualización del Manual de políticas de seguridad y privacidad de la información (Mejora Continua)</t>
  </si>
  <si>
    <t xml:space="preserve">1 Informe de Auditoría Técnica </t>
  </si>
  <si>
    <t>2 Informe de vulnerabilidades</t>
  </si>
  <si>
    <t xml:space="preserve">Actualización del Inventario de activos de información (Sugiere contar con un inventario de toda la entidad y uno por proceso) </t>
  </si>
  <si>
    <t xml:space="preserve">2 Seguimientos de la matriz de riesgos  de seguridad de la información </t>
  </si>
  <si>
    <t xml:space="preserve">1 prueba al plan de recuperación de desastres </t>
  </si>
  <si>
    <t>1 Documento Actualizado</t>
  </si>
  <si>
    <t>1 Documento formulado y aprobado</t>
  </si>
  <si>
    <t>1 Plan de transformación digital Formulado</t>
  </si>
  <si>
    <t>1 Metodología de desarrollo de software</t>
  </si>
  <si>
    <t>1 Documento de Registro de las bases de datos emitido por la SIC</t>
  </si>
  <si>
    <t>1 Informe detallado de la ejecución del plan de proteccion de datos personales</t>
  </si>
  <si>
    <t>1 Manual de gestion de protección de datos personales</t>
  </si>
  <si>
    <t>2 Autodiagnosticos de Proteccion dedatos personales</t>
  </si>
  <si>
    <t>4eventos de sensibilización de proteccion de  datos personales</t>
  </si>
  <si>
    <t>Contratar la renovación del almacenamiento de la solución de respaldo de información (Backup) para el Instituto Distrital de Patrimonio Cultural.</t>
  </si>
  <si>
    <t>Contratar la renovación de los servicios de Google Apps y Google Baúl (copias de respaldo) que incluye el correo electrónico, herramientas de colaboración y comunicación para el dominio Instituto Distrital de Patrimonio Cultural.gov.co</t>
  </si>
  <si>
    <t>Contratar la actualización, mantenimiento y soporte de software SIIGO conforme lo requerido por el Instituto Distrital de Patrimonio Cultural.</t>
  </si>
  <si>
    <t>Contratar el alquiler e instalación de computadores de escritorio con su respectiva configuración y puesta en funcionamiento en las instalaciones del Instituto Distrital de Patrimonio Cultural</t>
  </si>
  <si>
    <t>Adquisición de certificados digitales en formato token criptográfico y Certificado Servidor Seguro (SSL), para llevar a cabo el proceso de gestión de pagos conforme los requerimientos del Instituto Distrital de Patrimonio Cultural.</t>
  </si>
  <si>
    <t>Contratar la adquisición, suscripción y renovación de licencias de software paraInstituto Distrital de Patrimonio Cultural ( licencias especializadas, mesa de ayuda, plugins pagina web, antivirus)</t>
  </si>
  <si>
    <t xml:space="preserve">Adquirir la solucion de seguridad perimetral Firewall Fortigate 100E para el Instituto Distrital de Patrimonio Cultural.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</si>
</sst>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4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1"/>
      <color rgb="FF000000"/>
      <name val="Calibri"/>
      <family val="2"/>
    </font>
    <font>
      <sz val="10"/>
      <name val="Calibri"/>
      <family val="2"/>
    </font>
    <font>
      <sz val="8"/>
      <color theme="1"/>
      <name val="Calibri"/>
      <family val="2"/>
      <scheme val="minor"/>
    </font>
    <font>
      <sz val="10"/>
      <color rgb="FFFF0000"/>
      <name val="Calibri"/>
      <family val="2"/>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65">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50">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0"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7" fillId="0" borderId="0" xfId="0" applyFont="1" applyAlignment="1"/>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16" fillId="0" borderId="2" xfId="0" applyFont="1" applyFill="1" applyBorder="1" applyAlignment="1">
      <alignment vertical="center" wrapText="1"/>
    </xf>
    <xf numFmtId="0" fontId="7" fillId="0" borderId="0" xfId="0" applyFont="1" applyAlignment="1"/>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1" fillId="0" borderId="38" xfId="0" applyFont="1" applyBorder="1" applyAlignment="1"/>
    <xf numFmtId="0" fontId="11" fillId="0" borderId="39" xfId="0" applyFont="1" applyBorder="1" applyAlignment="1"/>
    <xf numFmtId="0" fontId="11" fillId="0" borderId="28" xfId="0" applyFont="1" applyBorder="1" applyAlignment="1"/>
    <xf numFmtId="0" fontId="14" fillId="0" borderId="20" xfId="0"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0" borderId="2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5" fillId="0" borderId="2" xfId="0" applyFont="1" applyFill="1" applyBorder="1" applyAlignment="1">
      <alignment vertical="center" wrapText="1"/>
    </xf>
    <xf numFmtId="0" fontId="16" fillId="0" borderId="20" xfId="0" applyFont="1" applyFill="1" applyBorder="1" applyAlignment="1">
      <alignment vertical="center" wrapText="1"/>
    </xf>
    <xf numFmtId="0" fontId="6" fillId="0" borderId="2" xfId="0" applyFont="1" applyFill="1" applyBorder="1" applyAlignment="1">
      <alignment vertical="center" wrapText="1"/>
    </xf>
    <xf numFmtId="0" fontId="7" fillId="0" borderId="0" xfId="0" applyFont="1" applyAlignment="1"/>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1"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0" fontId="18" fillId="14" borderId="0" xfId="0" applyFont="1" applyFill="1" applyAlignment="1"/>
    <xf numFmtId="0" fontId="37" fillId="0" borderId="46" xfId="3" applyFont="1" applyFill="1" applyBorder="1" applyAlignment="1">
      <alignment wrapText="1"/>
    </xf>
    <xf numFmtId="0" fontId="37" fillId="0" borderId="46" xfId="3" applyFont="1" applyFill="1" applyBorder="1" applyAlignment="1">
      <alignment horizontal="right" wrapText="1"/>
    </xf>
    <xf numFmtId="0" fontId="37" fillId="15" borderId="45" xfId="3" applyFont="1" applyFill="1" applyBorder="1" applyAlignment="1">
      <alignment horizontal="center"/>
    </xf>
    <xf numFmtId="0" fontId="23" fillId="0" borderId="4" xfId="0" applyFont="1" applyBorder="1" applyAlignment="1" applyProtection="1">
      <alignment horizontal="center" vertical="center" wrapText="1"/>
      <protection locked="0"/>
    </xf>
    <xf numFmtId="0" fontId="24" fillId="7" borderId="4" xfId="1" applyFont="1" applyFill="1" applyBorder="1" applyAlignment="1">
      <alignment vertical="center" wrapText="1"/>
    </xf>
    <xf numFmtId="0" fontId="23" fillId="9" borderId="4"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16" fillId="2" borderId="47" xfId="0" applyFont="1" applyFill="1" applyBorder="1" applyAlignment="1">
      <alignment horizontal="center" vertical="center"/>
    </xf>
    <xf numFmtId="0" fontId="16" fillId="2" borderId="50"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0" borderId="4" xfId="1" applyFont="1" applyBorder="1" applyAlignment="1">
      <alignment vertical="center" wrapText="1"/>
    </xf>
    <xf numFmtId="14" fontId="10" fillId="0" borderId="4" xfId="0" applyNumberFormat="1" applyFont="1" applyBorder="1" applyAlignment="1" applyProtection="1">
      <alignment horizontal="center" vertical="center"/>
      <protection locked="0"/>
    </xf>
    <xf numFmtId="9" fontId="23" fillId="7" borderId="4" xfId="2" applyFont="1" applyFill="1" applyBorder="1" applyAlignment="1" applyProtection="1">
      <alignment horizontal="center" vertical="center" wrapText="1"/>
      <protection locked="0"/>
    </xf>
    <xf numFmtId="0" fontId="24" fillId="10" borderId="4" xfId="1" applyFont="1" applyFill="1" applyBorder="1" applyAlignment="1">
      <alignment vertical="center" wrapText="1"/>
    </xf>
    <xf numFmtId="0" fontId="10" fillId="12" borderId="4" xfId="0" applyFont="1" applyFill="1" applyBorder="1" applyAlignment="1" applyProtection="1">
      <alignment horizontal="center" vertical="center" wrapText="1"/>
      <protection locked="0"/>
    </xf>
    <xf numFmtId="14" fontId="10" fillId="12" borderId="4" xfId="0" applyNumberFormat="1" applyFont="1" applyFill="1" applyBorder="1" applyAlignment="1" applyProtection="1">
      <alignment horizontal="center" vertical="center"/>
      <protection locked="0"/>
    </xf>
    <xf numFmtId="0" fontId="35" fillId="9" borderId="4" xfId="0" applyFont="1" applyFill="1" applyBorder="1" applyAlignment="1" applyProtection="1">
      <alignment horizontal="center" vertical="center" wrapText="1"/>
      <protection locked="0"/>
    </xf>
    <xf numFmtId="9" fontId="35" fillId="9" borderId="4" xfId="2"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left" vertical="center" wrapText="1"/>
      <protection locked="0"/>
    </xf>
    <xf numFmtId="0" fontId="17" fillId="0" borderId="4" xfId="0" applyFont="1" applyBorder="1" applyAlignment="1">
      <alignment vertical="center" wrapText="1"/>
    </xf>
    <xf numFmtId="0" fontId="8" fillId="0" borderId="4" xfId="0" applyFont="1" applyBorder="1" applyAlignment="1">
      <alignment vertical="center" wrapText="1"/>
    </xf>
    <xf numFmtId="0" fontId="17"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2" fontId="17" fillId="5" borderId="4" xfId="0" applyNumberFormat="1" applyFont="1" applyFill="1" applyBorder="1" applyAlignment="1">
      <alignment vertical="center" wrapText="1"/>
    </xf>
    <xf numFmtId="0" fontId="38" fillId="16" borderId="51" xfId="0" applyFont="1" applyFill="1" applyBorder="1" applyAlignment="1">
      <alignment horizontal="left" vertical="center" wrapText="1"/>
    </xf>
    <xf numFmtId="0" fontId="38" fillId="16" borderId="52" xfId="0" applyFont="1" applyFill="1" applyBorder="1" applyAlignment="1">
      <alignment horizontal="left" vertical="center" wrapText="1"/>
    </xf>
    <xf numFmtId="0" fontId="38" fillId="16" borderId="53" xfId="0" applyFont="1" applyFill="1" applyBorder="1" applyAlignment="1">
      <alignment horizontal="left" vertical="center" wrapText="1"/>
    </xf>
    <xf numFmtId="0" fontId="38" fillId="17" borderId="54" xfId="0" applyFont="1" applyFill="1" applyBorder="1" applyAlignment="1">
      <alignment horizontal="left" vertical="center" wrapText="1"/>
    </xf>
    <xf numFmtId="0" fontId="38" fillId="17" borderId="52" xfId="0" applyFont="1" applyFill="1" applyBorder="1" applyAlignment="1">
      <alignment horizontal="left" vertical="center" wrapText="1"/>
    </xf>
    <xf numFmtId="0" fontId="38" fillId="17" borderId="55" xfId="0" applyFont="1" applyFill="1" applyBorder="1" applyAlignment="1">
      <alignment horizontal="left" vertical="center" wrapText="1"/>
    </xf>
    <xf numFmtId="0" fontId="38" fillId="18" borderId="56" xfId="0" applyFont="1" applyFill="1" applyBorder="1" applyAlignment="1">
      <alignment horizontal="left" vertical="center" wrapText="1"/>
    </xf>
    <xf numFmtId="0" fontId="38" fillId="18" borderId="52" xfId="0" applyFont="1" applyFill="1" applyBorder="1" applyAlignment="1">
      <alignment horizontal="left" vertical="center" wrapText="1"/>
    </xf>
    <xf numFmtId="0" fontId="38" fillId="18" borderId="53" xfId="0" applyFont="1" applyFill="1" applyBorder="1" applyAlignment="1">
      <alignment horizontal="left" vertical="center" wrapText="1"/>
    </xf>
    <xf numFmtId="0" fontId="28" fillId="19" borderId="54" xfId="0" applyFont="1" applyFill="1" applyBorder="1" applyAlignment="1">
      <alignment horizontal="left" vertical="center" wrapText="1"/>
    </xf>
    <xf numFmtId="0" fontId="38" fillId="19" borderId="52" xfId="0" applyFont="1" applyFill="1" applyBorder="1" applyAlignment="1">
      <alignment horizontal="left" vertical="center" wrapText="1"/>
    </xf>
    <xf numFmtId="0" fontId="38" fillId="19" borderId="55" xfId="0" applyFont="1" applyFill="1" applyBorder="1" applyAlignment="1">
      <alignment horizontal="left" vertical="center" wrapText="1"/>
    </xf>
    <xf numFmtId="0" fontId="38" fillId="20" borderId="56" xfId="0" applyFont="1" applyFill="1" applyBorder="1" applyAlignment="1">
      <alignment horizontal="left" vertical="center" wrapText="1"/>
    </xf>
    <xf numFmtId="0" fontId="38" fillId="20" borderId="53" xfId="0" applyFont="1" applyFill="1" applyBorder="1" applyAlignment="1">
      <alignment horizontal="left" vertical="center" wrapText="1"/>
    </xf>
    <xf numFmtId="0" fontId="38" fillId="9" borderId="54" xfId="0" applyFont="1" applyFill="1" applyBorder="1" applyAlignment="1">
      <alignment horizontal="left" vertical="center" wrapText="1"/>
    </xf>
    <xf numFmtId="0" fontId="38" fillId="9" borderId="57" xfId="0" applyFont="1" applyFill="1" applyBorder="1" applyAlignment="1">
      <alignment horizontal="left" vertical="center" wrapText="1"/>
    </xf>
    <xf numFmtId="0" fontId="38" fillId="18" borderId="55" xfId="0" applyFont="1" applyFill="1" applyBorder="1" applyAlignment="1">
      <alignment horizontal="left" vertical="center" wrapText="1"/>
    </xf>
    <xf numFmtId="0" fontId="38" fillId="9" borderId="52" xfId="0" applyFont="1" applyFill="1" applyBorder="1" applyAlignment="1">
      <alignment horizontal="left" vertical="center" wrapText="1"/>
    </xf>
    <xf numFmtId="0" fontId="38" fillId="19" borderId="54" xfId="0" applyFont="1" applyFill="1" applyBorder="1" applyAlignment="1">
      <alignment horizontal="left" vertical="center" wrapText="1"/>
    </xf>
    <xf numFmtId="0" fontId="37" fillId="15" borderId="45" xfId="3" applyFont="1" applyFill="1" applyBorder="1" applyAlignment="1">
      <alignment horizontal="center" wrapText="1"/>
    </xf>
    <xf numFmtId="0" fontId="23" fillId="18" borderId="52" xfId="0" applyFont="1" applyFill="1" applyBorder="1" applyAlignment="1">
      <alignment horizontal="left" vertical="center" wrapText="1"/>
    </xf>
    <xf numFmtId="0" fontId="23" fillId="19" borderId="52" xfId="0" applyFont="1" applyFill="1" applyBorder="1" applyAlignment="1">
      <alignment horizontal="left" vertical="center" wrapText="1"/>
    </xf>
    <xf numFmtId="0" fontId="28" fillId="19" borderId="55" xfId="0" applyFont="1" applyFill="1" applyBorder="1" applyAlignment="1">
      <alignment horizontal="left" vertical="center" wrapText="1"/>
    </xf>
    <xf numFmtId="0" fontId="0" fillId="0" borderId="52" xfId="0" applyFont="1" applyBorder="1" applyAlignment="1"/>
    <xf numFmtId="165" fontId="39" fillId="0" borderId="4" xfId="0" applyNumberFormat="1" applyFont="1" applyBorder="1" applyAlignment="1">
      <alignment horizontal="center" vertical="center"/>
    </xf>
    <xf numFmtId="0" fontId="10" fillId="0" borderId="4" xfId="0" applyFont="1" applyBorder="1" applyAlignment="1" applyProtection="1">
      <alignment vertical="center" wrapText="1"/>
      <protection locked="0"/>
    </xf>
    <xf numFmtId="0" fontId="40" fillId="3" borderId="58" xfId="0" applyFont="1" applyFill="1" applyBorder="1" applyAlignment="1">
      <alignment wrapText="1"/>
    </xf>
    <xf numFmtId="0" fontId="40" fillId="3" borderId="58" xfId="0" applyFont="1" applyFill="1" applyBorder="1" applyAlignment="1">
      <alignment vertical="center" wrapText="1"/>
    </xf>
    <xf numFmtId="0" fontId="23" fillId="0" borderId="59" xfId="0" applyFont="1" applyBorder="1" applyAlignment="1" applyProtection="1">
      <alignment horizontal="center" vertical="center" wrapText="1"/>
      <protection locked="0"/>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4" fillId="0" borderId="3" xfId="1" applyFont="1" applyBorder="1" applyAlignment="1">
      <alignment vertical="center" wrapText="1"/>
    </xf>
    <xf numFmtId="14" fontId="10" fillId="0" borderId="3" xfId="0" applyNumberFormat="1" applyFont="1" applyBorder="1" applyAlignment="1" applyProtection="1">
      <alignment horizontal="center" vertical="center"/>
      <protection locked="0"/>
    </xf>
    <xf numFmtId="0" fontId="10" fillId="5" borderId="7"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left" vertical="center" wrapText="1"/>
      <protection locked="0"/>
    </xf>
    <xf numFmtId="0" fontId="17" fillId="0" borderId="10" xfId="0" applyFont="1" applyBorder="1" applyAlignment="1">
      <alignment vertical="center" wrapText="1"/>
    </xf>
    <xf numFmtId="0" fontId="8" fillId="0" borderId="11" xfId="0" applyFont="1" applyBorder="1" applyAlignment="1">
      <alignment vertical="center" wrapText="1"/>
    </xf>
    <xf numFmtId="0" fontId="22" fillId="0" borderId="11" xfId="0" applyFont="1" applyBorder="1" applyAlignment="1" applyProtection="1">
      <alignment horizontal="center" vertical="center" wrapText="1"/>
      <protection locked="0"/>
    </xf>
    <xf numFmtId="0" fontId="17" fillId="0" borderId="11" xfId="0" applyFont="1" applyBorder="1" applyAlignment="1">
      <alignment horizontal="center" vertical="center" wrapText="1"/>
    </xf>
    <xf numFmtId="14" fontId="17" fillId="0" borderId="11" xfId="0" applyNumberFormat="1" applyFont="1" applyBorder="1" applyAlignment="1">
      <alignment horizontal="center" vertical="center"/>
    </xf>
    <xf numFmtId="2" fontId="17" fillId="5" borderId="11" xfId="0" applyNumberFormat="1" applyFont="1" applyFill="1" applyBorder="1" applyAlignment="1">
      <alignment vertical="center" wrapText="1"/>
    </xf>
    <xf numFmtId="2" fontId="17" fillId="5" borderId="12" xfId="0" applyNumberFormat="1" applyFont="1" applyFill="1" applyBorder="1" applyAlignment="1">
      <alignment vertical="center" wrapText="1"/>
    </xf>
    <xf numFmtId="0" fontId="23" fillId="9" borderId="59" xfId="0" applyFont="1" applyFill="1" applyBorder="1" applyAlignment="1" applyProtection="1">
      <alignment horizontal="center" vertical="center" wrapText="1"/>
      <protection locked="0"/>
    </xf>
    <xf numFmtId="0" fontId="24" fillId="10" borderId="59" xfId="1" applyFont="1" applyFill="1" applyBorder="1" applyAlignment="1">
      <alignment vertical="center" wrapText="1"/>
    </xf>
    <xf numFmtId="0" fontId="10" fillId="12" borderId="59" xfId="0" applyFont="1" applyFill="1" applyBorder="1" applyAlignment="1" applyProtection="1">
      <alignment horizontal="center" vertical="center" wrapText="1"/>
      <protection locked="0"/>
    </xf>
    <xf numFmtId="14" fontId="10" fillId="12" borderId="59" xfId="0" applyNumberFormat="1" applyFont="1" applyFill="1" applyBorder="1" applyAlignment="1" applyProtection="1">
      <alignment horizontal="center" vertical="center"/>
      <protection locked="0"/>
    </xf>
    <xf numFmtId="0" fontId="10" fillId="9" borderId="59" xfId="0" applyFont="1" applyFill="1" applyBorder="1" applyAlignment="1" applyProtection="1">
      <alignment horizontal="center" vertical="center" wrapText="1"/>
      <protection locked="0"/>
    </xf>
    <xf numFmtId="0" fontId="10" fillId="11" borderId="59" xfId="0" applyFont="1" applyFill="1" applyBorder="1" applyAlignment="1" applyProtection="1">
      <alignment horizontal="center" vertical="center" wrapText="1"/>
      <protection locked="0"/>
    </xf>
    <xf numFmtId="0" fontId="10" fillId="13" borderId="59" xfId="0" applyFont="1" applyFill="1" applyBorder="1" applyAlignment="1" applyProtection="1">
      <alignment horizontal="left" vertical="center" wrapText="1"/>
      <protection locked="0"/>
    </xf>
    <xf numFmtId="0" fontId="10" fillId="13" borderId="61" xfId="0" applyFont="1" applyFill="1" applyBorder="1" applyAlignment="1" applyProtection="1">
      <alignment horizontal="left" vertical="center" wrapText="1"/>
      <protection locked="0"/>
    </xf>
    <xf numFmtId="0" fontId="23" fillId="0" borderId="11" xfId="0" applyFont="1" applyBorder="1" applyAlignment="1" applyProtection="1">
      <alignment horizontal="center" vertical="center" wrapText="1"/>
      <protection locked="0"/>
    </xf>
    <xf numFmtId="0" fontId="23" fillId="7" borderId="11" xfId="0" applyFont="1" applyFill="1" applyBorder="1" applyAlignment="1" applyProtection="1">
      <alignment horizontal="center" vertical="center" wrapText="1"/>
      <protection locked="0"/>
    </xf>
    <xf numFmtId="0" fontId="24" fillId="0" borderId="11" xfId="1" applyFont="1" applyBorder="1" applyAlignment="1">
      <alignment vertical="center" wrapText="1"/>
    </xf>
    <xf numFmtId="14" fontId="10" fillId="0" borderId="11" xfId="0" applyNumberFormat="1" applyFont="1" applyBorder="1" applyAlignment="1" applyProtection="1">
      <alignment horizontal="center" vertical="center"/>
      <protection locked="0"/>
    </xf>
    <xf numFmtId="0" fontId="10" fillId="5" borderId="12" xfId="0" applyFont="1" applyFill="1" applyBorder="1" applyAlignment="1" applyProtection="1">
      <alignment horizontal="left" vertical="center" wrapText="1"/>
      <protection locked="0"/>
    </xf>
    <xf numFmtId="165" fontId="39" fillId="0" borderId="3" xfId="0" applyNumberFormat="1" applyFont="1" applyBorder="1" applyAlignment="1">
      <alignment horizontal="center" vertical="center"/>
    </xf>
    <xf numFmtId="0" fontId="24" fillId="7" borderId="59" xfId="1" applyFont="1" applyFill="1" applyBorder="1" applyAlignment="1">
      <alignment vertical="center" wrapText="1"/>
    </xf>
    <xf numFmtId="0" fontId="23" fillId="7" borderId="59" xfId="0" applyFont="1" applyFill="1" applyBorder="1" applyAlignment="1" applyProtection="1">
      <alignment horizontal="center" vertical="center" wrapText="1"/>
      <protection locked="0"/>
    </xf>
    <xf numFmtId="0" fontId="24" fillId="0" borderId="59" xfId="1" applyFont="1" applyBorder="1" applyAlignment="1">
      <alignment vertical="center" wrapText="1"/>
    </xf>
    <xf numFmtId="0" fontId="10" fillId="0" borderId="59" xfId="0" applyFont="1" applyBorder="1" applyAlignment="1" applyProtection="1">
      <alignment horizontal="center" vertical="center" wrapText="1"/>
      <protection locked="0"/>
    </xf>
    <xf numFmtId="14" fontId="10" fillId="0" borderId="59" xfId="0" applyNumberFormat="1" applyFont="1" applyBorder="1" applyAlignment="1" applyProtection="1">
      <alignment horizontal="center" vertical="center"/>
      <protection locked="0"/>
    </xf>
    <xf numFmtId="9" fontId="23" fillId="7" borderId="59" xfId="2" applyFont="1"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5" borderId="59" xfId="0" applyFont="1" applyFill="1" applyBorder="1" applyAlignment="1" applyProtection="1">
      <alignment horizontal="left" vertical="center" wrapText="1"/>
      <protection locked="0"/>
    </xf>
    <xf numFmtId="0" fontId="40" fillId="3" borderId="62" xfId="0" applyFont="1" applyFill="1" applyBorder="1" applyAlignment="1">
      <alignment vertical="center" wrapText="1"/>
    </xf>
    <xf numFmtId="0" fontId="24" fillId="7" borderId="3" xfId="1" applyFont="1" applyFill="1" applyBorder="1" applyAlignment="1">
      <alignment vertical="center" wrapText="1"/>
    </xf>
    <xf numFmtId="0" fontId="10" fillId="0" borderId="3" xfId="0" applyFont="1" applyBorder="1" applyAlignment="1" applyProtection="1">
      <alignment vertical="center" wrapText="1"/>
      <protection locked="0"/>
    </xf>
    <xf numFmtId="0" fontId="24" fillId="7" borderId="11" xfId="1" applyFont="1" applyFill="1" applyBorder="1" applyAlignment="1">
      <alignment vertical="center" wrapText="1"/>
    </xf>
    <xf numFmtId="0" fontId="10" fillId="0" borderId="11" xfId="0" applyFont="1" applyBorder="1" applyAlignment="1" applyProtection="1">
      <alignment vertical="center" wrapText="1"/>
      <protection locked="0"/>
    </xf>
    <xf numFmtId="0" fontId="23" fillId="0" borderId="6"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60" xfId="0" applyFont="1" applyBorder="1" applyAlignment="1" applyProtection="1">
      <alignment vertical="center" wrapText="1"/>
      <protection locked="0"/>
    </xf>
    <xf numFmtId="0" fontId="23" fillId="0" borderId="59" xfId="0" applyFont="1" applyBorder="1" applyAlignment="1" applyProtection="1">
      <alignment vertical="center" wrapText="1"/>
      <protection locked="0"/>
    </xf>
    <xf numFmtId="0" fontId="10" fillId="5" borderId="59" xfId="0" applyFont="1" applyFill="1" applyBorder="1" applyAlignment="1" applyProtection="1">
      <alignment horizontal="center" vertical="center" wrapText="1"/>
      <protection locked="0"/>
    </xf>
    <xf numFmtId="0" fontId="10" fillId="5" borderId="61" xfId="0" applyFont="1" applyFill="1" applyBorder="1" applyAlignment="1" applyProtection="1">
      <alignment horizontal="center" vertical="center" wrapText="1"/>
      <protection locked="0"/>
    </xf>
    <xf numFmtId="0" fontId="11" fillId="0" borderId="24" xfId="0" applyFont="1" applyBorder="1" applyAlignment="1">
      <alignment horizontal="center"/>
    </xf>
    <xf numFmtId="0" fontId="11" fillId="0" borderId="35" xfId="0" applyFont="1" applyBorder="1" applyAlignment="1">
      <alignment horizontal="center"/>
    </xf>
    <xf numFmtId="0" fontId="11" fillId="0" borderId="33" xfId="0" applyFont="1" applyBorder="1" applyAlignment="1">
      <alignment horizontal="center"/>
    </xf>
    <xf numFmtId="0" fontId="7" fillId="0" borderId="0" xfId="0" applyFont="1" applyAlignment="1">
      <alignment horizontal="center"/>
    </xf>
    <xf numFmtId="0" fontId="9" fillId="6" borderId="2"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1" fontId="23" fillId="7" borderId="3" xfId="2" applyNumberFormat="1" applyFont="1" applyFill="1" applyBorder="1" applyAlignment="1" applyProtection="1">
      <alignment horizontal="center" vertical="center" wrapText="1"/>
      <protection locked="0"/>
    </xf>
    <xf numFmtId="1" fontId="23" fillId="7" borderId="59" xfId="2" applyNumberFormat="1" applyFont="1" applyFill="1" applyBorder="1" applyAlignment="1" applyProtection="1">
      <alignment horizontal="center" vertical="center" wrapText="1"/>
      <protection locked="0"/>
    </xf>
    <xf numFmtId="1" fontId="23" fillId="7" borderId="4" xfId="2" applyNumberFormat="1" applyFont="1" applyFill="1" applyBorder="1" applyAlignment="1" applyProtection="1">
      <alignment horizontal="center" vertical="center" wrapText="1"/>
      <protection locked="0"/>
    </xf>
    <xf numFmtId="1" fontId="23" fillId="7" borderId="11" xfId="2" applyNumberFormat="1" applyFont="1" applyFill="1" applyBorder="1" applyAlignment="1" applyProtection="1">
      <alignment horizontal="center" vertical="center" wrapText="1"/>
      <protection locked="0"/>
    </xf>
    <xf numFmtId="1" fontId="23" fillId="9" borderId="59" xfId="0" applyNumberFormat="1" applyFont="1" applyFill="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3" fillId="0" borderId="3"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41" fillId="0" borderId="59" xfId="0" applyFont="1" applyBorder="1" applyAlignment="1">
      <alignment horizontal="center" vertical="center" wrapText="1"/>
    </xf>
    <xf numFmtId="0" fontId="39" fillId="0" borderId="59" xfId="0" applyFont="1" applyBorder="1" applyAlignment="1">
      <alignment horizontal="center" vertical="center" wrapText="1"/>
    </xf>
    <xf numFmtId="165" fontId="39" fillId="0" borderId="59" xfId="0" applyNumberFormat="1" applyFont="1" applyBorder="1" applyAlignment="1">
      <alignment horizontal="center" vertical="center"/>
    </xf>
    <xf numFmtId="0" fontId="10" fillId="5" borderId="61" xfId="0" applyFont="1" applyFill="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41" fillId="0" borderId="59" xfId="0" applyFont="1" applyBorder="1" applyAlignment="1">
      <alignment horizontal="left" vertical="center" wrapText="1"/>
    </xf>
    <xf numFmtId="165" fontId="43" fillId="0" borderId="4" xfId="0" applyNumberFormat="1" applyFont="1" applyBorder="1" applyAlignment="1">
      <alignment horizontal="center" vertical="center"/>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23" fillId="0" borderId="59"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2" fillId="4" borderId="30"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3" fillId="12" borderId="59" xfId="0" applyFont="1" applyFill="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4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29"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0" fillId="0" borderId="59"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3" fillId="12" borderId="60"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3" fillId="12" borderId="4" xfId="0" applyFont="1" applyFill="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E123" zoomScaleNormal="100" workbookViewId="0">
      <selection activeCell="K131" sqref="K131"/>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4"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80" t="s">
        <v>31</v>
      </c>
      <c r="I2" s="34" t="s">
        <v>32</v>
      </c>
      <c r="K2" s="34" t="s">
        <v>138</v>
      </c>
      <c r="R2" s="34" t="s">
        <v>189</v>
      </c>
      <c r="S2" s="34" t="s">
        <v>190</v>
      </c>
      <c r="V2" s="64"/>
      <c r="W2" s="64"/>
      <c r="X2" s="64"/>
      <c r="Y2" s="64"/>
    </row>
    <row r="3" spans="1:25" ht="24" x14ac:dyDescent="0.2">
      <c r="B3" s="79" t="s">
        <v>163</v>
      </c>
      <c r="H3" s="80" t="s">
        <v>192</v>
      </c>
      <c r="I3" s="34" t="s">
        <v>193</v>
      </c>
      <c r="K3" s="66" t="s">
        <v>157</v>
      </c>
      <c r="R3" s="64" t="s">
        <v>65</v>
      </c>
      <c r="S3" s="34" t="s">
        <v>171</v>
      </c>
    </row>
    <row r="4" spans="1:25" x14ac:dyDescent="0.2">
      <c r="B4" s="79" t="s">
        <v>33</v>
      </c>
      <c r="H4" s="80" t="s">
        <v>132</v>
      </c>
      <c r="I4" s="34" t="s">
        <v>87</v>
      </c>
      <c r="K4" s="34" t="s">
        <v>200</v>
      </c>
      <c r="R4" s="64" t="s">
        <v>164</v>
      </c>
      <c r="S4" s="34" t="s">
        <v>172</v>
      </c>
    </row>
    <row r="5" spans="1:25" ht="24" x14ac:dyDescent="0.2">
      <c r="B5" s="79" t="s">
        <v>4</v>
      </c>
      <c r="H5" s="80" t="s">
        <v>88</v>
      </c>
      <c r="I5" s="34" t="s">
        <v>89</v>
      </c>
      <c r="K5" s="34" t="s">
        <v>201</v>
      </c>
      <c r="R5" s="64" t="s">
        <v>165</v>
      </c>
      <c r="S5" s="34" t="s">
        <v>173</v>
      </c>
    </row>
    <row r="6" spans="1:25" x14ac:dyDescent="0.2">
      <c r="B6" s="79" t="s">
        <v>1</v>
      </c>
      <c r="H6" s="80" t="s">
        <v>90</v>
      </c>
      <c r="I6" s="34" t="s">
        <v>91</v>
      </c>
      <c r="K6" s="34" t="s">
        <v>202</v>
      </c>
      <c r="R6" s="64" t="s">
        <v>166</v>
      </c>
      <c r="S6" s="34" t="s">
        <v>174</v>
      </c>
    </row>
    <row r="7" spans="1:25" x14ac:dyDescent="0.2">
      <c r="B7" s="79" t="s">
        <v>8</v>
      </c>
      <c r="H7" s="80" t="s">
        <v>92</v>
      </c>
      <c r="I7" s="34" t="s">
        <v>93</v>
      </c>
      <c r="K7" s="34" t="s">
        <v>196</v>
      </c>
      <c r="R7" s="64" t="s">
        <v>167</v>
      </c>
      <c r="S7" s="34" t="s">
        <v>175</v>
      </c>
    </row>
    <row r="8" spans="1:25" x14ac:dyDescent="0.2">
      <c r="B8" s="79" t="s">
        <v>5</v>
      </c>
      <c r="H8" s="80" t="s">
        <v>94</v>
      </c>
      <c r="I8" s="34" t="s">
        <v>95</v>
      </c>
      <c r="K8" s="34" t="s">
        <v>197</v>
      </c>
      <c r="R8" s="64" t="s">
        <v>168</v>
      </c>
      <c r="S8" s="34" t="s">
        <v>176</v>
      </c>
    </row>
    <row r="9" spans="1:25" ht="24" x14ac:dyDescent="0.2">
      <c r="B9" s="79" t="s">
        <v>34</v>
      </c>
      <c r="H9" s="80" t="s">
        <v>96</v>
      </c>
      <c r="I9" s="34" t="s">
        <v>527</v>
      </c>
      <c r="K9" s="34" t="s">
        <v>198</v>
      </c>
      <c r="R9" s="64" t="s">
        <v>169</v>
      </c>
      <c r="S9" s="34" t="s">
        <v>177</v>
      </c>
    </row>
    <row r="10" spans="1:25" x14ac:dyDescent="0.2">
      <c r="K10" s="34" t="s">
        <v>203</v>
      </c>
      <c r="R10" s="64" t="s">
        <v>170</v>
      </c>
      <c r="S10" s="34" t="s">
        <v>178</v>
      </c>
    </row>
    <row r="11" spans="1:25" x14ac:dyDescent="0.2">
      <c r="K11" s="34" t="s">
        <v>199</v>
      </c>
      <c r="S11" s="34" t="s">
        <v>179</v>
      </c>
    </row>
    <row r="12" spans="1:25" x14ac:dyDescent="0.2">
      <c r="B12" s="80" t="s">
        <v>35</v>
      </c>
      <c r="F12" s="34" t="s">
        <v>139</v>
      </c>
      <c r="K12" s="34" t="s">
        <v>204</v>
      </c>
      <c r="S12" s="34" t="s">
        <v>180</v>
      </c>
    </row>
    <row r="13" spans="1:25" x14ac:dyDescent="0.2">
      <c r="B13" s="80" t="s">
        <v>56</v>
      </c>
      <c r="F13" s="34" t="s">
        <v>162</v>
      </c>
      <c r="K13" s="34" t="s">
        <v>205</v>
      </c>
      <c r="S13" s="34" t="s">
        <v>181</v>
      </c>
    </row>
    <row r="14" spans="1:25" x14ac:dyDescent="0.2">
      <c r="A14" s="34" t="s">
        <v>5</v>
      </c>
      <c r="B14" s="80" t="s">
        <v>7</v>
      </c>
      <c r="F14" s="68" t="s">
        <v>218</v>
      </c>
      <c r="K14" s="34" t="s">
        <v>206</v>
      </c>
      <c r="S14" s="34" t="s">
        <v>182</v>
      </c>
    </row>
    <row r="15" spans="1:25" x14ac:dyDescent="0.2">
      <c r="A15" s="34" t="s">
        <v>5</v>
      </c>
      <c r="B15" s="80" t="s">
        <v>9</v>
      </c>
      <c r="F15" s="68" t="s">
        <v>219</v>
      </c>
      <c r="K15" s="34" t="s">
        <v>207</v>
      </c>
      <c r="S15" s="34" t="s">
        <v>67</v>
      </c>
    </row>
    <row r="16" spans="1:25" x14ac:dyDescent="0.2">
      <c r="A16" s="34" t="s">
        <v>4</v>
      </c>
      <c r="B16" s="80" t="s">
        <v>36</v>
      </c>
      <c r="F16" s="68" t="s">
        <v>220</v>
      </c>
      <c r="K16" s="34" t="s">
        <v>208</v>
      </c>
      <c r="S16" s="34" t="s">
        <v>183</v>
      </c>
    </row>
    <row r="17" spans="1:19" x14ac:dyDescent="0.2">
      <c r="A17" s="34" t="s">
        <v>8</v>
      </c>
      <c r="B17" s="80" t="s">
        <v>37</v>
      </c>
      <c r="F17" s="68" t="s">
        <v>221</v>
      </c>
      <c r="K17" s="34" t="s">
        <v>209</v>
      </c>
      <c r="S17" s="34" t="s">
        <v>184</v>
      </c>
    </row>
    <row r="18" spans="1:19" x14ac:dyDescent="0.2">
      <c r="A18" s="34" t="s">
        <v>33</v>
      </c>
      <c r="B18" s="80" t="s">
        <v>38</v>
      </c>
      <c r="F18" s="68" t="s">
        <v>216</v>
      </c>
      <c r="K18" s="34" t="s">
        <v>210</v>
      </c>
      <c r="S18" s="34" t="s">
        <v>185</v>
      </c>
    </row>
    <row r="19" spans="1:19" x14ac:dyDescent="0.2">
      <c r="A19" s="34" t="s">
        <v>4</v>
      </c>
      <c r="B19" s="80" t="s">
        <v>39</v>
      </c>
      <c r="F19" s="68" t="s">
        <v>222</v>
      </c>
      <c r="K19" s="34" t="s">
        <v>211</v>
      </c>
      <c r="S19" s="34" t="s">
        <v>186</v>
      </c>
    </row>
    <row r="20" spans="1:19" x14ac:dyDescent="0.2">
      <c r="A20" s="34" t="s">
        <v>1</v>
      </c>
      <c r="B20" s="80" t="s">
        <v>40</v>
      </c>
      <c r="F20" s="68" t="s">
        <v>223</v>
      </c>
      <c r="K20" s="34" t="s">
        <v>212</v>
      </c>
      <c r="S20" s="34" t="s">
        <v>187</v>
      </c>
    </row>
    <row r="21" spans="1:19" x14ac:dyDescent="0.2">
      <c r="A21" s="34" t="s">
        <v>8</v>
      </c>
      <c r="B21" s="80" t="s">
        <v>41</v>
      </c>
      <c r="F21" s="68" t="s">
        <v>224</v>
      </c>
      <c r="K21" s="34" t="s">
        <v>213</v>
      </c>
      <c r="S21" s="34" t="s">
        <v>188</v>
      </c>
    </row>
    <row r="22" spans="1:19" x14ac:dyDescent="0.2">
      <c r="A22" s="34" t="s">
        <v>8</v>
      </c>
      <c r="B22" s="80" t="s">
        <v>42</v>
      </c>
      <c r="F22" s="68" t="s">
        <v>225</v>
      </c>
      <c r="K22" s="34" t="s">
        <v>214</v>
      </c>
    </row>
    <row r="23" spans="1:19" x14ac:dyDescent="0.2">
      <c r="A23" s="34" t="s">
        <v>8</v>
      </c>
      <c r="B23" s="80" t="s">
        <v>43</v>
      </c>
      <c r="F23" s="68" t="s">
        <v>226</v>
      </c>
    </row>
    <row r="24" spans="1:19" x14ac:dyDescent="0.2">
      <c r="A24" s="34" t="s">
        <v>34</v>
      </c>
      <c r="B24" s="80" t="s">
        <v>44</v>
      </c>
      <c r="F24" s="68" t="s">
        <v>227</v>
      </c>
    </row>
    <row r="25" spans="1:19" x14ac:dyDescent="0.2">
      <c r="A25" s="34" t="s">
        <v>8</v>
      </c>
      <c r="B25" s="80" t="s">
        <v>45</v>
      </c>
      <c r="F25" s="68" t="s">
        <v>140</v>
      </c>
    </row>
    <row r="26" spans="1:19" x14ac:dyDescent="0.2">
      <c r="A26" s="34" t="s">
        <v>8</v>
      </c>
      <c r="B26" s="80" t="s">
        <v>46</v>
      </c>
      <c r="F26" s="68" t="s">
        <v>141</v>
      </c>
    </row>
    <row r="27" spans="1:19" x14ac:dyDescent="0.2">
      <c r="A27" s="34" t="s">
        <v>34</v>
      </c>
      <c r="B27" s="80" t="s">
        <v>47</v>
      </c>
      <c r="F27" s="68" t="s">
        <v>142</v>
      </c>
    </row>
    <row r="28" spans="1:19" x14ac:dyDescent="0.2">
      <c r="A28" s="34" t="s">
        <v>8</v>
      </c>
      <c r="B28" s="80" t="s">
        <v>48</v>
      </c>
      <c r="F28" s="68" t="s">
        <v>143</v>
      </c>
    </row>
    <row r="29" spans="1:19" x14ac:dyDescent="0.2">
      <c r="B29" s="80" t="s">
        <v>49</v>
      </c>
      <c r="F29" s="68" t="s">
        <v>144</v>
      </c>
    </row>
    <row r="30" spans="1:19" x14ac:dyDescent="0.2">
      <c r="B30" s="80"/>
      <c r="F30" s="68" t="s">
        <v>145</v>
      </c>
    </row>
    <row r="31" spans="1:19" x14ac:dyDescent="0.2">
      <c r="F31" s="68" t="s">
        <v>217</v>
      </c>
    </row>
    <row r="32" spans="1:19" x14ac:dyDescent="0.2">
      <c r="F32" s="68" t="s">
        <v>146</v>
      </c>
    </row>
    <row r="33" spans="2:6" x14ac:dyDescent="0.2">
      <c r="F33" s="68" t="s">
        <v>147</v>
      </c>
    </row>
    <row r="34" spans="2:6" x14ac:dyDescent="0.2">
      <c r="F34" s="68" t="s">
        <v>148</v>
      </c>
    </row>
    <row r="35" spans="2:6" x14ac:dyDescent="0.2">
      <c r="F35" s="68" t="s">
        <v>149</v>
      </c>
    </row>
    <row r="36" spans="2:6" x14ac:dyDescent="0.2">
      <c r="B36" s="34" t="s">
        <v>17</v>
      </c>
      <c r="F36" s="68" t="s">
        <v>150</v>
      </c>
    </row>
    <row r="37" spans="2:6" x14ac:dyDescent="0.2">
      <c r="B37" s="34" t="s">
        <v>62</v>
      </c>
      <c r="F37" s="68" t="s">
        <v>151</v>
      </c>
    </row>
    <row r="38" spans="2:6" x14ac:dyDescent="0.2">
      <c r="B38" s="34" t="s">
        <v>18</v>
      </c>
      <c r="F38" s="68" t="s">
        <v>152</v>
      </c>
    </row>
    <row r="39" spans="2:6" x14ac:dyDescent="0.2">
      <c r="B39" s="34" t="s">
        <v>57</v>
      </c>
      <c r="F39" s="68" t="s">
        <v>153</v>
      </c>
    </row>
    <row r="40" spans="2:6" x14ac:dyDescent="0.2">
      <c r="B40" s="34" t="s">
        <v>58</v>
      </c>
      <c r="F40" s="68" t="s">
        <v>159</v>
      </c>
    </row>
    <row r="41" spans="2:6" x14ac:dyDescent="0.2">
      <c r="B41" s="34" t="s">
        <v>59</v>
      </c>
      <c r="F41" s="68" t="s">
        <v>154</v>
      </c>
    </row>
    <row r="42" spans="2:6" x14ac:dyDescent="0.2">
      <c r="B42" s="34" t="s">
        <v>60</v>
      </c>
      <c r="F42" s="68" t="s">
        <v>155</v>
      </c>
    </row>
    <row r="43" spans="2:6" x14ac:dyDescent="0.2">
      <c r="B43" s="34" t="s">
        <v>61</v>
      </c>
      <c r="F43" s="68" t="s">
        <v>215</v>
      </c>
    </row>
    <row r="44" spans="2:6" x14ac:dyDescent="0.2">
      <c r="F44" s="34" t="s">
        <v>228</v>
      </c>
    </row>
    <row r="45" spans="2:6" x14ac:dyDescent="0.2">
      <c r="F45" s="34" t="s">
        <v>229</v>
      </c>
    </row>
    <row r="46" spans="2:6" x14ac:dyDescent="0.2">
      <c r="F46" s="34" t="s">
        <v>230</v>
      </c>
    </row>
    <row r="47" spans="2:6" x14ac:dyDescent="0.2">
      <c r="B47" s="34" t="s">
        <v>71</v>
      </c>
      <c r="C47" s="34" t="s">
        <v>50</v>
      </c>
      <c r="D47" s="34" t="s">
        <v>72</v>
      </c>
      <c r="F47" s="68" t="s">
        <v>160</v>
      </c>
    </row>
    <row r="48" spans="2:6" x14ac:dyDescent="0.2">
      <c r="B48" s="39" t="s">
        <v>87</v>
      </c>
      <c r="C48" s="39" t="s">
        <v>51</v>
      </c>
      <c r="D48" s="40" t="s">
        <v>405</v>
      </c>
      <c r="F48" s="68" t="s">
        <v>231</v>
      </c>
    </row>
    <row r="49" spans="2:6" x14ac:dyDescent="0.2">
      <c r="B49" s="39" t="s">
        <v>87</v>
      </c>
      <c r="C49" s="39" t="s">
        <v>51</v>
      </c>
      <c r="D49" s="40" t="s">
        <v>406</v>
      </c>
      <c r="F49" s="68" t="s">
        <v>232</v>
      </c>
    </row>
    <row r="50" spans="2:6" x14ac:dyDescent="0.2">
      <c r="B50" s="39" t="s">
        <v>87</v>
      </c>
      <c r="C50" s="39" t="s">
        <v>51</v>
      </c>
      <c r="D50" s="40" t="s">
        <v>97</v>
      </c>
      <c r="F50" s="68" t="s">
        <v>233</v>
      </c>
    </row>
    <row r="51" spans="2:6" x14ac:dyDescent="0.2">
      <c r="B51" s="39" t="s">
        <v>89</v>
      </c>
      <c r="C51" s="39" t="s">
        <v>52</v>
      </c>
      <c r="D51" s="39" t="s">
        <v>407</v>
      </c>
      <c r="F51" s="68" t="s">
        <v>161</v>
      </c>
    </row>
    <row r="52" spans="2:6" x14ac:dyDescent="0.2">
      <c r="B52" s="39" t="s">
        <v>89</v>
      </c>
      <c r="C52" s="39" t="s">
        <v>52</v>
      </c>
      <c r="D52" s="39" t="s">
        <v>98</v>
      </c>
      <c r="F52" s="68" t="s">
        <v>156</v>
      </c>
    </row>
    <row r="53" spans="2:6" x14ac:dyDescent="0.2">
      <c r="B53" s="39" t="s">
        <v>89</v>
      </c>
      <c r="C53" s="39" t="s">
        <v>52</v>
      </c>
      <c r="D53" s="39" t="s">
        <v>66</v>
      </c>
    </row>
    <row r="54" spans="2:6" x14ac:dyDescent="0.2">
      <c r="B54" s="39" t="s">
        <v>91</v>
      </c>
      <c r="C54" s="39" t="s">
        <v>53</v>
      </c>
      <c r="D54" s="39" t="s">
        <v>99</v>
      </c>
    </row>
    <row r="55" spans="2:6" x14ac:dyDescent="0.2">
      <c r="B55" s="39" t="s">
        <v>91</v>
      </c>
      <c r="C55" s="39" t="s">
        <v>53</v>
      </c>
      <c r="D55" s="39" t="s">
        <v>100</v>
      </c>
    </row>
    <row r="56" spans="2:6" x14ac:dyDescent="0.2">
      <c r="B56" s="39" t="s">
        <v>91</v>
      </c>
      <c r="C56" s="39" t="s">
        <v>53</v>
      </c>
      <c r="D56" s="39" t="s">
        <v>101</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408</v>
      </c>
    </row>
    <row r="60" spans="2:6" x14ac:dyDescent="0.2">
      <c r="B60" s="39" t="s">
        <v>95</v>
      </c>
      <c r="C60" s="39" t="s">
        <v>55</v>
      </c>
      <c r="D60" s="39" t="s">
        <v>409</v>
      </c>
    </row>
    <row r="61" spans="2:6" x14ac:dyDescent="0.2">
      <c r="B61" s="39" t="s">
        <v>95</v>
      </c>
      <c r="C61" s="39" t="s">
        <v>55</v>
      </c>
      <c r="D61" s="39" t="s">
        <v>102</v>
      </c>
    </row>
    <row r="62" spans="2:6" x14ac:dyDescent="0.2">
      <c r="B62" s="39" t="s">
        <v>95</v>
      </c>
      <c r="C62" s="39" t="s">
        <v>55</v>
      </c>
      <c r="D62" s="39" t="s">
        <v>66</v>
      </c>
    </row>
    <row r="63" spans="2:6" x14ac:dyDescent="0.2">
      <c r="B63" s="39" t="s">
        <v>527</v>
      </c>
      <c r="C63" s="39" t="s">
        <v>73</v>
      </c>
      <c r="D63" s="39" t="s">
        <v>410</v>
      </c>
    </row>
    <row r="64" spans="2:6" x14ac:dyDescent="0.2">
      <c r="B64" s="39" t="s">
        <v>528</v>
      </c>
      <c r="C64" s="39" t="s">
        <v>73</v>
      </c>
      <c r="D64" s="39" t="s">
        <v>77</v>
      </c>
    </row>
    <row r="65" spans="2:4" x14ac:dyDescent="0.2">
      <c r="B65" s="39" t="s">
        <v>527</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103</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128</v>
      </c>
      <c r="D112" s="34" t="s">
        <v>79</v>
      </c>
      <c r="I112" s="34" t="s">
        <v>72</v>
      </c>
      <c r="J112" s="34" t="s">
        <v>261</v>
      </c>
      <c r="K112" s="34" t="s">
        <v>262</v>
      </c>
      <c r="M112" s="34" t="s">
        <v>465</v>
      </c>
      <c r="N112" s="34" t="s">
        <v>479</v>
      </c>
      <c r="O112" s="34" t="s">
        <v>452</v>
      </c>
      <c r="P112" s="34" t="s">
        <v>234</v>
      </c>
    </row>
    <row r="113" spans="1:22" ht="38.25" customHeight="1" thickBot="1" x14ac:dyDescent="0.25">
      <c r="A113" s="34" t="s">
        <v>405</v>
      </c>
      <c r="B113" s="34" t="str">
        <f>LEFT(A113,200)</f>
        <v>1.1.Fortalecer los mecanismos de articulación entre diferentes actores público-privados en los procesos de formación en patrimonio cultural</v>
      </c>
      <c r="C113" s="34" t="s">
        <v>122</v>
      </c>
      <c r="D113" s="34" t="s">
        <v>104</v>
      </c>
      <c r="H113" s="34" t="s">
        <v>405</v>
      </c>
      <c r="I113" s="34" t="str">
        <f>LEFT(H113,200)</f>
        <v>1.1.Fortalecer los mecanismos de articulación entre diferentes actores público-privados en los procesos de formación en patrimonio cultural</v>
      </c>
      <c r="J113" s="34" t="s">
        <v>389</v>
      </c>
      <c r="K113" s="64" t="s">
        <v>412</v>
      </c>
      <c r="L113" s="64" t="str">
        <f>LEFT(K113,200)</f>
        <v>Beneficiar a 1,750 personas en procesos integrales de formación en patrimonio cultural</v>
      </c>
      <c r="M113" s="34" t="s">
        <v>480</v>
      </c>
      <c r="N113" s="34" t="s">
        <v>499</v>
      </c>
      <c r="O113" s="147" t="s">
        <v>453</v>
      </c>
      <c r="P113" s="147" t="s">
        <v>426</v>
      </c>
      <c r="Q113" s="147"/>
      <c r="R113" s="147" t="s">
        <v>438</v>
      </c>
      <c r="S113" s="147" t="s">
        <v>439</v>
      </c>
      <c r="U113" s="34" t="s">
        <v>452</v>
      </c>
      <c r="V113" s="34" t="s">
        <v>439</v>
      </c>
    </row>
    <row r="114" spans="1:22" ht="38.25" customHeight="1" x14ac:dyDescent="0.2">
      <c r="A114" s="34" t="s">
        <v>406</v>
      </c>
      <c r="B114" s="34" t="str">
        <f t="shared" ref="B114:B120" si="0">LEFT(A114,200)</f>
        <v>1.2. Fortalecer el ciclo integral de formación en patrimonio cultural para la vida</v>
      </c>
      <c r="C114" s="34" t="s">
        <v>122</v>
      </c>
      <c r="D114" s="34" t="s">
        <v>105</v>
      </c>
      <c r="H114" s="34" t="s">
        <v>406</v>
      </c>
      <c r="I114" s="34" t="str">
        <f t="shared" ref="I114:I132" si="1">LEFT(H114,200)</f>
        <v>1.2. Fortalecer el ciclo integral de formación en patrimonio cultural para la vida</v>
      </c>
      <c r="J114" s="34" t="s">
        <v>390</v>
      </c>
      <c r="K114" s="64" t="s">
        <v>412</v>
      </c>
      <c r="L114" s="64" t="str">
        <f t="shared" ref="L114:L132" si="2">LEFT(K114,200)</f>
        <v>Beneficiar a 1,750 personas en procesos integrales de formación en patrimonio cultural</v>
      </c>
      <c r="M114" s="34" t="s">
        <v>480</v>
      </c>
      <c r="N114" s="34" t="s">
        <v>499</v>
      </c>
      <c r="O114" s="148" t="s">
        <v>454</v>
      </c>
      <c r="P114" s="148" t="s">
        <v>426</v>
      </c>
      <c r="Q114" s="148"/>
      <c r="R114" s="148" t="s">
        <v>426</v>
      </c>
      <c r="S114" s="148" t="s">
        <v>440</v>
      </c>
      <c r="U114" s="147" t="s">
        <v>453</v>
      </c>
      <c r="V114" s="34" t="s">
        <v>466</v>
      </c>
    </row>
    <row r="115" spans="1:22" ht="51" customHeight="1" x14ac:dyDescent="0.2">
      <c r="A115" s="34" t="s">
        <v>97</v>
      </c>
      <c r="B115" s="34" t="str">
        <f t="shared" si="0"/>
        <v>1.3. Ampliar la cobertura de participantes en el proceso de formación a formadores en patrimonio cultural, desde el enfoque territorial y diferencial</v>
      </c>
      <c r="C115" s="34" t="s">
        <v>122</v>
      </c>
      <c r="D115" s="34" t="s">
        <v>106</v>
      </c>
      <c r="H115" s="34" t="s">
        <v>97</v>
      </c>
      <c r="I115" s="34" t="str">
        <f t="shared" si="1"/>
        <v>1.3. Ampliar la cobertura de participantes en el proceso de formación a formadores en patrimonio cultural, desde el enfoque territorial y diferencial</v>
      </c>
      <c r="J115" s="34" t="s">
        <v>391</v>
      </c>
      <c r="K115" s="64" t="s">
        <v>413</v>
      </c>
      <c r="L115" s="64" t="str">
        <f t="shared" si="2"/>
        <v>Beneficiar a 50 personas en el proceso de formación a formadores en patrimonio cultural</v>
      </c>
      <c r="M115" s="34" t="s">
        <v>481</v>
      </c>
      <c r="N115" s="34" t="s">
        <v>500</v>
      </c>
      <c r="O115" s="149" t="s">
        <v>455</v>
      </c>
      <c r="P115" s="149" t="s">
        <v>427</v>
      </c>
      <c r="Q115" s="149"/>
      <c r="R115" s="149" t="s">
        <v>427</v>
      </c>
      <c r="S115" s="149" t="s">
        <v>441</v>
      </c>
      <c r="U115" s="148" t="s">
        <v>454</v>
      </c>
      <c r="V115" s="34" t="s">
        <v>467</v>
      </c>
    </row>
    <row r="116" spans="1:22" ht="45" customHeight="1" x14ac:dyDescent="0.2">
      <c r="A116" s="34" t="s">
        <v>407</v>
      </c>
      <c r="B116" s="34" t="str">
        <f t="shared" si="0"/>
        <v>2.1. Diseñar e implementar programas, estrategias y proyectos para la identificación, valoración, recuperación y conservación del patrimonio cultural, orientados a construir significado por parte de l</v>
      </c>
      <c r="C116" s="34" t="s">
        <v>123</v>
      </c>
      <c r="D116" s="34" t="s">
        <v>107</v>
      </c>
      <c r="H116" s="34" t="s">
        <v>407</v>
      </c>
      <c r="I116" s="34" t="str">
        <f t="shared" si="1"/>
        <v>2.1. Diseñar e implementar programas, estrategias y proyectos para la identificación, valoración, recuperación y conservación del patrimonio cultural, orientados a construir significado por parte de l</v>
      </c>
      <c r="J116" s="34" t="s">
        <v>392</v>
      </c>
      <c r="K116" s="64" t="s">
        <v>414</v>
      </c>
      <c r="L116" s="64" t="str">
        <f t="shared" si="2"/>
        <v>Realizar 160 intervenciones en Bienes de Interés Cultural de Bogotá</v>
      </c>
      <c r="M116" s="34" t="s">
        <v>482</v>
      </c>
      <c r="N116" s="34" t="s">
        <v>501</v>
      </c>
      <c r="O116" s="150" t="s">
        <v>456</v>
      </c>
      <c r="P116" s="150" t="s">
        <v>428</v>
      </c>
      <c r="Q116" s="150"/>
      <c r="R116" s="150" t="s">
        <v>428</v>
      </c>
      <c r="S116" s="150" t="s">
        <v>442</v>
      </c>
      <c r="U116" s="149" t="s">
        <v>455</v>
      </c>
      <c r="V116" s="34" t="s">
        <v>468</v>
      </c>
    </row>
    <row r="117" spans="1:22" ht="77.25" customHeight="1" x14ac:dyDescent="0.2">
      <c r="A117" s="34" t="s">
        <v>407</v>
      </c>
      <c r="B117" s="34" t="str">
        <f t="shared" si="0"/>
        <v>2.1. Diseñar e implementar programas, estrategias y proyectos para la identificación, valoración, recuperación y conservación del patrimonio cultural, orientados a construir significado por parte de l</v>
      </c>
      <c r="C117" s="34" t="s">
        <v>123</v>
      </c>
      <c r="D117" s="34" t="s">
        <v>109</v>
      </c>
      <c r="H117" s="34" t="s">
        <v>407</v>
      </c>
      <c r="I117" s="34" t="str">
        <f t="shared" si="1"/>
        <v>2.1. Diseñar e implementar programas, estrategias y proyectos para la identificación, valoración, recuperación y conservación del patrimonio cultural, orientados a construir significado por parte de l</v>
      </c>
      <c r="J117" s="34" t="s">
        <v>392</v>
      </c>
      <c r="K117" s="64" t="s">
        <v>416</v>
      </c>
      <c r="L117" s="64" t="str">
        <f t="shared" si="2"/>
        <v>Realizar el 0,25 de un (1) proceso de identificación, valoración y documentación de Bienes de Interés Cultural y espacios públicos patrimoniales</v>
      </c>
      <c r="M117" s="34" t="s">
        <v>483</v>
      </c>
      <c r="N117" s="34" t="s">
        <v>502</v>
      </c>
      <c r="O117" s="151" t="s">
        <v>457</v>
      </c>
      <c r="P117" s="151" t="s">
        <v>428</v>
      </c>
      <c r="Q117" s="151"/>
      <c r="R117" s="151" t="s">
        <v>429</v>
      </c>
      <c r="S117" s="151" t="s">
        <v>443</v>
      </c>
      <c r="U117" s="150" t="s">
        <v>456</v>
      </c>
      <c r="V117" s="34" t="s">
        <v>469</v>
      </c>
    </row>
    <row r="118" spans="1:22" ht="51" customHeight="1" x14ac:dyDescent="0.2">
      <c r="A118" s="34" t="s">
        <v>98</v>
      </c>
      <c r="B118" s="34" t="str">
        <f t="shared" si="0"/>
        <v xml:space="preserve">2.2. Orientar y atender las acciones de recuperación, protección y conservación del patrimonio cultural del Distrito Capital para que cumplan con los requisitos técnicos, arquitectónicos, urbanos y/o </v>
      </c>
      <c r="C118" s="34" t="s">
        <v>123</v>
      </c>
      <c r="D118" s="34" t="s">
        <v>108</v>
      </c>
      <c r="H118" s="34" t="s">
        <v>98</v>
      </c>
      <c r="I118" s="34" t="str">
        <f t="shared" si="1"/>
        <v xml:space="preserve">2.2. Orientar y atender las acciones de recuperación, protección y conservación del patrimonio cultural del Distrito Capital para que cumplan con los requisitos técnicos, arquitectónicos, urbanos y/o </v>
      </c>
      <c r="J118" s="34" t="s">
        <v>393</v>
      </c>
      <c r="K118" s="64" t="s">
        <v>263</v>
      </c>
      <c r="L118" s="64" t="str">
        <f t="shared" si="2"/>
        <v>Orientar y atender el 100% de las solicitudes de recuperación, protección y conservación del patrimonio cultural del Distrito Capita</v>
      </c>
      <c r="M118" s="34" t="s">
        <v>484</v>
      </c>
      <c r="N118" s="34" t="s">
        <v>503</v>
      </c>
      <c r="O118" s="152" t="s">
        <v>458</v>
      </c>
      <c r="P118" s="152" t="s">
        <v>429</v>
      </c>
      <c r="Q118" s="152"/>
      <c r="R118" s="163" t="s">
        <v>430</v>
      </c>
      <c r="S118" s="163" t="s">
        <v>444</v>
      </c>
      <c r="U118" s="151" t="s">
        <v>457</v>
      </c>
      <c r="V118" s="34" t="s">
        <v>470</v>
      </c>
    </row>
    <row r="119" spans="1:22" ht="84" customHeight="1" x14ac:dyDescent="0.2">
      <c r="A119" s="34" t="s">
        <v>99</v>
      </c>
      <c r="B119" s="34" t="str">
        <f t="shared" si="0"/>
        <v xml:space="preserve">3.1. Consolidar estrategias de apropiación por parte de las instituciones y la ciudadanía de los valores patrimoniales presentes en las diferentes localidades, sectores y poblaciones habitantes de la </v>
      </c>
      <c r="C119" s="34" t="s">
        <v>124</v>
      </c>
      <c r="D119" s="34" t="s">
        <v>110</v>
      </c>
      <c r="H119" s="34" t="s">
        <v>99</v>
      </c>
      <c r="I119" s="34" t="str">
        <f t="shared" si="1"/>
        <v xml:space="preserve">3.1. Consolidar estrategias de apropiación por parte de las instituciones y la ciudadanía de los valores patrimoniales presentes en las diferentes localidades, sectores y poblaciones habitantes de la </v>
      </c>
      <c r="J119" s="34" t="s">
        <v>394</v>
      </c>
      <c r="K119" s="64" t="s">
        <v>415</v>
      </c>
      <c r="L119" s="64" t="str">
        <f t="shared" si="2"/>
        <v>Implementar el 0,25 de una (1) estrategia de territorialización de la presencia del Museo de Bogotá y de la promoción y difusión de las iniciativas de memoria y patrimonio en 15 localidades de la ciud</v>
      </c>
      <c r="M119" s="34" t="s">
        <v>485</v>
      </c>
      <c r="N119" s="34" t="s">
        <v>504</v>
      </c>
      <c r="O119" s="153" t="s">
        <v>459</v>
      </c>
      <c r="P119" s="153" t="s">
        <v>430</v>
      </c>
      <c r="Q119" s="153"/>
      <c r="R119" s="153" t="s">
        <v>431</v>
      </c>
      <c r="S119" s="153" t="s">
        <v>445</v>
      </c>
      <c r="U119" s="152" t="s">
        <v>458</v>
      </c>
      <c r="V119" s="34" t="s">
        <v>471</v>
      </c>
    </row>
    <row r="120" spans="1:22" ht="68.25" customHeight="1" x14ac:dyDescent="0.2">
      <c r="A120" s="34" t="s">
        <v>100</v>
      </c>
      <c r="B120" s="34" t="str">
        <f t="shared" si="0"/>
        <v>3.2. Implementar una oferta institucional que permita el acceso diverso, plural, e igualitario a los procesos de fomento, fortalecimiento, salvaguardia y divulgación del patrimonio cultural</v>
      </c>
      <c r="C120" s="34" t="s">
        <v>124</v>
      </c>
      <c r="D120" s="34" t="s">
        <v>111</v>
      </c>
      <c r="H120" s="34" t="s">
        <v>100</v>
      </c>
      <c r="I120" s="34" t="str">
        <f t="shared" si="1"/>
        <v>3.2. Implementar una oferta institucional que permita el acceso diverso, plural, e igualitario a los procesos de fomento, fortalecimiento, salvaguardia y divulgación del patrimonio cultural</v>
      </c>
      <c r="J120" s="34" t="s">
        <v>395</v>
      </c>
      <c r="K120" s="64" t="s">
        <v>417</v>
      </c>
      <c r="L120" s="64" t="str">
        <f t="shared" si="2"/>
        <v>Otorgar 48 estímulos, apoyos concertados y alianzas estratégicas para dinamizar la estrategia sectorial dirigida a fomentar los procesos patrimoniales de la ciudad</v>
      </c>
      <c r="M120" s="34" t="s">
        <v>486</v>
      </c>
      <c r="N120" s="34" t="s">
        <v>505</v>
      </c>
      <c r="O120" s="167" t="s">
        <v>460</v>
      </c>
      <c r="P120" s="154" t="s">
        <v>431</v>
      </c>
      <c r="Q120" s="154"/>
      <c r="R120" s="157" t="s">
        <v>432</v>
      </c>
      <c r="S120" s="157" t="s">
        <v>446</v>
      </c>
      <c r="U120" s="153" t="s">
        <v>459</v>
      </c>
      <c r="V120" s="34" t="s">
        <v>472</v>
      </c>
    </row>
    <row r="121" spans="1:22" ht="51" customHeight="1" x14ac:dyDescent="0.2">
      <c r="D121" s="120"/>
      <c r="E121" s="120"/>
      <c r="H121" s="34" t="s">
        <v>101</v>
      </c>
      <c r="I121" s="34" t="str">
        <f t="shared" si="1"/>
        <v>3.3. Desarrollar procesos interrelacionales para la comprensión y valoración del patrimonio que incluya la diversidad poblacional, territorial y simbólica</v>
      </c>
      <c r="J121" s="34" t="s">
        <v>396</v>
      </c>
      <c r="K121" s="64" t="s">
        <v>418</v>
      </c>
      <c r="L121" s="64" t="str">
        <f t="shared" si="2"/>
        <v>Gestionar 0,6  de tres (3) declaratorias de patrimonio cultural inmaterial del orden distrital</v>
      </c>
      <c r="M121" s="34" t="s">
        <v>487</v>
      </c>
      <c r="N121" s="34" t="s">
        <v>506</v>
      </c>
      <c r="O121" s="154" t="s">
        <v>453</v>
      </c>
      <c r="P121" s="154" t="s">
        <v>430</v>
      </c>
      <c r="Q121" s="154"/>
      <c r="R121" s="157" t="s">
        <v>433</v>
      </c>
      <c r="S121" s="157" t="s">
        <v>447</v>
      </c>
      <c r="U121" s="167" t="s">
        <v>460</v>
      </c>
      <c r="V121" s="34" t="s">
        <v>473</v>
      </c>
    </row>
    <row r="122" spans="1:22" ht="51" customHeight="1" x14ac:dyDescent="0.2">
      <c r="B122" s="34" t="s">
        <v>101</v>
      </c>
      <c r="C122" s="34" t="s">
        <v>124</v>
      </c>
      <c r="D122" s="34" t="s">
        <v>112</v>
      </c>
      <c r="H122" s="34" t="s">
        <v>101</v>
      </c>
      <c r="I122" s="34" t="str">
        <f t="shared" si="1"/>
        <v>3.3. Desarrollar procesos interrelacionales para la comprensión y valoración del patrimonio que incluya la diversidad poblacional, territorial y simbólica</v>
      </c>
      <c r="J122" s="34" t="s">
        <v>396</v>
      </c>
      <c r="K122" s="64" t="s">
        <v>419</v>
      </c>
      <c r="L122" s="64" t="str">
        <f t="shared" si="2"/>
        <v>Realizar 0,25 de un (1) proceso de diagnóstico, identificación y documentación de manifestaciones de patrimonio cultural</v>
      </c>
      <c r="M122" s="34" t="s">
        <v>488</v>
      </c>
      <c r="N122" s="34" t="s">
        <v>507</v>
      </c>
      <c r="O122" s="155" t="s">
        <v>461</v>
      </c>
      <c r="P122" s="155" t="s">
        <v>430</v>
      </c>
      <c r="Q122" s="155"/>
      <c r="R122" s="160" t="s">
        <v>434</v>
      </c>
      <c r="S122" s="160" t="s">
        <v>448</v>
      </c>
      <c r="U122" s="154" t="s">
        <v>453</v>
      </c>
      <c r="V122" s="34" t="s">
        <v>474</v>
      </c>
    </row>
    <row r="123" spans="1:22" ht="33.75" customHeight="1" x14ac:dyDescent="0.2">
      <c r="B123" s="34" t="s">
        <v>101</v>
      </c>
      <c r="C123" s="34" t="s">
        <v>124</v>
      </c>
      <c r="D123" s="34" t="s">
        <v>113</v>
      </c>
      <c r="H123" s="34" t="s">
        <v>75</v>
      </c>
      <c r="I123" s="34" t="str">
        <f t="shared" si="1"/>
        <v>4.1. Reivindicar y promover el patrimonio cultural como escenario y dispositivo de construcción de significados, conflictos, vivencias y prácticas de los diferentes grupos poblacionales y sectores soc</v>
      </c>
      <c r="J123" s="34" t="s">
        <v>397</v>
      </c>
      <c r="K123" s="64" t="s">
        <v>420</v>
      </c>
      <c r="L123" s="64" t="str">
        <f t="shared" si="2"/>
        <v>Generar el 0,25 de  activación de un (1) parque arqueológico de la Hacienda El Carmen (Usme) integrando borde urbano y rural de Bogotá</v>
      </c>
      <c r="M123" s="34" t="s">
        <v>489</v>
      </c>
      <c r="N123" s="34" t="s">
        <v>508</v>
      </c>
      <c r="O123" s="165" t="s">
        <v>462</v>
      </c>
      <c r="P123" s="156" t="s">
        <v>428</v>
      </c>
      <c r="Q123" s="156"/>
      <c r="R123" s="161" t="s">
        <v>435</v>
      </c>
      <c r="S123" s="161" t="s">
        <v>449</v>
      </c>
      <c r="U123" s="155" t="s">
        <v>461</v>
      </c>
      <c r="V123" s="34" t="s">
        <v>475</v>
      </c>
    </row>
    <row r="124" spans="1:22" ht="48" customHeight="1" x14ac:dyDescent="0.2">
      <c r="B124" s="34" t="s">
        <v>75</v>
      </c>
      <c r="C124" s="34" t="s">
        <v>125</v>
      </c>
      <c r="D124" s="34" t="s">
        <v>129</v>
      </c>
      <c r="H124" s="34" t="s">
        <v>76</v>
      </c>
      <c r="I124" s="34" t="str">
        <f t="shared" si="1"/>
        <v>4.2. Formular e implementar instrumentos distritales de protección, planeación y gestión integrada de los patrimonios culturales y naturales de Bogotá-Región</v>
      </c>
      <c r="J124" s="34" t="s">
        <v>398</v>
      </c>
      <c r="K124" s="64" t="s">
        <v>422</v>
      </c>
      <c r="L124" s="64" t="str">
        <f t="shared" si="2"/>
        <v>Gestionar el 0,25 de una (1) declaratoria de Sumapaz como Patrimonio de la Humanidad por la Unesco</v>
      </c>
      <c r="M124" s="34" t="s">
        <v>490</v>
      </c>
      <c r="N124" s="34" t="s">
        <v>509</v>
      </c>
      <c r="O124" s="157" t="s">
        <v>453</v>
      </c>
      <c r="P124" s="157" t="s">
        <v>432</v>
      </c>
      <c r="Q124" s="157"/>
      <c r="R124" s="164" t="s">
        <v>436</v>
      </c>
      <c r="S124" s="164" t="s">
        <v>450</v>
      </c>
      <c r="U124" s="165" t="s">
        <v>462</v>
      </c>
      <c r="V124" s="34" t="s">
        <v>476</v>
      </c>
    </row>
    <row r="125" spans="1:22" ht="45" customHeight="1" x14ac:dyDescent="0.2">
      <c r="B125" s="34" t="s">
        <v>76</v>
      </c>
      <c r="C125" s="34" t="s">
        <v>125</v>
      </c>
      <c r="D125" s="34" t="s">
        <v>114</v>
      </c>
      <c r="H125" s="34" t="s">
        <v>76</v>
      </c>
      <c r="I125" s="34" t="str">
        <f t="shared" si="1"/>
        <v>4.2. Formular e implementar instrumentos distritales de protección, planeación y gestión integrada de los patrimonios culturales y naturales de Bogotá-Región</v>
      </c>
      <c r="J125" s="34" t="s">
        <v>398</v>
      </c>
      <c r="K125" s="64" t="s">
        <v>421</v>
      </c>
      <c r="L125" s="64" t="str">
        <f t="shared" si="2"/>
        <v>Formular el 0,66 de cuatro (4) instrumentos de planeación territorial en entornos patrimoniales como determinante del ordenamiento territorial de Bogotá.</v>
      </c>
      <c r="M125" s="34" t="s">
        <v>491</v>
      </c>
      <c r="N125" s="34" t="s">
        <v>510</v>
      </c>
      <c r="O125" s="168" t="s">
        <v>457</v>
      </c>
      <c r="P125" s="157" t="s">
        <v>432</v>
      </c>
      <c r="Q125" s="157"/>
      <c r="R125" s="164" t="s">
        <v>437</v>
      </c>
      <c r="S125" s="164" t="s">
        <v>451</v>
      </c>
      <c r="U125" s="170" t="s">
        <v>463</v>
      </c>
      <c r="V125" s="34" t="s">
        <v>477</v>
      </c>
    </row>
    <row r="126" spans="1:22" ht="48.75" customHeight="1" x14ac:dyDescent="0.2">
      <c r="B126" s="34" t="s">
        <v>76</v>
      </c>
      <c r="C126" s="34" t="s">
        <v>125</v>
      </c>
      <c r="D126" s="34" t="s">
        <v>115</v>
      </c>
      <c r="H126" s="34" t="s">
        <v>76</v>
      </c>
      <c r="I126" s="34" t="str">
        <f t="shared" si="1"/>
        <v>4.2. Formular e implementar instrumentos distritales de protección, planeación y gestión integrada de los patrimonios culturales y naturales de Bogotá-Región</v>
      </c>
      <c r="J126" s="34" t="s">
        <v>398</v>
      </c>
      <c r="K126" s="64" t="s">
        <v>411</v>
      </c>
      <c r="L126" s="64" t="str">
        <f t="shared" si="2"/>
        <v>Gestionar 100% de la segunda etapa de implementación del Plan Especial de Manejo y Protección PEMP del Centro Histórico de Bogotá</v>
      </c>
      <c r="M126" s="34" t="s">
        <v>492</v>
      </c>
      <c r="N126" s="34" t="s">
        <v>511</v>
      </c>
      <c r="O126" s="169" t="s">
        <v>457</v>
      </c>
      <c r="P126" s="158" t="s">
        <v>432</v>
      </c>
      <c r="Q126" s="158"/>
      <c r="R126"/>
      <c r="U126" s="170" t="s">
        <v>464</v>
      </c>
      <c r="V126" s="34" t="s">
        <v>478</v>
      </c>
    </row>
    <row r="127" spans="1:22" ht="36" customHeight="1" x14ac:dyDescent="0.2">
      <c r="B127" s="34" t="s">
        <v>408</v>
      </c>
      <c r="C127" s="34" t="s">
        <v>125</v>
      </c>
      <c r="D127" s="34" t="s">
        <v>116</v>
      </c>
      <c r="H127" s="34" t="s">
        <v>408</v>
      </c>
      <c r="I127" s="34" t="str">
        <f t="shared" si="1"/>
        <v>4.3. Desarrollar estrategias orientadas a la comprensión de las dinámicas sociales, residenciales y productivas patrimoniales en contextos vecinales y cotidianos, incluyendo medidas de adecuación urba</v>
      </c>
      <c r="J127" s="34" t="s">
        <v>399</v>
      </c>
      <c r="K127" s="64" t="s">
        <v>423</v>
      </c>
      <c r="L127" s="64" t="str">
        <f t="shared" si="2"/>
        <v>Activación de 1,7 de  siete (7)  entornos con presencia representativa de patrimonio cultural material e inmaterial a través de procesos de interacción social, artística y cultural</v>
      </c>
      <c r="M127" s="34" t="s">
        <v>493</v>
      </c>
      <c r="N127" s="34" t="s">
        <v>512</v>
      </c>
      <c r="O127" s="157" t="s">
        <v>454</v>
      </c>
      <c r="P127" s="157" t="s">
        <v>433</v>
      </c>
      <c r="Q127" s="157"/>
      <c r="R127"/>
      <c r="U127"/>
    </row>
    <row r="128" spans="1:22" ht="37.5" customHeight="1" x14ac:dyDescent="0.2">
      <c r="B128" s="34" t="s">
        <v>409</v>
      </c>
      <c r="C128" s="34" t="s">
        <v>126</v>
      </c>
      <c r="D128" s="34" t="s">
        <v>117</v>
      </c>
      <c r="H128" s="34" t="s">
        <v>409</v>
      </c>
      <c r="I128" s="34" t="str">
        <f t="shared" si="1"/>
        <v>5.1. Intervenir y proteger desde una perspectiva de integralidad el patrimonio de los Columbarios y su entorno, mediante la consolidación y protección del patrimonio arqueológico, la activación y pues</v>
      </c>
      <c r="J128" s="34" t="s">
        <v>400</v>
      </c>
      <c r="K128" s="64" t="s">
        <v>424</v>
      </c>
      <c r="L128" s="64" t="str">
        <f t="shared" si="2"/>
        <v>Crear el 0,28 de un (1)  espacio que integre dimensiones patrimoniales y de memoria en la ciudad</v>
      </c>
      <c r="M128" s="34" t="s">
        <v>494</v>
      </c>
      <c r="N128" s="34" t="s">
        <v>513</v>
      </c>
      <c r="O128" s="159" t="s">
        <v>456</v>
      </c>
      <c r="P128" s="159" t="s">
        <v>434</v>
      </c>
      <c r="Q128" s="159"/>
      <c r="R128"/>
      <c r="U128"/>
    </row>
    <row r="129" spans="2:21" ht="35.25" customHeight="1" x14ac:dyDescent="0.2">
      <c r="B129" s="34" t="s">
        <v>102</v>
      </c>
      <c r="C129" s="34" t="s">
        <v>126</v>
      </c>
      <c r="D129" s="34" t="s">
        <v>118</v>
      </c>
      <c r="H129" s="34" t="s">
        <v>102</v>
      </c>
      <c r="I129" s="34" t="str">
        <f t="shared" si="1"/>
        <v>5.2. Promover el diálogo y el reconocimiento de las dinámicas urbanas, sociales, comerciales y vecinales que orbitan alrededor de los Columbarios</v>
      </c>
      <c r="J129" s="34" t="s">
        <v>401</v>
      </c>
      <c r="K129" s="64" t="s">
        <v>425</v>
      </c>
      <c r="L129" s="64" t="str">
        <f t="shared" si="2"/>
        <v>Realizar 12 talleres participativos con la comunidad y actores sociales</v>
      </c>
      <c r="M129" s="34" t="s">
        <v>495</v>
      </c>
      <c r="N129" s="34" t="s">
        <v>514</v>
      </c>
      <c r="O129" s="160" t="s">
        <v>454</v>
      </c>
      <c r="P129" s="160" t="s">
        <v>434</v>
      </c>
      <c r="Q129" s="160"/>
      <c r="R129"/>
      <c r="U129"/>
    </row>
    <row r="130" spans="2:21" ht="45.75" customHeight="1" x14ac:dyDescent="0.2">
      <c r="B130" s="34" t="s">
        <v>410</v>
      </c>
      <c r="C130" s="34" t="s">
        <v>127</v>
      </c>
      <c r="D130" s="34" t="s">
        <v>119</v>
      </c>
      <c r="H130" s="34" t="s">
        <v>410</v>
      </c>
      <c r="I130" s="34" t="str">
        <f t="shared" si="1"/>
        <v>6.1. Implementar el Modelo Integrado de Planeación y Gestión</v>
      </c>
      <c r="J130" s="34" t="s">
        <v>402</v>
      </c>
      <c r="K130" s="64" t="s">
        <v>540</v>
      </c>
      <c r="L130" s="64" t="str">
        <f t="shared" si="2"/>
        <v>Aumentar en 1 punto el Índice de Desempeño Institucional, mediante la implemntación del Modelo de Gestión y Desempeño</v>
      </c>
      <c r="M130" s="34" t="s">
        <v>496</v>
      </c>
      <c r="N130" s="34" t="s">
        <v>515</v>
      </c>
      <c r="O130" s="161" t="s">
        <v>463</v>
      </c>
      <c r="P130" s="161" t="s">
        <v>435</v>
      </c>
      <c r="Q130" s="161"/>
      <c r="R130"/>
      <c r="U130"/>
    </row>
    <row r="131" spans="2:21" ht="40.5" customHeight="1" thickBot="1" x14ac:dyDescent="0.25">
      <c r="B131" s="34" t="s">
        <v>77</v>
      </c>
      <c r="C131" s="34" t="s">
        <v>127</v>
      </c>
      <c r="D131" s="34" t="s">
        <v>120</v>
      </c>
      <c r="H131" s="34" t="s">
        <v>77</v>
      </c>
      <c r="I131" s="34" t="str">
        <f t="shared" si="1"/>
        <v>6.2. Mejorar la capacidad de infraestructura física, tecnológica, de información y comunicaciones para la gestión institucional presencial y virtual</v>
      </c>
      <c r="J131" s="34" t="s">
        <v>403</v>
      </c>
      <c r="K131" s="64" t="s">
        <v>264</v>
      </c>
      <c r="L131" s="64" t="str">
        <f t="shared" si="2"/>
        <v>Realizar el 100% de la administración, mantenimiento y adecuación de la infraestuctura institucional</v>
      </c>
      <c r="M131" s="34" t="s">
        <v>497</v>
      </c>
      <c r="N131" s="34" t="s">
        <v>516</v>
      </c>
      <c r="O131" s="162" t="s">
        <v>464</v>
      </c>
      <c r="P131" s="161" t="s">
        <v>436</v>
      </c>
      <c r="Q131" s="161"/>
      <c r="R131"/>
      <c r="U131"/>
    </row>
    <row r="132" spans="2:21" ht="51.75" customHeight="1" thickBot="1" x14ac:dyDescent="0.25">
      <c r="B132" s="34" t="s">
        <v>78</v>
      </c>
      <c r="C132" s="34" t="s">
        <v>127</v>
      </c>
      <c r="D132" s="34" t="s">
        <v>121</v>
      </c>
      <c r="H132" s="34" t="s">
        <v>78</v>
      </c>
      <c r="I132" s="34" t="str">
        <f t="shared" si="1"/>
        <v>6.3. Ejecutar acciones de comunicación pública estratégicas para el IDPC</v>
      </c>
      <c r="J132" s="34" t="s">
        <v>404</v>
      </c>
      <c r="K132" s="64" t="s">
        <v>265</v>
      </c>
      <c r="L132" s="64" t="str">
        <f t="shared" si="2"/>
        <v>Implementar el 100% de las estrategias de fortalecimiento de la comunicación pública</v>
      </c>
      <c r="M132" s="34" t="s">
        <v>498</v>
      </c>
      <c r="N132" s="34" t="s">
        <v>517</v>
      </c>
      <c r="O132" s="162" t="s">
        <v>457</v>
      </c>
      <c r="P132" s="162" t="s">
        <v>437</v>
      </c>
      <c r="Q132" s="162"/>
      <c r="R132"/>
      <c r="U132"/>
    </row>
    <row r="133" spans="2:21" ht="12" customHeight="1" x14ac:dyDescent="0.2"/>
    <row r="136" spans="2:21" x14ac:dyDescent="0.2">
      <c r="C136" s="123" t="s">
        <v>266</v>
      </c>
      <c r="D136" s="123" t="s">
        <v>267</v>
      </c>
      <c r="E136" s="123" t="s">
        <v>268</v>
      </c>
      <c r="F136" s="123" t="s">
        <v>269</v>
      </c>
      <c r="G136" s="123" t="s">
        <v>270</v>
      </c>
      <c r="H136" s="123" t="s">
        <v>271</v>
      </c>
      <c r="I136" s="123" t="s">
        <v>272</v>
      </c>
      <c r="J136" s="123" t="s">
        <v>273</v>
      </c>
      <c r="K136" s="123" t="s">
        <v>274</v>
      </c>
      <c r="L136" s="166" t="s">
        <v>275</v>
      </c>
      <c r="M136" s="123"/>
    </row>
    <row r="137" spans="2:21" ht="65.25" customHeight="1" x14ac:dyDescent="0.2">
      <c r="C137" s="121" t="s">
        <v>276</v>
      </c>
      <c r="D137" s="122">
        <v>1</v>
      </c>
      <c r="E137" s="121" t="s">
        <v>277</v>
      </c>
      <c r="F137" s="121" t="s">
        <v>278</v>
      </c>
      <c r="G137" s="121" t="s">
        <v>279</v>
      </c>
      <c r="H137" s="121" t="s">
        <v>280</v>
      </c>
      <c r="I137" s="121" t="s">
        <v>281</v>
      </c>
      <c r="J137" s="121" t="s">
        <v>282</v>
      </c>
      <c r="K137" s="121" t="s">
        <v>283</v>
      </c>
      <c r="L137" s="121" t="s">
        <v>284</v>
      </c>
      <c r="M137" s="121"/>
    </row>
    <row r="138" spans="2:21" ht="65.25" customHeight="1" x14ac:dyDescent="0.2">
      <c r="C138" s="121" t="s">
        <v>276</v>
      </c>
      <c r="D138" s="122">
        <v>2</v>
      </c>
      <c r="E138" s="121" t="s">
        <v>285</v>
      </c>
      <c r="F138" s="121" t="s">
        <v>278</v>
      </c>
      <c r="G138" s="121" t="s">
        <v>279</v>
      </c>
      <c r="H138" s="121" t="s">
        <v>280</v>
      </c>
      <c r="I138" s="121" t="s">
        <v>281</v>
      </c>
      <c r="J138" s="121" t="s">
        <v>286</v>
      </c>
      <c r="K138" s="121" t="s">
        <v>287</v>
      </c>
      <c r="L138" s="121" t="s">
        <v>288</v>
      </c>
      <c r="M138" s="121"/>
    </row>
    <row r="139" spans="2:21" ht="65.25" customHeight="1" x14ac:dyDescent="0.2">
      <c r="C139" s="121" t="s">
        <v>276</v>
      </c>
      <c r="D139" s="122">
        <v>3</v>
      </c>
      <c r="E139" s="121" t="s">
        <v>289</v>
      </c>
      <c r="F139" s="121" t="s">
        <v>278</v>
      </c>
      <c r="G139" s="121" t="s">
        <v>290</v>
      </c>
      <c r="H139" s="121" t="s">
        <v>280</v>
      </c>
      <c r="I139" s="121" t="s">
        <v>291</v>
      </c>
      <c r="J139" s="121" t="s">
        <v>292</v>
      </c>
      <c r="K139" s="121" t="s">
        <v>293</v>
      </c>
      <c r="L139" s="121" t="s">
        <v>294</v>
      </c>
      <c r="M139" s="121"/>
    </row>
    <row r="140" spans="2:21" ht="65.25" customHeight="1" x14ac:dyDescent="0.2">
      <c r="C140" s="121" t="s">
        <v>295</v>
      </c>
      <c r="D140" s="122">
        <v>1</v>
      </c>
      <c r="E140" s="121" t="s">
        <v>296</v>
      </c>
      <c r="F140" s="121" t="s">
        <v>297</v>
      </c>
      <c r="G140" s="121" t="s">
        <v>298</v>
      </c>
      <c r="H140" s="121" t="s">
        <v>280</v>
      </c>
      <c r="I140" s="121" t="s">
        <v>299</v>
      </c>
      <c r="J140" s="121" t="s">
        <v>300</v>
      </c>
      <c r="K140" s="121" t="s">
        <v>301</v>
      </c>
      <c r="L140" s="121" t="s">
        <v>302</v>
      </c>
      <c r="M140" s="121"/>
    </row>
    <row r="141" spans="2:21" ht="65.25" customHeight="1" x14ac:dyDescent="0.2">
      <c r="C141" s="121" t="s">
        <v>295</v>
      </c>
      <c r="D141" s="122">
        <v>2</v>
      </c>
      <c r="E141" s="121" t="s">
        <v>303</v>
      </c>
      <c r="F141" s="121" t="s">
        <v>297</v>
      </c>
      <c r="G141" s="121" t="s">
        <v>304</v>
      </c>
      <c r="H141" s="121" t="s">
        <v>280</v>
      </c>
      <c r="I141" s="121" t="s">
        <v>305</v>
      </c>
      <c r="J141" s="121" t="s">
        <v>306</v>
      </c>
      <c r="K141" s="121" t="s">
        <v>307</v>
      </c>
      <c r="L141" s="121" t="s">
        <v>308</v>
      </c>
      <c r="M141" s="121"/>
    </row>
    <row r="142" spans="2:21" ht="65.25" customHeight="1" x14ac:dyDescent="0.2">
      <c r="C142" s="121" t="s">
        <v>295</v>
      </c>
      <c r="D142" s="122">
        <v>3</v>
      </c>
      <c r="E142" s="121" t="s">
        <v>309</v>
      </c>
      <c r="F142" s="121" t="s">
        <v>297</v>
      </c>
      <c r="G142" s="121" t="s">
        <v>310</v>
      </c>
      <c r="H142" s="121" t="s">
        <v>280</v>
      </c>
      <c r="I142" s="121" t="s">
        <v>311</v>
      </c>
      <c r="J142" s="121" t="s">
        <v>312</v>
      </c>
      <c r="K142" s="121" t="s">
        <v>313</v>
      </c>
      <c r="L142" s="121" t="s">
        <v>314</v>
      </c>
      <c r="M142" s="121"/>
    </row>
    <row r="143" spans="2:21" ht="65.25" customHeight="1" x14ac:dyDescent="0.2">
      <c r="C143" s="121" t="s">
        <v>295</v>
      </c>
      <c r="D143" s="122">
        <v>3</v>
      </c>
      <c r="E143" s="121" t="s">
        <v>309</v>
      </c>
      <c r="F143" s="121" t="s">
        <v>297</v>
      </c>
      <c r="G143" s="121" t="s">
        <v>315</v>
      </c>
      <c r="H143" s="121" t="s">
        <v>280</v>
      </c>
      <c r="I143" s="121" t="s">
        <v>316</v>
      </c>
      <c r="J143" s="121" t="s">
        <v>317</v>
      </c>
      <c r="K143" s="121" t="s">
        <v>283</v>
      </c>
      <c r="L143" s="121" t="s">
        <v>318</v>
      </c>
      <c r="M143" s="121"/>
    </row>
    <row r="144" spans="2:21" ht="65.25" customHeight="1" x14ac:dyDescent="0.2">
      <c r="C144" s="121" t="s">
        <v>319</v>
      </c>
      <c r="D144" s="122">
        <v>1</v>
      </c>
      <c r="E144" s="121" t="s">
        <v>320</v>
      </c>
      <c r="F144" s="121" t="s">
        <v>321</v>
      </c>
      <c r="G144" s="121" t="s">
        <v>322</v>
      </c>
      <c r="H144" s="121" t="s">
        <v>280</v>
      </c>
      <c r="I144" s="121" t="s">
        <v>323</v>
      </c>
      <c r="J144" s="121" t="s">
        <v>324</v>
      </c>
      <c r="K144" s="121" t="s">
        <v>325</v>
      </c>
      <c r="L144" s="121" t="s">
        <v>326</v>
      </c>
      <c r="M144" s="121"/>
    </row>
    <row r="145" spans="3:13" ht="65.25" customHeight="1" x14ac:dyDescent="0.2">
      <c r="C145" s="121" t="s">
        <v>319</v>
      </c>
      <c r="D145" s="122">
        <v>2</v>
      </c>
      <c r="E145" s="121" t="s">
        <v>327</v>
      </c>
      <c r="F145" s="121" t="s">
        <v>321</v>
      </c>
      <c r="G145" s="121" t="s">
        <v>328</v>
      </c>
      <c r="H145" s="121" t="s">
        <v>280</v>
      </c>
      <c r="I145" s="121" t="s">
        <v>329</v>
      </c>
      <c r="J145" s="121" t="s">
        <v>330</v>
      </c>
      <c r="K145" s="121" t="s">
        <v>331</v>
      </c>
      <c r="L145" s="121" t="s">
        <v>332</v>
      </c>
      <c r="M145" s="121"/>
    </row>
    <row r="146" spans="3:13" ht="65.25" customHeight="1" x14ac:dyDescent="0.2">
      <c r="C146" s="121" t="s">
        <v>319</v>
      </c>
      <c r="D146" s="122">
        <v>2</v>
      </c>
      <c r="E146" s="121" t="s">
        <v>327</v>
      </c>
      <c r="F146" s="121" t="s">
        <v>321</v>
      </c>
      <c r="G146" s="121" t="s">
        <v>333</v>
      </c>
      <c r="H146" s="121" t="s">
        <v>280</v>
      </c>
      <c r="I146" s="121" t="s">
        <v>334</v>
      </c>
      <c r="J146" s="121" t="s">
        <v>317</v>
      </c>
      <c r="K146" s="121" t="s">
        <v>331</v>
      </c>
      <c r="L146" s="121" t="s">
        <v>335</v>
      </c>
      <c r="M146" s="121"/>
    </row>
    <row r="147" spans="3:13" ht="65.25" customHeight="1" x14ac:dyDescent="0.2">
      <c r="C147" s="121" t="s">
        <v>319</v>
      </c>
      <c r="D147" s="122">
        <v>2</v>
      </c>
      <c r="E147" s="121" t="s">
        <v>327</v>
      </c>
      <c r="F147" s="121" t="s">
        <v>321</v>
      </c>
      <c r="G147" s="121" t="s">
        <v>336</v>
      </c>
      <c r="H147" s="121" t="s">
        <v>280</v>
      </c>
      <c r="I147" s="121" t="s">
        <v>337</v>
      </c>
      <c r="J147" s="121" t="s">
        <v>330</v>
      </c>
      <c r="K147" s="121" t="s">
        <v>331</v>
      </c>
      <c r="L147" s="121" t="s">
        <v>332</v>
      </c>
      <c r="M147" s="121"/>
    </row>
    <row r="148" spans="3:13" ht="65.25" customHeight="1" x14ac:dyDescent="0.2">
      <c r="C148" s="121" t="s">
        <v>319</v>
      </c>
      <c r="D148" s="122">
        <v>3</v>
      </c>
      <c r="E148" s="121" t="s">
        <v>338</v>
      </c>
      <c r="F148" s="121" t="s">
        <v>321</v>
      </c>
      <c r="G148" s="121" t="s">
        <v>339</v>
      </c>
      <c r="H148" s="121" t="s">
        <v>280</v>
      </c>
      <c r="I148" s="121" t="s">
        <v>340</v>
      </c>
      <c r="J148" s="121" t="s">
        <v>341</v>
      </c>
      <c r="K148" s="121" t="s">
        <v>287</v>
      </c>
      <c r="L148" s="121" t="s">
        <v>342</v>
      </c>
      <c r="M148" s="121"/>
    </row>
    <row r="149" spans="3:13" ht="65.25" customHeight="1" x14ac:dyDescent="0.2">
      <c r="C149" s="121" t="s">
        <v>343</v>
      </c>
      <c r="D149" s="122">
        <v>2</v>
      </c>
      <c r="E149" s="121" t="s">
        <v>344</v>
      </c>
      <c r="F149" s="121" t="s">
        <v>345</v>
      </c>
      <c r="G149" s="121" t="s">
        <v>346</v>
      </c>
      <c r="H149" s="121" t="s">
        <v>280</v>
      </c>
      <c r="I149" s="121" t="s">
        <v>347</v>
      </c>
      <c r="J149" s="121" t="s">
        <v>348</v>
      </c>
      <c r="K149" s="121" t="s">
        <v>287</v>
      </c>
      <c r="L149" s="121" t="s">
        <v>349</v>
      </c>
      <c r="M149" s="121"/>
    </row>
    <row r="150" spans="3:13" ht="65.25" customHeight="1" x14ac:dyDescent="0.2">
      <c r="C150" s="121" t="s">
        <v>343</v>
      </c>
      <c r="D150" s="122">
        <v>1</v>
      </c>
      <c r="E150" s="121" t="s">
        <v>350</v>
      </c>
      <c r="F150" s="121" t="s">
        <v>345</v>
      </c>
      <c r="G150" s="121" t="s">
        <v>351</v>
      </c>
      <c r="H150" s="121" t="s">
        <v>280</v>
      </c>
      <c r="I150" s="121" t="s">
        <v>352</v>
      </c>
      <c r="J150" s="121" t="s">
        <v>353</v>
      </c>
      <c r="K150" s="121" t="s">
        <v>354</v>
      </c>
      <c r="L150" s="121" t="s">
        <v>355</v>
      </c>
      <c r="M150" s="121"/>
    </row>
    <row r="151" spans="3:13" ht="65.25" customHeight="1" x14ac:dyDescent="0.2">
      <c r="C151" s="121" t="s">
        <v>356</v>
      </c>
      <c r="D151" s="122">
        <v>1</v>
      </c>
      <c r="E151" s="121" t="s">
        <v>357</v>
      </c>
      <c r="F151" s="121" t="s">
        <v>358</v>
      </c>
      <c r="G151" s="121" t="s">
        <v>359</v>
      </c>
      <c r="H151" s="121" t="s">
        <v>280</v>
      </c>
      <c r="I151" s="121" t="s">
        <v>360</v>
      </c>
      <c r="J151" s="121" t="s">
        <v>361</v>
      </c>
      <c r="K151" s="121" t="s">
        <v>362</v>
      </c>
      <c r="L151" s="121" t="s">
        <v>363</v>
      </c>
      <c r="M151" s="121"/>
    </row>
    <row r="152" spans="3:13" ht="65.25" customHeight="1" x14ac:dyDescent="0.2">
      <c r="C152" s="121" t="s">
        <v>356</v>
      </c>
      <c r="D152" s="122">
        <v>2</v>
      </c>
      <c r="E152" s="121" t="s">
        <v>364</v>
      </c>
      <c r="F152" s="121" t="s">
        <v>358</v>
      </c>
      <c r="G152" s="121" t="s">
        <v>365</v>
      </c>
      <c r="H152" s="121" t="s">
        <v>280</v>
      </c>
      <c r="I152" s="121" t="s">
        <v>365</v>
      </c>
      <c r="J152" s="121" t="s">
        <v>366</v>
      </c>
      <c r="K152" s="121" t="s">
        <v>367</v>
      </c>
      <c r="L152" s="121" t="s">
        <v>368</v>
      </c>
      <c r="M152" s="121"/>
    </row>
    <row r="153" spans="3:13" ht="65.25" customHeight="1" x14ac:dyDescent="0.2">
      <c r="C153" s="121" t="s">
        <v>356</v>
      </c>
      <c r="D153" s="122">
        <v>3</v>
      </c>
      <c r="E153" s="121" t="s">
        <v>369</v>
      </c>
      <c r="F153" s="121" t="s">
        <v>358</v>
      </c>
      <c r="G153" s="121" t="s">
        <v>370</v>
      </c>
      <c r="H153" s="121" t="s">
        <v>280</v>
      </c>
      <c r="I153" s="121" t="s">
        <v>370</v>
      </c>
      <c r="J153" s="121" t="s">
        <v>371</v>
      </c>
      <c r="K153" s="121" t="s">
        <v>283</v>
      </c>
      <c r="L153" s="121" t="s">
        <v>372</v>
      </c>
      <c r="M153" s="121"/>
    </row>
    <row r="154" spans="3:13" ht="65.25" customHeight="1" x14ac:dyDescent="0.2">
      <c r="C154" s="121" t="s">
        <v>373</v>
      </c>
      <c r="D154" s="122">
        <v>1</v>
      </c>
      <c r="E154" s="121" t="s">
        <v>374</v>
      </c>
      <c r="F154" s="121" t="s">
        <v>375</v>
      </c>
      <c r="G154" s="121" t="s">
        <v>376</v>
      </c>
      <c r="H154" s="121" t="s">
        <v>280</v>
      </c>
      <c r="I154" s="121" t="s">
        <v>377</v>
      </c>
      <c r="J154" s="121" t="s">
        <v>378</v>
      </c>
      <c r="K154" s="121" t="s">
        <v>283</v>
      </c>
      <c r="L154" s="121" t="s">
        <v>379</v>
      </c>
      <c r="M154" s="121"/>
    </row>
    <row r="155" spans="3:13" ht="65.25" customHeight="1" x14ac:dyDescent="0.2">
      <c r="C155" s="121" t="s">
        <v>373</v>
      </c>
      <c r="D155" s="122">
        <v>1</v>
      </c>
      <c r="E155" s="121" t="s">
        <v>374</v>
      </c>
      <c r="F155" s="121" t="s">
        <v>375</v>
      </c>
      <c r="G155" s="121" t="s">
        <v>380</v>
      </c>
      <c r="H155" s="121" t="s">
        <v>280</v>
      </c>
      <c r="I155" s="121" t="s">
        <v>381</v>
      </c>
      <c r="J155" s="121" t="s">
        <v>353</v>
      </c>
      <c r="K155" s="121" t="s">
        <v>382</v>
      </c>
      <c r="L155" s="121" t="s">
        <v>383</v>
      </c>
      <c r="M155" s="121"/>
    </row>
    <row r="156" spans="3:13" ht="65.25" customHeight="1" x14ac:dyDescent="0.2">
      <c r="C156" s="121" t="s">
        <v>373</v>
      </c>
      <c r="D156" s="122">
        <v>2</v>
      </c>
      <c r="E156" s="121" t="s">
        <v>384</v>
      </c>
      <c r="F156" s="121" t="s">
        <v>375</v>
      </c>
      <c r="G156" s="121" t="s">
        <v>385</v>
      </c>
      <c r="H156" s="121" t="s">
        <v>280</v>
      </c>
      <c r="I156" s="121" t="s">
        <v>385</v>
      </c>
      <c r="J156" s="121" t="s">
        <v>386</v>
      </c>
      <c r="K156" s="121" t="s">
        <v>387</v>
      </c>
      <c r="L156" s="121" t="s">
        <v>388</v>
      </c>
      <c r="M156" s="121"/>
    </row>
  </sheetData>
  <autoFilter ref="C136:M156"/>
  <phoneticPr fontId="24"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81"/>
  <sheetViews>
    <sheetView showGridLines="0" tabSelected="1" zoomScale="90" zoomScaleNormal="90" workbookViewId="0">
      <selection activeCell="F10" sqref="F10:O10"/>
    </sheetView>
  </sheetViews>
  <sheetFormatPr baseColWidth="10" defaultColWidth="12.625" defaultRowHeight="15" outlineLevelCol="1" x14ac:dyDescent="0.25"/>
  <cols>
    <col min="1" max="1" width="2.75" style="14" customWidth="1"/>
    <col min="2" max="2" width="19.75" style="119" hidden="1" customWidth="1"/>
    <col min="3" max="3" width="18.625" style="14" customWidth="1"/>
    <col min="4" max="4" width="8.25" style="242" customWidth="1"/>
    <col min="5" max="5" width="37.5" style="14" customWidth="1"/>
    <col min="6" max="6" width="36.25" style="14" customWidth="1"/>
    <col min="7" max="7" width="22.25" style="14" customWidth="1"/>
    <col min="8" max="10" width="20" style="14" hidden="1" customWidth="1"/>
    <col min="11" max="11" width="14.875" style="14" hidden="1"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06"/>
      <c r="C1" s="90"/>
      <c r="D1" s="236"/>
      <c r="E1" s="317" t="s">
        <v>195</v>
      </c>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13"/>
    </row>
    <row r="2" spans="1:725" ht="43.5" customHeight="1" x14ac:dyDescent="0.25">
      <c r="A2" s="12"/>
      <c r="B2" s="107"/>
      <c r="C2" s="89"/>
      <c r="D2" s="237"/>
      <c r="E2" s="318" t="s">
        <v>194</v>
      </c>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13"/>
    </row>
    <row r="3" spans="1:725" ht="43.5" customHeight="1" x14ac:dyDescent="0.25">
      <c r="A3" s="12"/>
      <c r="B3" s="107"/>
      <c r="C3" s="91"/>
      <c r="D3" s="238"/>
      <c r="E3" s="318" t="s">
        <v>158</v>
      </c>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13"/>
    </row>
    <row r="4" spans="1:725" ht="16.5" thickBot="1" x14ac:dyDescent="0.3">
      <c r="A4" s="15"/>
      <c r="B4" s="108"/>
      <c r="C4" s="16"/>
      <c r="D4" s="49"/>
      <c r="E4" s="16"/>
      <c r="F4" s="49"/>
      <c r="G4" s="49"/>
      <c r="H4" s="49"/>
      <c r="I4" s="49"/>
      <c r="J4" s="49"/>
      <c r="K4" s="49"/>
      <c r="L4" s="49"/>
      <c r="M4" s="16"/>
      <c r="N4" s="16"/>
      <c r="O4" s="16"/>
      <c r="P4" s="94"/>
      <c r="Q4" s="94"/>
      <c r="R4" s="94"/>
      <c r="S4" s="16"/>
      <c r="T4" s="49"/>
      <c r="U4" s="49"/>
      <c r="V4" s="17"/>
      <c r="W4" s="16"/>
      <c r="X4" s="49"/>
      <c r="Y4" s="49"/>
      <c r="Z4" s="17"/>
      <c r="AA4" s="16"/>
      <c r="AB4" s="49"/>
      <c r="AC4" s="49"/>
      <c r="AD4" s="17"/>
      <c r="AE4" s="18"/>
      <c r="AF4" s="54"/>
      <c r="AG4" s="54"/>
      <c r="AH4" s="17"/>
      <c r="AI4" s="18"/>
      <c r="AJ4" s="54"/>
      <c r="AK4" s="54"/>
      <c r="AL4" s="17"/>
      <c r="AM4" s="18"/>
      <c r="AN4" s="54"/>
      <c r="AO4" s="54"/>
      <c r="AP4" s="17"/>
      <c r="AQ4" s="18"/>
      <c r="AR4" s="54"/>
      <c r="AS4" s="54"/>
      <c r="AT4" s="17"/>
      <c r="AU4" s="18"/>
      <c r="AV4" s="54"/>
      <c r="AW4" s="54"/>
      <c r="AX4" s="17"/>
      <c r="AY4" s="18"/>
      <c r="AZ4" s="54"/>
      <c r="BA4" s="54"/>
      <c r="BB4" s="17"/>
      <c r="BC4" s="18"/>
      <c r="BD4" s="54"/>
      <c r="BE4" s="54"/>
      <c r="BF4" s="17"/>
      <c r="BG4" s="18"/>
      <c r="BH4" s="54"/>
      <c r="BI4" s="54"/>
      <c r="BJ4" s="17"/>
      <c r="BK4" s="18"/>
      <c r="BL4" s="54"/>
      <c r="BM4" s="54"/>
      <c r="BN4" s="17"/>
      <c r="BO4" s="19"/>
    </row>
    <row r="5" spans="1:725" ht="29.25" customHeight="1" x14ac:dyDescent="0.25">
      <c r="A5" s="12"/>
      <c r="B5" s="109"/>
      <c r="C5" s="267" t="s">
        <v>2</v>
      </c>
      <c r="D5" s="268"/>
      <c r="E5" s="319"/>
      <c r="F5" s="322" t="s">
        <v>8</v>
      </c>
      <c r="G5" s="323"/>
      <c r="H5" s="323"/>
      <c r="I5" s="323"/>
      <c r="J5" s="323"/>
      <c r="K5" s="323"/>
      <c r="L5" s="323"/>
      <c r="M5" s="323"/>
      <c r="N5" s="323"/>
      <c r="O5" s="324"/>
      <c r="P5" s="95"/>
      <c r="Q5" s="95"/>
      <c r="R5" s="95"/>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09"/>
      <c r="C6" s="270" t="s">
        <v>133</v>
      </c>
      <c r="D6" s="271"/>
      <c r="E6" s="320"/>
      <c r="F6" s="325" t="s">
        <v>43</v>
      </c>
      <c r="G6" s="326"/>
      <c r="H6" s="326"/>
      <c r="I6" s="326"/>
      <c r="J6" s="326"/>
      <c r="K6" s="326"/>
      <c r="L6" s="326"/>
      <c r="M6" s="326"/>
      <c r="N6" s="326"/>
      <c r="O6" s="327"/>
      <c r="P6" s="96"/>
      <c r="Q6" s="96"/>
      <c r="R6" s="96"/>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09"/>
      <c r="C7" s="293" t="s">
        <v>6</v>
      </c>
      <c r="D7" s="294"/>
      <c r="E7" s="321"/>
      <c r="F7" s="328">
        <v>2023</v>
      </c>
      <c r="G7" s="329"/>
      <c r="H7" s="329"/>
      <c r="I7" s="329"/>
      <c r="J7" s="329"/>
      <c r="K7" s="329"/>
      <c r="L7" s="329"/>
      <c r="M7" s="329"/>
      <c r="N7" s="329"/>
      <c r="O7" s="330"/>
      <c r="P7" s="95"/>
      <c r="Q7" s="95"/>
      <c r="R7" s="95"/>
      <c r="S7" s="16"/>
      <c r="T7" s="49"/>
      <c r="U7" s="49"/>
      <c r="V7" s="17"/>
      <c r="W7" s="16"/>
      <c r="X7" s="49"/>
      <c r="Y7" s="49"/>
      <c r="Z7" s="17"/>
      <c r="AA7" s="16"/>
      <c r="AB7" s="49"/>
      <c r="AC7" s="49"/>
      <c r="AD7" s="17"/>
      <c r="AE7" s="18"/>
      <c r="AF7" s="54"/>
      <c r="AG7" s="54"/>
      <c r="AH7" s="17"/>
      <c r="AI7" s="18"/>
      <c r="AJ7" s="54"/>
      <c r="AK7" s="54"/>
      <c r="AL7" s="17"/>
      <c r="AM7" s="18"/>
      <c r="AN7" s="54"/>
      <c r="AO7" s="54"/>
      <c r="AP7" s="17"/>
      <c r="AQ7" s="18"/>
      <c r="AR7" s="54"/>
      <c r="AS7" s="54"/>
      <c r="AT7" s="17"/>
      <c r="AU7" s="18"/>
      <c r="AV7" s="54"/>
      <c r="AW7" s="54"/>
      <c r="AX7" s="17"/>
      <c r="AY7" s="18"/>
      <c r="AZ7" s="54"/>
      <c r="BA7" s="54"/>
      <c r="BB7" s="17"/>
      <c r="BC7" s="18"/>
      <c r="BD7" s="54"/>
      <c r="BE7" s="54"/>
      <c r="BF7" s="17"/>
      <c r="BG7" s="18"/>
      <c r="BH7" s="54"/>
      <c r="BI7" s="54"/>
      <c r="BJ7" s="17"/>
      <c r="BK7" s="18"/>
      <c r="BL7" s="54"/>
      <c r="BM7" s="54"/>
      <c r="BN7" s="17"/>
      <c r="BO7" s="19"/>
    </row>
    <row r="8" spans="1:725" s="38" customFormat="1" ht="15.75" thickBot="1" x14ac:dyDescent="0.25">
      <c r="A8" s="10"/>
      <c r="B8" s="110"/>
      <c r="C8" s="105"/>
      <c r="D8" s="239"/>
      <c r="E8" s="105"/>
      <c r="F8" s="85"/>
      <c r="G8" s="85"/>
      <c r="H8" s="105"/>
      <c r="I8" s="105"/>
      <c r="J8" s="85"/>
      <c r="K8" s="72"/>
      <c r="L8" s="72"/>
      <c r="M8" s="84"/>
      <c r="N8" s="11"/>
      <c r="O8" s="84"/>
      <c r="P8" s="70"/>
      <c r="Q8" s="70"/>
      <c r="R8" s="70"/>
      <c r="S8" s="37"/>
      <c r="T8" s="47"/>
      <c r="U8" s="67"/>
      <c r="V8" s="17"/>
      <c r="W8" s="37"/>
      <c r="X8" s="47"/>
      <c r="Y8" s="67"/>
      <c r="Z8" s="17"/>
      <c r="AA8" s="37"/>
      <c r="AB8" s="47"/>
      <c r="AC8" s="67"/>
      <c r="AD8" s="17"/>
      <c r="AE8" s="37"/>
      <c r="AF8" s="47"/>
      <c r="AG8" s="69"/>
      <c r="AH8" s="17"/>
      <c r="AI8" s="37"/>
      <c r="AJ8" s="47"/>
      <c r="AK8" s="69"/>
      <c r="AL8" s="17"/>
      <c r="AM8" s="37"/>
      <c r="AN8" s="47"/>
      <c r="AO8" s="69"/>
      <c r="AP8" s="37"/>
      <c r="AQ8" s="37"/>
      <c r="AR8" s="47"/>
      <c r="AS8" s="69"/>
      <c r="AT8" s="87"/>
      <c r="AU8" s="37"/>
      <c r="AV8" s="47"/>
      <c r="AW8" s="69"/>
      <c r="AX8" s="87"/>
      <c r="AY8" s="37"/>
      <c r="AZ8" s="47"/>
      <c r="BA8" s="69"/>
      <c r="BB8" s="37"/>
      <c r="BC8" s="37"/>
      <c r="BD8" s="48"/>
      <c r="BE8" s="69"/>
      <c r="BF8" s="87"/>
      <c r="BG8" s="37"/>
      <c r="BH8" s="48"/>
      <c r="BI8" s="69"/>
      <c r="BJ8" s="87"/>
      <c r="BK8" s="37"/>
      <c r="BL8" s="48"/>
      <c r="BM8" s="69"/>
      <c r="BN8" s="37"/>
      <c r="BO8" s="11"/>
    </row>
    <row r="9" spans="1:725" s="63" customFormat="1" ht="29.25" customHeight="1" x14ac:dyDescent="0.2">
      <c r="A9" s="10"/>
      <c r="B9" s="111"/>
      <c r="C9" s="267" t="s">
        <v>191</v>
      </c>
      <c r="D9" s="268"/>
      <c r="E9" s="269"/>
      <c r="F9" s="261" t="s">
        <v>96</v>
      </c>
      <c r="G9" s="262"/>
      <c r="H9" s="262"/>
      <c r="I9" s="262"/>
      <c r="J9" s="262"/>
      <c r="K9" s="262"/>
      <c r="L9" s="262"/>
      <c r="M9" s="262"/>
      <c r="N9" s="262"/>
      <c r="O9" s="263"/>
      <c r="P9" s="298" t="s">
        <v>74</v>
      </c>
      <c r="Q9" s="299"/>
      <c r="R9" s="299"/>
      <c r="S9" s="299"/>
      <c r="T9" s="299"/>
      <c r="U9" s="299"/>
      <c r="V9" s="299"/>
      <c r="W9" s="299"/>
      <c r="X9" s="299"/>
      <c r="Y9" s="299"/>
      <c r="Z9" s="299"/>
      <c r="AA9" s="299"/>
      <c r="AB9" s="299"/>
      <c r="AC9" s="299"/>
      <c r="AD9" s="17"/>
      <c r="AE9" s="62"/>
      <c r="AF9" s="62"/>
      <c r="AG9" s="69"/>
      <c r="AH9" s="17"/>
      <c r="AI9" s="62"/>
      <c r="AJ9" s="62"/>
      <c r="AK9" s="69"/>
      <c r="AL9" s="17"/>
      <c r="AM9" s="62"/>
      <c r="AN9" s="62"/>
      <c r="AO9" s="69"/>
      <c r="AP9" s="62"/>
      <c r="AQ9" s="62"/>
      <c r="AR9" s="62"/>
      <c r="AS9" s="69"/>
      <c r="AT9" s="87"/>
      <c r="AU9" s="62"/>
      <c r="AV9" s="62"/>
      <c r="AW9" s="69"/>
      <c r="AX9" s="87"/>
      <c r="AY9" s="62"/>
      <c r="AZ9" s="62"/>
      <c r="BA9" s="69"/>
      <c r="BB9" s="62"/>
      <c r="BC9" s="62"/>
      <c r="BD9" s="62"/>
      <c r="BE9" s="69"/>
      <c r="BF9" s="87"/>
      <c r="BG9" s="62"/>
      <c r="BH9" s="62"/>
      <c r="BI9" s="69"/>
      <c r="BJ9" s="87"/>
      <c r="BK9" s="62"/>
      <c r="BL9" s="62"/>
      <c r="BM9" s="69"/>
      <c r="BN9" s="62"/>
      <c r="BO9" s="11"/>
    </row>
    <row r="10" spans="1:725" ht="33.75" customHeight="1" x14ac:dyDescent="0.25">
      <c r="A10" s="20"/>
      <c r="B10" s="109"/>
      <c r="C10" s="270" t="s">
        <v>64</v>
      </c>
      <c r="D10" s="271"/>
      <c r="E10" s="272"/>
      <c r="F10" s="264" t="str">
        <f>VLOOKUP(F9,LISTAS!$H$3:$I$10,2,FALSE)</f>
        <v>Proyecto 7597 - Fortalecer la capacidad administrativa para el desarrollo y mejoramiento de la gestión institucional y el servicio a la ciudadanía</v>
      </c>
      <c r="G10" s="265"/>
      <c r="H10" s="265"/>
      <c r="I10" s="265"/>
      <c r="J10" s="265"/>
      <c r="K10" s="265"/>
      <c r="L10" s="265"/>
      <c r="M10" s="265"/>
      <c r="N10" s="265"/>
      <c r="O10" s="266"/>
      <c r="P10" s="300" t="s">
        <v>68</v>
      </c>
      <c r="Q10" s="301"/>
      <c r="R10" s="301"/>
      <c r="S10" s="301"/>
      <c r="T10" s="302" t="s">
        <v>69</v>
      </c>
      <c r="U10" s="303"/>
      <c r="V10" s="303"/>
      <c r="W10" s="303"/>
      <c r="X10" s="304"/>
      <c r="Y10" s="302" t="s">
        <v>70</v>
      </c>
      <c r="Z10" s="303"/>
      <c r="AA10" s="303"/>
      <c r="AB10" s="303"/>
      <c r="AC10" s="304"/>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09" t="str">
        <f>+VLOOKUP(F10,LISTAS!$B$47:$D$65,2,FALSE)</f>
        <v>OBJ_6</v>
      </c>
      <c r="C11" s="270" t="s">
        <v>131</v>
      </c>
      <c r="D11" s="271"/>
      <c r="E11" s="272"/>
      <c r="F11" s="282" t="s">
        <v>410</v>
      </c>
      <c r="G11" s="283"/>
      <c r="H11" s="283"/>
      <c r="I11" s="283"/>
      <c r="J11" s="283"/>
      <c r="K11" s="283"/>
      <c r="L11" s="283"/>
      <c r="M11" s="283"/>
      <c r="N11" s="283"/>
      <c r="O11" s="284"/>
      <c r="P11" s="305" t="s">
        <v>529</v>
      </c>
      <c r="Q11" s="306"/>
      <c r="R11" s="306"/>
      <c r="S11" s="306"/>
      <c r="T11" s="305" t="s">
        <v>530</v>
      </c>
      <c r="U11" s="306"/>
      <c r="V11" s="306"/>
      <c r="W11" s="306"/>
      <c r="X11" s="309"/>
      <c r="Y11" s="311" t="s">
        <v>531</v>
      </c>
      <c r="Z11" s="312"/>
      <c r="AA11" s="312"/>
      <c r="AB11" s="312"/>
      <c r="AC11" s="313"/>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8" customFormat="1" ht="28.5" customHeight="1" thickBot="1" x14ac:dyDescent="0.3">
      <c r="A12" s="59"/>
      <c r="B12" s="109" t="str">
        <f>+VLOOKUP(LEFT(F11,200),LISTAS!$I$112:$K$132,2,FALSE)</f>
        <v>PROD_OBJ_6.6.1.</v>
      </c>
      <c r="C12" s="275" t="s">
        <v>258</v>
      </c>
      <c r="D12" s="276"/>
      <c r="E12" s="277"/>
      <c r="F12" s="278" t="s">
        <v>540</v>
      </c>
      <c r="G12" s="279"/>
      <c r="H12" s="279"/>
      <c r="I12" s="279"/>
      <c r="J12" s="279"/>
      <c r="K12" s="279"/>
      <c r="L12" s="279"/>
      <c r="M12" s="279"/>
      <c r="N12" s="279"/>
      <c r="O12" s="280"/>
      <c r="P12" s="307"/>
      <c r="Q12" s="308"/>
      <c r="R12" s="308"/>
      <c r="S12" s="308"/>
      <c r="T12" s="307"/>
      <c r="U12" s="308"/>
      <c r="V12" s="308"/>
      <c r="W12" s="308"/>
      <c r="X12" s="310"/>
      <c r="Y12" s="307"/>
      <c r="Z12" s="308"/>
      <c r="AA12" s="308"/>
      <c r="AB12" s="308"/>
      <c r="AC12" s="310"/>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83" customFormat="1" ht="20.25" customHeight="1" x14ac:dyDescent="0.25">
      <c r="A13" s="86"/>
      <c r="B13" s="112" t="str">
        <f>VLOOKUP(LEFT(F12,200),LISTAS!$L$113:$P$132,2,FALSE)</f>
        <v>MGA_META17</v>
      </c>
      <c r="C13" s="296" t="s">
        <v>136</v>
      </c>
      <c r="D13" s="285" t="s">
        <v>14</v>
      </c>
      <c r="E13" s="285" t="s">
        <v>10</v>
      </c>
      <c r="F13" s="285" t="s">
        <v>239</v>
      </c>
      <c r="G13" s="285" t="s">
        <v>259</v>
      </c>
      <c r="H13" s="285" t="s">
        <v>256</v>
      </c>
      <c r="I13" s="289" t="s">
        <v>257</v>
      </c>
      <c r="J13" s="289" t="s">
        <v>260</v>
      </c>
      <c r="K13" s="285" t="s">
        <v>243</v>
      </c>
      <c r="L13" s="345" t="s">
        <v>240</v>
      </c>
      <c r="M13" s="334" t="s">
        <v>137</v>
      </c>
      <c r="N13" s="332" t="s">
        <v>15</v>
      </c>
      <c r="O13" s="333"/>
      <c r="P13" s="336" t="s">
        <v>241</v>
      </c>
      <c r="Q13" s="337"/>
      <c r="R13" s="338"/>
      <c r="S13" s="347" t="s">
        <v>244</v>
      </c>
      <c r="T13" s="315"/>
      <c r="U13" s="315"/>
      <c r="V13" s="316"/>
      <c r="W13" s="314" t="s">
        <v>245</v>
      </c>
      <c r="X13" s="315"/>
      <c r="Y13" s="315"/>
      <c r="Z13" s="316"/>
      <c r="AA13" s="314" t="s">
        <v>246</v>
      </c>
      <c r="AB13" s="315"/>
      <c r="AC13" s="315"/>
      <c r="AD13" s="316"/>
      <c r="AE13" s="314" t="s">
        <v>247</v>
      </c>
      <c r="AF13" s="315"/>
      <c r="AG13" s="315"/>
      <c r="AH13" s="342"/>
      <c r="AI13" s="347" t="s">
        <v>248</v>
      </c>
      <c r="AJ13" s="315"/>
      <c r="AK13" s="315"/>
      <c r="AL13" s="342"/>
      <c r="AM13" s="347" t="s">
        <v>249</v>
      </c>
      <c r="AN13" s="315"/>
      <c r="AO13" s="315"/>
      <c r="AP13" s="342"/>
      <c r="AQ13" s="347" t="s">
        <v>250</v>
      </c>
      <c r="AR13" s="315"/>
      <c r="AS13" s="315"/>
      <c r="AT13" s="342"/>
      <c r="AU13" s="347" t="s">
        <v>251</v>
      </c>
      <c r="AV13" s="315"/>
      <c r="AW13" s="315"/>
      <c r="AX13" s="342"/>
      <c r="AY13" s="347" t="s">
        <v>252</v>
      </c>
      <c r="AZ13" s="315"/>
      <c r="BA13" s="315"/>
      <c r="BB13" s="342"/>
      <c r="BC13" s="347" t="s">
        <v>253</v>
      </c>
      <c r="BD13" s="315"/>
      <c r="BE13" s="315"/>
      <c r="BF13" s="342"/>
      <c r="BG13" s="347" t="s">
        <v>254</v>
      </c>
      <c r="BH13" s="315"/>
      <c r="BI13" s="315"/>
      <c r="BJ13" s="342"/>
      <c r="BK13" s="347" t="s">
        <v>255</v>
      </c>
      <c r="BL13" s="315"/>
      <c r="BM13" s="315"/>
      <c r="BN13" s="342"/>
      <c r="BO13" s="21"/>
      <c r="BP13" s="14"/>
      <c r="BQ13" s="14"/>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row>
    <row r="14" spans="1:725" s="83" customFormat="1" ht="51" customHeight="1" thickBot="1" x14ac:dyDescent="0.3">
      <c r="A14" s="86"/>
      <c r="B14" s="112" t="str">
        <f>VLOOKUP(LEFT(F12,200),LISTAS!$L$113:$O$132,3,FALSE)</f>
        <v>PMR_META17</v>
      </c>
      <c r="C14" s="331"/>
      <c r="D14" s="343"/>
      <c r="E14" s="343"/>
      <c r="F14" s="343"/>
      <c r="G14" s="343"/>
      <c r="H14" s="343"/>
      <c r="I14" s="344"/>
      <c r="J14" s="344"/>
      <c r="K14" s="343"/>
      <c r="L14" s="346"/>
      <c r="M14" s="335"/>
      <c r="N14" s="128" t="s">
        <v>11</v>
      </c>
      <c r="O14" s="129" t="s">
        <v>12</v>
      </c>
      <c r="P14" s="176" t="s">
        <v>238</v>
      </c>
      <c r="Q14" s="177" t="s">
        <v>237</v>
      </c>
      <c r="R14" s="130" t="s">
        <v>236</v>
      </c>
      <c r="S14" s="179" t="s">
        <v>134</v>
      </c>
      <c r="T14" s="179" t="s">
        <v>135</v>
      </c>
      <c r="U14" s="179" t="s">
        <v>13</v>
      </c>
      <c r="V14" s="178" t="s">
        <v>63</v>
      </c>
      <c r="W14" s="179" t="s">
        <v>134</v>
      </c>
      <c r="X14" s="179" t="s">
        <v>135</v>
      </c>
      <c r="Y14" s="179" t="s">
        <v>13</v>
      </c>
      <c r="Z14" s="178" t="s">
        <v>63</v>
      </c>
      <c r="AA14" s="179" t="s">
        <v>134</v>
      </c>
      <c r="AB14" s="179" t="s">
        <v>135</v>
      </c>
      <c r="AC14" s="179" t="s">
        <v>13</v>
      </c>
      <c r="AD14" s="178" t="s">
        <v>63</v>
      </c>
      <c r="AE14" s="179" t="s">
        <v>134</v>
      </c>
      <c r="AF14" s="179" t="s">
        <v>135</v>
      </c>
      <c r="AG14" s="179" t="s">
        <v>13</v>
      </c>
      <c r="AH14" s="178" t="s">
        <v>63</v>
      </c>
      <c r="AI14" s="179" t="s">
        <v>134</v>
      </c>
      <c r="AJ14" s="179" t="s">
        <v>135</v>
      </c>
      <c r="AK14" s="179" t="s">
        <v>13</v>
      </c>
      <c r="AL14" s="178" t="s">
        <v>63</v>
      </c>
      <c r="AM14" s="179" t="s">
        <v>134</v>
      </c>
      <c r="AN14" s="179" t="s">
        <v>135</v>
      </c>
      <c r="AO14" s="179" t="s">
        <v>13</v>
      </c>
      <c r="AP14" s="179" t="s">
        <v>63</v>
      </c>
      <c r="AQ14" s="179" t="s">
        <v>134</v>
      </c>
      <c r="AR14" s="179" t="s">
        <v>135</v>
      </c>
      <c r="AS14" s="179" t="s">
        <v>13</v>
      </c>
      <c r="AT14" s="179" t="s">
        <v>63</v>
      </c>
      <c r="AU14" s="179" t="s">
        <v>134</v>
      </c>
      <c r="AV14" s="179" t="s">
        <v>135</v>
      </c>
      <c r="AW14" s="179" t="s">
        <v>13</v>
      </c>
      <c r="AX14" s="179" t="s">
        <v>63</v>
      </c>
      <c r="AY14" s="179" t="s">
        <v>134</v>
      </c>
      <c r="AZ14" s="179" t="s">
        <v>135</v>
      </c>
      <c r="BA14" s="179" t="s">
        <v>13</v>
      </c>
      <c r="BB14" s="179" t="s">
        <v>63</v>
      </c>
      <c r="BC14" s="179" t="s">
        <v>134</v>
      </c>
      <c r="BD14" s="179" t="s">
        <v>135</v>
      </c>
      <c r="BE14" s="179" t="s">
        <v>13</v>
      </c>
      <c r="BF14" s="179" t="s">
        <v>63</v>
      </c>
      <c r="BG14" s="179" t="s">
        <v>134</v>
      </c>
      <c r="BH14" s="179" t="s">
        <v>135</v>
      </c>
      <c r="BI14" s="179" t="s">
        <v>13</v>
      </c>
      <c r="BJ14" s="179" t="s">
        <v>63</v>
      </c>
      <c r="BK14" s="179" t="s">
        <v>134</v>
      </c>
      <c r="BL14" s="179" t="s">
        <v>135</v>
      </c>
      <c r="BM14" s="179" t="s">
        <v>13</v>
      </c>
      <c r="BN14" s="179" t="s">
        <v>63</v>
      </c>
      <c r="BO14" s="21"/>
      <c r="BP14" s="14"/>
      <c r="BQ14" s="14"/>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row>
    <row r="15" spans="1:725" s="82" customFormat="1" ht="50.1" customHeight="1" x14ac:dyDescent="0.25">
      <c r="A15" s="81"/>
      <c r="B15" s="113"/>
      <c r="C15" s="226" t="s">
        <v>536</v>
      </c>
      <c r="D15" s="186"/>
      <c r="E15" s="227" t="s">
        <v>525</v>
      </c>
      <c r="F15" s="252" t="s">
        <v>546</v>
      </c>
      <c r="G15" s="186" t="s">
        <v>566</v>
      </c>
      <c r="H15" s="187" t="s">
        <v>435</v>
      </c>
      <c r="I15" s="187" t="s">
        <v>532</v>
      </c>
      <c r="J15" s="188" t="s">
        <v>533</v>
      </c>
      <c r="K15" s="186">
        <v>1</v>
      </c>
      <c r="L15" s="214">
        <f>+SUM(S15,W15,AA15,AE15,AI15,AM15,AQ15,AU15,AY15,BC15,BG15,BK15)</f>
        <v>2</v>
      </c>
      <c r="M15" s="75" t="s">
        <v>519</v>
      </c>
      <c r="N15" s="189">
        <v>45107</v>
      </c>
      <c r="O15" s="189">
        <v>45260</v>
      </c>
      <c r="P15" s="187">
        <v>0</v>
      </c>
      <c r="Q15" s="243">
        <v>0</v>
      </c>
      <c r="R15" s="187" t="s">
        <v>532</v>
      </c>
      <c r="S15" s="75"/>
      <c r="T15" s="75"/>
      <c r="U15" s="75"/>
      <c r="V15" s="76"/>
      <c r="W15" s="75"/>
      <c r="X15" s="75"/>
      <c r="Y15" s="75"/>
      <c r="Z15" s="76"/>
      <c r="AA15" s="75"/>
      <c r="AB15" s="75"/>
      <c r="AC15" s="75"/>
      <c r="AD15" s="76"/>
      <c r="AE15" s="75"/>
      <c r="AF15" s="75"/>
      <c r="AG15" s="75"/>
      <c r="AH15" s="76"/>
      <c r="AI15" s="75"/>
      <c r="AJ15" s="75"/>
      <c r="AK15" s="75"/>
      <c r="AL15" s="76"/>
      <c r="AM15" s="75">
        <v>1</v>
      </c>
      <c r="AN15" s="75"/>
      <c r="AO15" s="75"/>
      <c r="AP15" s="76"/>
      <c r="AQ15" s="75"/>
      <c r="AR15" s="75"/>
      <c r="AS15" s="75"/>
      <c r="AT15" s="76"/>
      <c r="AU15" s="75"/>
      <c r="AV15" s="75"/>
      <c r="AW15" s="75"/>
      <c r="AX15" s="76"/>
      <c r="AY15" s="75"/>
      <c r="AZ15" s="75"/>
      <c r="BA15" s="75"/>
      <c r="BB15" s="76"/>
      <c r="BC15" s="75"/>
      <c r="BD15" s="75"/>
      <c r="BE15" s="75"/>
      <c r="BF15" s="76"/>
      <c r="BG15" s="75">
        <v>1</v>
      </c>
      <c r="BH15" s="75"/>
      <c r="BI15" s="75"/>
      <c r="BJ15" s="76"/>
      <c r="BK15" s="75"/>
      <c r="BL15" s="75"/>
      <c r="BM15" s="75"/>
      <c r="BN15" s="190"/>
      <c r="BO15" s="21"/>
      <c r="BP15" s="14"/>
      <c r="BQ15" s="14"/>
    </row>
    <row r="16" spans="1:725" s="82" customFormat="1" ht="50.1" customHeight="1" x14ac:dyDescent="0.25">
      <c r="A16" s="81"/>
      <c r="B16" s="113"/>
      <c r="C16" s="232" t="s">
        <v>536</v>
      </c>
      <c r="D16" s="185"/>
      <c r="E16" s="233" t="s">
        <v>541</v>
      </c>
      <c r="F16" s="253" t="s">
        <v>547</v>
      </c>
      <c r="G16" s="185" t="s">
        <v>567</v>
      </c>
      <c r="H16" s="214" t="s">
        <v>435</v>
      </c>
      <c r="I16" s="214" t="s">
        <v>532</v>
      </c>
      <c r="J16" s="215" t="s">
        <v>533</v>
      </c>
      <c r="K16" s="185">
        <v>1</v>
      </c>
      <c r="L16" s="127">
        <f t="shared" ref="L16:L33" si="0">+SUM(S16,W16,AA16,AE16,AI16,AM16,AQ16,AU16,AY16,BC16,BG16,BK16)</f>
        <v>1</v>
      </c>
      <c r="M16" s="219" t="s">
        <v>519</v>
      </c>
      <c r="N16" s="217">
        <v>45017</v>
      </c>
      <c r="O16" s="217">
        <v>45046</v>
      </c>
      <c r="P16" s="214">
        <v>0</v>
      </c>
      <c r="Q16" s="244">
        <v>0</v>
      </c>
      <c r="R16" s="214" t="s">
        <v>532</v>
      </c>
      <c r="S16" s="219"/>
      <c r="T16" s="219"/>
      <c r="U16" s="219"/>
      <c r="V16" s="234"/>
      <c r="W16" s="219"/>
      <c r="X16" s="219"/>
      <c r="Y16" s="219"/>
      <c r="Z16" s="234"/>
      <c r="AA16" s="219"/>
      <c r="AB16" s="219"/>
      <c r="AC16" s="219"/>
      <c r="AD16" s="234"/>
      <c r="AE16" s="219">
        <v>1</v>
      </c>
      <c r="AF16" s="219"/>
      <c r="AG16" s="219"/>
      <c r="AH16" s="234"/>
      <c r="AI16" s="219"/>
      <c r="AJ16" s="219"/>
      <c r="AK16" s="219"/>
      <c r="AL16" s="234"/>
      <c r="AM16" s="219"/>
      <c r="AN16" s="219"/>
      <c r="AO16" s="219"/>
      <c r="AP16" s="234"/>
      <c r="AQ16" s="219"/>
      <c r="AR16" s="219"/>
      <c r="AS16" s="219"/>
      <c r="AT16" s="234"/>
      <c r="AU16" s="219"/>
      <c r="AV16" s="219"/>
      <c r="AW16" s="219"/>
      <c r="AX16" s="234"/>
      <c r="AY16" s="219"/>
      <c r="AZ16" s="219"/>
      <c r="BA16" s="219"/>
      <c r="BB16" s="234"/>
      <c r="BC16" s="219"/>
      <c r="BD16" s="219"/>
      <c r="BE16" s="219"/>
      <c r="BF16" s="234"/>
      <c r="BG16" s="219"/>
      <c r="BH16" s="219"/>
      <c r="BI16" s="219"/>
      <c r="BJ16" s="234"/>
      <c r="BK16" s="219"/>
      <c r="BL16" s="219"/>
      <c r="BM16" s="219"/>
      <c r="BN16" s="235"/>
      <c r="BO16" s="21"/>
      <c r="BP16" s="14"/>
      <c r="BQ16" s="14"/>
    </row>
    <row r="17" spans="1:69" s="82" customFormat="1" ht="50.1" customHeight="1" x14ac:dyDescent="0.25">
      <c r="A17" s="81"/>
      <c r="B17" s="113"/>
      <c r="C17" s="232" t="s">
        <v>536</v>
      </c>
      <c r="D17" s="185"/>
      <c r="E17" s="233" t="s">
        <v>525</v>
      </c>
      <c r="F17" s="253" t="s">
        <v>548</v>
      </c>
      <c r="G17" s="185" t="s">
        <v>568</v>
      </c>
      <c r="H17" s="214" t="s">
        <v>435</v>
      </c>
      <c r="I17" s="214" t="s">
        <v>532</v>
      </c>
      <c r="J17" s="215" t="s">
        <v>533</v>
      </c>
      <c r="K17" s="185">
        <v>1</v>
      </c>
      <c r="L17" s="127">
        <f t="shared" si="0"/>
        <v>1</v>
      </c>
      <c r="M17" s="219" t="s">
        <v>519</v>
      </c>
      <c r="N17" s="217">
        <v>45170</v>
      </c>
      <c r="O17" s="217">
        <v>45199</v>
      </c>
      <c r="P17" s="214">
        <v>0</v>
      </c>
      <c r="Q17" s="244">
        <v>0</v>
      </c>
      <c r="R17" s="214" t="s">
        <v>532</v>
      </c>
      <c r="S17" s="219"/>
      <c r="T17" s="219"/>
      <c r="U17" s="219"/>
      <c r="V17" s="234"/>
      <c r="W17" s="219"/>
      <c r="X17" s="219"/>
      <c r="Y17" s="219"/>
      <c r="Z17" s="234"/>
      <c r="AA17" s="219"/>
      <c r="AB17" s="219"/>
      <c r="AC17" s="219"/>
      <c r="AD17" s="234"/>
      <c r="AE17" s="219"/>
      <c r="AF17" s="219"/>
      <c r="AG17" s="219"/>
      <c r="AH17" s="234"/>
      <c r="AI17" s="219"/>
      <c r="AJ17" s="219"/>
      <c r="AK17" s="219"/>
      <c r="AL17" s="234"/>
      <c r="AM17" s="219"/>
      <c r="AN17" s="219"/>
      <c r="AO17" s="219"/>
      <c r="AP17" s="234"/>
      <c r="AQ17" s="219"/>
      <c r="AR17" s="219"/>
      <c r="AS17" s="219"/>
      <c r="AT17" s="234"/>
      <c r="AU17" s="219"/>
      <c r="AV17" s="219"/>
      <c r="AW17" s="219"/>
      <c r="AX17" s="234"/>
      <c r="AY17" s="219">
        <v>1</v>
      </c>
      <c r="AZ17" s="219"/>
      <c r="BA17" s="219"/>
      <c r="BB17" s="234"/>
      <c r="BC17" s="219"/>
      <c r="BD17" s="219"/>
      <c r="BE17" s="219"/>
      <c r="BF17" s="234"/>
      <c r="BG17" s="219"/>
      <c r="BH17" s="219"/>
      <c r="BI17" s="219"/>
      <c r="BJ17" s="234"/>
      <c r="BK17" s="219"/>
      <c r="BL17" s="219"/>
      <c r="BM17" s="219"/>
      <c r="BN17" s="235"/>
      <c r="BO17" s="21"/>
      <c r="BP17" s="14"/>
      <c r="BQ17" s="14"/>
    </row>
    <row r="18" spans="1:69" s="82" customFormat="1" ht="50.1" customHeight="1" x14ac:dyDescent="0.25">
      <c r="A18" s="81"/>
      <c r="B18" s="113"/>
      <c r="C18" s="232" t="s">
        <v>536</v>
      </c>
      <c r="D18" s="185"/>
      <c r="E18" s="233" t="s">
        <v>525</v>
      </c>
      <c r="F18" s="253" t="s">
        <v>549</v>
      </c>
      <c r="G18" s="185" t="s">
        <v>569</v>
      </c>
      <c r="H18" s="214" t="s">
        <v>435</v>
      </c>
      <c r="I18" s="214" t="s">
        <v>532</v>
      </c>
      <c r="J18" s="215" t="s">
        <v>533</v>
      </c>
      <c r="K18" s="185">
        <v>1</v>
      </c>
      <c r="L18" s="127">
        <f t="shared" si="0"/>
        <v>2</v>
      </c>
      <c r="M18" s="219" t="s">
        <v>519</v>
      </c>
      <c r="N18" s="217">
        <v>45078</v>
      </c>
      <c r="O18" s="217">
        <v>45260</v>
      </c>
      <c r="P18" s="214">
        <v>0</v>
      </c>
      <c r="Q18" s="244">
        <v>0</v>
      </c>
      <c r="R18" s="214" t="s">
        <v>532</v>
      </c>
      <c r="S18" s="219"/>
      <c r="T18" s="219"/>
      <c r="U18" s="219"/>
      <c r="V18" s="234"/>
      <c r="W18" s="219"/>
      <c r="X18" s="219"/>
      <c r="Y18" s="219"/>
      <c r="Z18" s="234"/>
      <c r="AA18" s="219"/>
      <c r="AB18" s="219"/>
      <c r="AC18" s="219"/>
      <c r="AD18" s="234"/>
      <c r="AE18" s="219"/>
      <c r="AF18" s="219"/>
      <c r="AG18" s="219"/>
      <c r="AH18" s="234"/>
      <c r="AI18" s="219"/>
      <c r="AJ18" s="219"/>
      <c r="AK18" s="219"/>
      <c r="AL18" s="234"/>
      <c r="AM18" s="219">
        <v>1</v>
      </c>
      <c r="AN18" s="219"/>
      <c r="AO18" s="219"/>
      <c r="AP18" s="234"/>
      <c r="AQ18" s="219"/>
      <c r="AR18" s="219"/>
      <c r="AS18" s="219"/>
      <c r="AT18" s="234"/>
      <c r="AU18" s="219"/>
      <c r="AV18" s="219"/>
      <c r="AW18" s="219"/>
      <c r="AX18" s="234"/>
      <c r="AY18" s="219"/>
      <c r="AZ18" s="219"/>
      <c r="BA18" s="219"/>
      <c r="BB18" s="234"/>
      <c r="BC18" s="219"/>
      <c r="BD18" s="219"/>
      <c r="BE18" s="219"/>
      <c r="BF18" s="234"/>
      <c r="BG18" s="219">
        <v>1</v>
      </c>
      <c r="BH18" s="219"/>
      <c r="BI18" s="219"/>
      <c r="BJ18" s="234"/>
      <c r="BK18" s="219"/>
      <c r="BL18" s="219"/>
      <c r="BM18" s="219"/>
      <c r="BN18" s="235"/>
      <c r="BO18" s="21"/>
      <c r="BP18" s="14"/>
      <c r="BQ18" s="14"/>
    </row>
    <row r="19" spans="1:69" s="82" customFormat="1" ht="50.1" customHeight="1" x14ac:dyDescent="0.25">
      <c r="A19" s="81"/>
      <c r="B19" s="113"/>
      <c r="C19" s="232" t="s">
        <v>536</v>
      </c>
      <c r="D19" s="185"/>
      <c r="E19" s="233" t="s">
        <v>522</v>
      </c>
      <c r="F19" s="253" t="s">
        <v>550</v>
      </c>
      <c r="G19" s="185" t="s">
        <v>570</v>
      </c>
      <c r="H19" s="214" t="s">
        <v>435</v>
      </c>
      <c r="I19" s="214" t="s">
        <v>539</v>
      </c>
      <c r="J19" s="215" t="s">
        <v>533</v>
      </c>
      <c r="K19" s="185">
        <v>1</v>
      </c>
      <c r="L19" s="127">
        <f t="shared" si="0"/>
        <v>1</v>
      </c>
      <c r="M19" s="219" t="s">
        <v>519</v>
      </c>
      <c r="N19" s="217">
        <v>45231</v>
      </c>
      <c r="O19" s="217">
        <v>45260</v>
      </c>
      <c r="P19" s="214">
        <v>0</v>
      </c>
      <c r="Q19" s="244">
        <v>0</v>
      </c>
      <c r="R19" s="214" t="s">
        <v>532</v>
      </c>
      <c r="S19" s="219"/>
      <c r="T19" s="219"/>
      <c r="U19" s="219"/>
      <c r="V19" s="234"/>
      <c r="W19" s="219"/>
      <c r="X19" s="219"/>
      <c r="Y19" s="219"/>
      <c r="Z19" s="234"/>
      <c r="AA19" s="219"/>
      <c r="AB19" s="219"/>
      <c r="AC19" s="219"/>
      <c r="AD19" s="234"/>
      <c r="AE19" s="219"/>
      <c r="AF19" s="219"/>
      <c r="AG19" s="219"/>
      <c r="AH19" s="234"/>
      <c r="AI19" s="219"/>
      <c r="AJ19" s="219"/>
      <c r="AK19" s="219"/>
      <c r="AL19" s="234"/>
      <c r="AM19" s="219"/>
      <c r="AN19" s="219"/>
      <c r="AO19" s="219"/>
      <c r="AP19" s="234"/>
      <c r="AQ19" s="219"/>
      <c r="AR19" s="219"/>
      <c r="AS19" s="219"/>
      <c r="AT19" s="234"/>
      <c r="AU19" s="219"/>
      <c r="AV19" s="219"/>
      <c r="AW19" s="219"/>
      <c r="AX19" s="234"/>
      <c r="AY19" s="219"/>
      <c r="AZ19" s="219"/>
      <c r="BA19" s="219"/>
      <c r="BB19" s="234"/>
      <c r="BC19" s="219"/>
      <c r="BD19" s="219"/>
      <c r="BE19" s="219"/>
      <c r="BF19" s="234"/>
      <c r="BG19" s="219">
        <v>1</v>
      </c>
      <c r="BH19" s="219"/>
      <c r="BI19" s="219"/>
      <c r="BJ19" s="234"/>
      <c r="BK19" s="219"/>
      <c r="BL19" s="219"/>
      <c r="BM19" s="219"/>
      <c r="BN19" s="235"/>
      <c r="BO19" s="21"/>
      <c r="BP19" s="14"/>
      <c r="BQ19" s="14"/>
    </row>
    <row r="20" spans="1:69" s="82" customFormat="1" ht="50.1" customHeight="1" x14ac:dyDescent="0.25">
      <c r="A20" s="81"/>
      <c r="B20" s="113"/>
      <c r="C20" s="232" t="s">
        <v>536</v>
      </c>
      <c r="D20" s="185"/>
      <c r="E20" s="233" t="s">
        <v>522</v>
      </c>
      <c r="F20" s="253" t="s">
        <v>551</v>
      </c>
      <c r="G20" s="185" t="s">
        <v>571</v>
      </c>
      <c r="H20" s="214" t="s">
        <v>435</v>
      </c>
      <c r="I20" s="214" t="s">
        <v>532</v>
      </c>
      <c r="J20" s="215" t="s">
        <v>533</v>
      </c>
      <c r="K20" s="185">
        <v>1</v>
      </c>
      <c r="L20" s="127">
        <f t="shared" si="0"/>
        <v>2</v>
      </c>
      <c r="M20" s="219" t="s">
        <v>519</v>
      </c>
      <c r="N20" s="217">
        <v>45047</v>
      </c>
      <c r="O20" s="217">
        <v>45199</v>
      </c>
      <c r="P20" s="214">
        <v>0</v>
      </c>
      <c r="Q20" s="244">
        <v>0</v>
      </c>
      <c r="R20" s="214" t="s">
        <v>532</v>
      </c>
      <c r="S20" s="219"/>
      <c r="T20" s="219"/>
      <c r="U20" s="219"/>
      <c r="V20" s="234"/>
      <c r="W20" s="219"/>
      <c r="X20" s="219"/>
      <c r="Y20" s="219"/>
      <c r="Z20" s="234"/>
      <c r="AA20" s="219"/>
      <c r="AB20" s="219"/>
      <c r="AC20" s="219"/>
      <c r="AD20" s="234"/>
      <c r="AE20" s="219"/>
      <c r="AF20" s="219"/>
      <c r="AG20" s="219"/>
      <c r="AH20" s="234"/>
      <c r="AI20" s="219">
        <v>1</v>
      </c>
      <c r="AJ20" s="219"/>
      <c r="AK20" s="219"/>
      <c r="AL20" s="234"/>
      <c r="AM20" s="219"/>
      <c r="AN20" s="219"/>
      <c r="AO20" s="219"/>
      <c r="AP20" s="234"/>
      <c r="AQ20" s="219"/>
      <c r="AR20" s="219"/>
      <c r="AS20" s="219"/>
      <c r="AT20" s="234"/>
      <c r="AU20" s="219"/>
      <c r="AV20" s="219"/>
      <c r="AW20" s="219"/>
      <c r="AX20" s="234"/>
      <c r="AY20" s="219">
        <v>1</v>
      </c>
      <c r="AZ20" s="219"/>
      <c r="BA20" s="219"/>
      <c r="BB20" s="234"/>
      <c r="BC20" s="219"/>
      <c r="BD20" s="219"/>
      <c r="BE20" s="219"/>
      <c r="BF20" s="234"/>
      <c r="BG20" s="219"/>
      <c r="BH20" s="219"/>
      <c r="BI20" s="219"/>
      <c r="BJ20" s="234"/>
      <c r="BK20" s="219"/>
      <c r="BL20" s="219"/>
      <c r="BM20" s="219"/>
      <c r="BN20" s="235"/>
      <c r="BO20" s="21"/>
      <c r="BP20" s="14"/>
      <c r="BQ20" s="14"/>
    </row>
    <row r="21" spans="1:69" s="82" customFormat="1" ht="50.1" customHeight="1" x14ac:dyDescent="0.25">
      <c r="A21" s="81"/>
      <c r="B21" s="113"/>
      <c r="C21" s="232" t="s">
        <v>536</v>
      </c>
      <c r="D21" s="185"/>
      <c r="E21" s="233" t="s">
        <v>522</v>
      </c>
      <c r="F21" s="253" t="s">
        <v>552</v>
      </c>
      <c r="G21" s="185" t="s">
        <v>572</v>
      </c>
      <c r="H21" s="214" t="s">
        <v>435</v>
      </c>
      <c r="I21" s="214" t="s">
        <v>532</v>
      </c>
      <c r="J21" s="215" t="s">
        <v>533</v>
      </c>
      <c r="K21" s="185">
        <v>1</v>
      </c>
      <c r="L21" s="127">
        <f t="shared" si="0"/>
        <v>1</v>
      </c>
      <c r="M21" s="219" t="s">
        <v>519</v>
      </c>
      <c r="N21" s="217">
        <v>45200</v>
      </c>
      <c r="O21" s="217">
        <v>45200</v>
      </c>
      <c r="P21" s="214">
        <v>0</v>
      </c>
      <c r="Q21" s="244">
        <v>0</v>
      </c>
      <c r="R21" s="214" t="s">
        <v>532</v>
      </c>
      <c r="S21" s="219"/>
      <c r="T21" s="219"/>
      <c r="U21" s="219"/>
      <c r="V21" s="234"/>
      <c r="W21" s="219"/>
      <c r="X21" s="219"/>
      <c r="Y21" s="219"/>
      <c r="Z21" s="234"/>
      <c r="AA21" s="219"/>
      <c r="AB21" s="219"/>
      <c r="AC21" s="219"/>
      <c r="AD21" s="234"/>
      <c r="AE21" s="219"/>
      <c r="AF21" s="219"/>
      <c r="AG21" s="219"/>
      <c r="AH21" s="234"/>
      <c r="AI21" s="219"/>
      <c r="AJ21" s="219"/>
      <c r="AK21" s="219"/>
      <c r="AL21" s="234"/>
      <c r="AM21" s="219"/>
      <c r="AN21" s="219"/>
      <c r="AO21" s="219"/>
      <c r="AP21" s="234"/>
      <c r="AQ21" s="219"/>
      <c r="AR21" s="219"/>
      <c r="AS21" s="219"/>
      <c r="AT21" s="234"/>
      <c r="AU21" s="219"/>
      <c r="AV21" s="219"/>
      <c r="AW21" s="219"/>
      <c r="AX21" s="234"/>
      <c r="AY21" s="219"/>
      <c r="AZ21" s="219"/>
      <c r="BA21" s="219"/>
      <c r="BB21" s="234"/>
      <c r="BC21" s="219">
        <v>1</v>
      </c>
      <c r="BD21" s="219"/>
      <c r="BE21" s="219"/>
      <c r="BF21" s="234"/>
      <c r="BG21" s="219"/>
      <c r="BH21" s="219"/>
      <c r="BI21" s="219"/>
      <c r="BJ21" s="234"/>
      <c r="BK21" s="219"/>
      <c r="BL21" s="219"/>
      <c r="BM21" s="219"/>
      <c r="BN21" s="235"/>
      <c r="BO21" s="21"/>
      <c r="BP21" s="14"/>
      <c r="BQ21" s="14"/>
    </row>
    <row r="22" spans="1:69" s="82" customFormat="1" ht="50.1" customHeight="1" x14ac:dyDescent="0.25">
      <c r="A22" s="81"/>
      <c r="B22" s="113"/>
      <c r="C22" s="232" t="s">
        <v>536</v>
      </c>
      <c r="D22" s="185"/>
      <c r="E22" s="233" t="s">
        <v>522</v>
      </c>
      <c r="F22" s="253" t="s">
        <v>553</v>
      </c>
      <c r="G22" s="185" t="s">
        <v>520</v>
      </c>
      <c r="H22" s="214" t="s">
        <v>435</v>
      </c>
      <c r="I22" s="214" t="s">
        <v>532</v>
      </c>
      <c r="J22" s="215" t="s">
        <v>533</v>
      </c>
      <c r="K22" s="185">
        <v>2</v>
      </c>
      <c r="L22" s="127">
        <f t="shared" si="0"/>
        <v>1</v>
      </c>
      <c r="M22" s="219" t="s">
        <v>519</v>
      </c>
      <c r="N22" s="217">
        <v>45108</v>
      </c>
      <c r="O22" s="217">
        <v>45138</v>
      </c>
      <c r="P22" s="214">
        <v>0</v>
      </c>
      <c r="Q22" s="244">
        <v>0</v>
      </c>
      <c r="R22" s="214" t="s">
        <v>532</v>
      </c>
      <c r="S22" s="219"/>
      <c r="T22" s="219"/>
      <c r="U22" s="219"/>
      <c r="V22" s="234"/>
      <c r="W22" s="219"/>
      <c r="X22" s="219"/>
      <c r="Y22" s="219"/>
      <c r="Z22" s="234"/>
      <c r="AA22" s="219"/>
      <c r="AB22" s="219"/>
      <c r="AC22" s="219"/>
      <c r="AD22" s="234"/>
      <c r="AE22" s="219"/>
      <c r="AF22" s="219"/>
      <c r="AG22" s="219"/>
      <c r="AH22" s="234"/>
      <c r="AI22" s="219"/>
      <c r="AJ22" s="219"/>
      <c r="AK22" s="219"/>
      <c r="AL22" s="234"/>
      <c r="AM22" s="219"/>
      <c r="AN22" s="219"/>
      <c r="AO22" s="219"/>
      <c r="AP22" s="234"/>
      <c r="AQ22" s="219">
        <v>1</v>
      </c>
      <c r="AR22" s="219"/>
      <c r="AS22" s="219"/>
      <c r="AT22" s="234"/>
      <c r="AU22" s="219"/>
      <c r="AV22" s="219"/>
      <c r="AW22" s="219"/>
      <c r="AX22" s="234"/>
      <c r="AY22" s="219"/>
      <c r="AZ22" s="219"/>
      <c r="BA22" s="219"/>
      <c r="BB22" s="234"/>
      <c r="BC22" s="219"/>
      <c r="BD22" s="219"/>
      <c r="BE22" s="219"/>
      <c r="BF22" s="234"/>
      <c r="BG22" s="219"/>
      <c r="BH22" s="219"/>
      <c r="BI22" s="219"/>
      <c r="BJ22" s="234"/>
      <c r="BK22" s="219"/>
      <c r="BL22" s="219"/>
      <c r="BM22" s="219"/>
      <c r="BN22" s="235"/>
      <c r="BO22" s="21"/>
      <c r="BP22" s="14"/>
      <c r="BQ22" s="14"/>
    </row>
    <row r="23" spans="1:69" s="82" customFormat="1" ht="50.1" customHeight="1" x14ac:dyDescent="0.25">
      <c r="A23" s="81"/>
      <c r="B23" s="113"/>
      <c r="C23" s="232" t="s">
        <v>536</v>
      </c>
      <c r="D23" s="185"/>
      <c r="E23" s="233" t="s">
        <v>522</v>
      </c>
      <c r="F23" s="253" t="s">
        <v>554</v>
      </c>
      <c r="G23" s="185" t="s">
        <v>573</v>
      </c>
      <c r="H23" s="214" t="s">
        <v>435</v>
      </c>
      <c r="I23" s="214" t="s">
        <v>532</v>
      </c>
      <c r="J23" s="215" t="s">
        <v>533</v>
      </c>
      <c r="K23" s="185">
        <v>1</v>
      </c>
      <c r="L23" s="127">
        <f t="shared" si="0"/>
        <v>1</v>
      </c>
      <c r="M23" s="219" t="s">
        <v>519</v>
      </c>
      <c r="N23" s="217">
        <v>45047</v>
      </c>
      <c r="O23" s="217">
        <v>45077</v>
      </c>
      <c r="P23" s="214">
        <v>0</v>
      </c>
      <c r="Q23" s="244">
        <v>0</v>
      </c>
      <c r="R23" s="214" t="s">
        <v>532</v>
      </c>
      <c r="S23" s="219"/>
      <c r="T23" s="219"/>
      <c r="U23" s="219"/>
      <c r="V23" s="234"/>
      <c r="W23" s="219"/>
      <c r="X23" s="219"/>
      <c r="Y23" s="219"/>
      <c r="Z23" s="234"/>
      <c r="AA23" s="219"/>
      <c r="AB23" s="219"/>
      <c r="AC23" s="219"/>
      <c r="AD23" s="234"/>
      <c r="AE23" s="219"/>
      <c r="AF23" s="219"/>
      <c r="AG23" s="219"/>
      <c r="AH23" s="234"/>
      <c r="AI23" s="219">
        <v>1</v>
      </c>
      <c r="AJ23" s="219"/>
      <c r="AK23" s="219"/>
      <c r="AL23" s="234"/>
      <c r="AM23" s="219"/>
      <c r="AN23" s="219"/>
      <c r="AO23" s="219"/>
      <c r="AP23" s="234"/>
      <c r="AQ23" s="219"/>
      <c r="AR23" s="219"/>
      <c r="AS23" s="219"/>
      <c r="AT23" s="234"/>
      <c r="AU23" s="219"/>
      <c r="AV23" s="219"/>
      <c r="AW23" s="219"/>
      <c r="AX23" s="234"/>
      <c r="AY23" s="219"/>
      <c r="AZ23" s="219"/>
      <c r="BA23" s="219"/>
      <c r="BB23" s="234"/>
      <c r="BC23" s="219"/>
      <c r="BD23" s="219"/>
      <c r="BE23" s="219"/>
      <c r="BF23" s="234"/>
      <c r="BG23" s="219"/>
      <c r="BH23" s="219"/>
      <c r="BI23" s="219"/>
      <c r="BJ23" s="234"/>
      <c r="BK23" s="219"/>
      <c r="BL23" s="219"/>
      <c r="BM23" s="219"/>
      <c r="BN23" s="235"/>
      <c r="BO23" s="21"/>
      <c r="BP23" s="14"/>
      <c r="BQ23" s="14"/>
    </row>
    <row r="24" spans="1:69" s="82" customFormat="1" ht="50.1" customHeight="1" x14ac:dyDescent="0.25">
      <c r="A24" s="81"/>
      <c r="B24" s="113"/>
      <c r="C24" s="232" t="s">
        <v>536</v>
      </c>
      <c r="D24" s="185"/>
      <c r="E24" s="233" t="s">
        <v>522</v>
      </c>
      <c r="F24" s="253" t="s">
        <v>555</v>
      </c>
      <c r="G24" s="185" t="s">
        <v>573</v>
      </c>
      <c r="H24" s="214" t="s">
        <v>435</v>
      </c>
      <c r="I24" s="214" t="s">
        <v>532</v>
      </c>
      <c r="J24" s="215" t="s">
        <v>533</v>
      </c>
      <c r="K24" s="185">
        <v>1</v>
      </c>
      <c r="L24" s="127">
        <f t="shared" si="0"/>
        <v>1</v>
      </c>
      <c r="M24" s="219" t="s">
        <v>519</v>
      </c>
      <c r="N24" s="217">
        <v>45261</v>
      </c>
      <c r="O24" s="217">
        <v>45275</v>
      </c>
      <c r="P24" s="214">
        <v>0</v>
      </c>
      <c r="Q24" s="244">
        <v>0</v>
      </c>
      <c r="R24" s="214" t="s">
        <v>532</v>
      </c>
      <c r="S24" s="219"/>
      <c r="T24" s="219"/>
      <c r="U24" s="219"/>
      <c r="V24" s="234"/>
      <c r="W24" s="219"/>
      <c r="X24" s="219"/>
      <c r="Y24" s="219"/>
      <c r="Z24" s="234"/>
      <c r="AA24" s="219"/>
      <c r="AB24" s="219"/>
      <c r="AC24" s="219"/>
      <c r="AD24" s="234"/>
      <c r="AE24" s="219"/>
      <c r="AF24" s="219"/>
      <c r="AG24" s="219"/>
      <c r="AH24" s="234"/>
      <c r="AI24" s="219"/>
      <c r="AJ24" s="219"/>
      <c r="AK24" s="219"/>
      <c r="AL24" s="234"/>
      <c r="AM24" s="219"/>
      <c r="AN24" s="219"/>
      <c r="AO24" s="219"/>
      <c r="AP24" s="234"/>
      <c r="AQ24" s="219"/>
      <c r="AR24" s="219"/>
      <c r="AS24" s="219"/>
      <c r="AT24" s="234"/>
      <c r="AU24" s="219"/>
      <c r="AV24" s="219"/>
      <c r="AW24" s="219"/>
      <c r="AX24" s="234"/>
      <c r="AY24" s="219"/>
      <c r="AZ24" s="219"/>
      <c r="BA24" s="219"/>
      <c r="BB24" s="234"/>
      <c r="BC24" s="219"/>
      <c r="BD24" s="219"/>
      <c r="BE24" s="219"/>
      <c r="BF24" s="234"/>
      <c r="BG24" s="219"/>
      <c r="BH24" s="219"/>
      <c r="BI24" s="219"/>
      <c r="BJ24" s="234"/>
      <c r="BK24" s="219">
        <v>1</v>
      </c>
      <c r="BL24" s="219"/>
      <c r="BM24" s="219"/>
      <c r="BN24" s="235"/>
      <c r="BO24" s="21"/>
      <c r="BP24" s="14"/>
      <c r="BQ24" s="14"/>
    </row>
    <row r="25" spans="1:69" s="82" customFormat="1" ht="50.1" customHeight="1" x14ac:dyDescent="0.25">
      <c r="A25" s="81"/>
      <c r="B25" s="113"/>
      <c r="C25" s="232" t="s">
        <v>159</v>
      </c>
      <c r="D25" s="185"/>
      <c r="E25" s="233" t="s">
        <v>542</v>
      </c>
      <c r="F25" s="253" t="s">
        <v>556</v>
      </c>
      <c r="G25" s="185" t="s">
        <v>574</v>
      </c>
      <c r="H25" s="214" t="s">
        <v>435</v>
      </c>
      <c r="I25" s="214" t="s">
        <v>532</v>
      </c>
      <c r="J25" s="215" t="s">
        <v>533</v>
      </c>
      <c r="K25" s="185">
        <v>2</v>
      </c>
      <c r="L25" s="127">
        <f t="shared" si="0"/>
        <v>1</v>
      </c>
      <c r="M25" s="219" t="s">
        <v>518</v>
      </c>
      <c r="N25" s="217">
        <v>45078</v>
      </c>
      <c r="O25" s="217">
        <v>45107</v>
      </c>
      <c r="P25" s="214">
        <v>0</v>
      </c>
      <c r="Q25" s="244">
        <v>0</v>
      </c>
      <c r="R25" s="214" t="s">
        <v>532</v>
      </c>
      <c r="S25" s="219"/>
      <c r="T25" s="219"/>
      <c r="U25" s="219"/>
      <c r="V25" s="234"/>
      <c r="W25" s="219"/>
      <c r="X25" s="219"/>
      <c r="Y25" s="219"/>
      <c r="Z25" s="234"/>
      <c r="AA25" s="219"/>
      <c r="AB25" s="219"/>
      <c r="AC25" s="219"/>
      <c r="AD25" s="234"/>
      <c r="AE25" s="219"/>
      <c r="AF25" s="219"/>
      <c r="AG25" s="219"/>
      <c r="AH25" s="234"/>
      <c r="AI25" s="219"/>
      <c r="AJ25" s="219"/>
      <c r="AK25" s="219"/>
      <c r="AL25" s="234"/>
      <c r="AM25" s="219">
        <v>1</v>
      </c>
      <c r="AN25" s="219"/>
      <c r="AO25" s="219"/>
      <c r="AP25" s="234"/>
      <c r="AQ25" s="219"/>
      <c r="AR25" s="219"/>
      <c r="AS25" s="219"/>
      <c r="AT25" s="234"/>
      <c r="AU25" s="219"/>
      <c r="AV25" s="219"/>
      <c r="AW25" s="219"/>
      <c r="AX25" s="234"/>
      <c r="AY25" s="219"/>
      <c r="AZ25" s="219"/>
      <c r="BA25" s="219"/>
      <c r="BB25" s="234"/>
      <c r="BC25" s="219"/>
      <c r="BD25" s="219"/>
      <c r="BE25" s="219"/>
      <c r="BF25" s="234"/>
      <c r="BG25" s="219"/>
      <c r="BH25" s="219"/>
      <c r="BI25" s="219"/>
      <c r="BJ25" s="234"/>
      <c r="BK25" s="219"/>
      <c r="BL25" s="219"/>
      <c r="BM25" s="219"/>
      <c r="BN25" s="235"/>
      <c r="BO25" s="21"/>
      <c r="BP25" s="14"/>
      <c r="BQ25" s="14"/>
    </row>
    <row r="26" spans="1:69" s="82" customFormat="1" ht="50.1" customHeight="1" x14ac:dyDescent="0.25">
      <c r="A26" s="81"/>
      <c r="B26" s="113"/>
      <c r="C26" s="232" t="s">
        <v>159</v>
      </c>
      <c r="D26" s="185"/>
      <c r="E26" s="233" t="s">
        <v>543</v>
      </c>
      <c r="F26" s="253" t="s">
        <v>557</v>
      </c>
      <c r="G26" s="185" t="s">
        <v>575</v>
      </c>
      <c r="H26" s="214" t="s">
        <v>435</v>
      </c>
      <c r="I26" s="214" t="s">
        <v>532</v>
      </c>
      <c r="J26" s="215" t="s">
        <v>533</v>
      </c>
      <c r="K26" s="185">
        <v>1</v>
      </c>
      <c r="L26" s="127">
        <f t="shared" si="0"/>
        <v>1</v>
      </c>
      <c r="M26" s="219" t="s">
        <v>518</v>
      </c>
      <c r="N26" s="217">
        <v>45200</v>
      </c>
      <c r="O26" s="217">
        <v>45229</v>
      </c>
      <c r="P26" s="214">
        <v>0</v>
      </c>
      <c r="Q26" s="244">
        <v>0</v>
      </c>
      <c r="R26" s="214" t="s">
        <v>532</v>
      </c>
      <c r="S26" s="219"/>
      <c r="T26" s="219"/>
      <c r="U26" s="219"/>
      <c r="V26" s="234"/>
      <c r="W26" s="219"/>
      <c r="X26" s="219"/>
      <c r="Y26" s="219"/>
      <c r="Z26" s="234"/>
      <c r="AA26" s="219"/>
      <c r="AB26" s="219"/>
      <c r="AC26" s="219"/>
      <c r="AD26" s="234"/>
      <c r="AE26" s="219"/>
      <c r="AF26" s="219"/>
      <c r="AG26" s="219"/>
      <c r="AH26" s="234"/>
      <c r="AI26" s="219"/>
      <c r="AJ26" s="219"/>
      <c r="AK26" s="219"/>
      <c r="AL26" s="234"/>
      <c r="AM26" s="219"/>
      <c r="AN26" s="219"/>
      <c r="AO26" s="219"/>
      <c r="AP26" s="234"/>
      <c r="AQ26" s="219"/>
      <c r="AR26" s="219"/>
      <c r="AS26" s="219"/>
      <c r="AT26" s="234"/>
      <c r="AU26" s="219"/>
      <c r="AV26" s="219"/>
      <c r="AW26" s="219"/>
      <c r="AX26" s="234"/>
      <c r="AY26" s="219"/>
      <c r="AZ26" s="219"/>
      <c r="BA26" s="219"/>
      <c r="BB26" s="234"/>
      <c r="BC26" s="219">
        <v>1</v>
      </c>
      <c r="BD26" s="219"/>
      <c r="BE26" s="219"/>
      <c r="BF26" s="234"/>
      <c r="BG26" s="219"/>
      <c r="BH26" s="219"/>
      <c r="BI26" s="219"/>
      <c r="BJ26" s="234"/>
      <c r="BK26" s="219"/>
      <c r="BL26" s="219"/>
      <c r="BM26" s="219"/>
      <c r="BN26" s="235"/>
      <c r="BO26" s="21"/>
      <c r="BP26" s="14"/>
      <c r="BQ26" s="14"/>
    </row>
    <row r="27" spans="1:69" s="82" customFormat="1" ht="50.1" customHeight="1" x14ac:dyDescent="0.25">
      <c r="A27" s="81"/>
      <c r="B27" s="113"/>
      <c r="C27" s="232" t="s">
        <v>159</v>
      </c>
      <c r="D27" s="185"/>
      <c r="E27" s="233" t="s">
        <v>523</v>
      </c>
      <c r="F27" s="253" t="s">
        <v>558</v>
      </c>
      <c r="G27" s="185" t="s">
        <v>534</v>
      </c>
      <c r="H27" s="214" t="s">
        <v>435</v>
      </c>
      <c r="I27" s="214" t="s">
        <v>532</v>
      </c>
      <c r="J27" s="215" t="s">
        <v>533</v>
      </c>
      <c r="K27" s="185">
        <v>1</v>
      </c>
      <c r="L27" s="127">
        <f t="shared" si="0"/>
        <v>1</v>
      </c>
      <c r="M27" s="219" t="s">
        <v>518</v>
      </c>
      <c r="N27" s="217">
        <v>45078</v>
      </c>
      <c r="O27" s="217">
        <v>45260</v>
      </c>
      <c r="P27" s="214">
        <v>0</v>
      </c>
      <c r="Q27" s="244">
        <v>0</v>
      </c>
      <c r="R27" s="214" t="s">
        <v>532</v>
      </c>
      <c r="S27" s="219"/>
      <c r="T27" s="219"/>
      <c r="U27" s="219"/>
      <c r="V27" s="234"/>
      <c r="W27" s="219"/>
      <c r="X27" s="219"/>
      <c r="Y27" s="219"/>
      <c r="Z27" s="234"/>
      <c r="AA27" s="219"/>
      <c r="AB27" s="219"/>
      <c r="AC27" s="219"/>
      <c r="AD27" s="234"/>
      <c r="AE27" s="219"/>
      <c r="AF27" s="219"/>
      <c r="AG27" s="219"/>
      <c r="AH27" s="234"/>
      <c r="AI27" s="219"/>
      <c r="AJ27" s="219"/>
      <c r="AK27" s="219"/>
      <c r="AL27" s="234"/>
      <c r="AM27" s="219"/>
      <c r="AN27" s="219"/>
      <c r="AO27" s="219"/>
      <c r="AP27" s="234"/>
      <c r="AQ27" s="219"/>
      <c r="AR27" s="219"/>
      <c r="AS27" s="219"/>
      <c r="AT27" s="234"/>
      <c r="AU27" s="219"/>
      <c r="AV27" s="219"/>
      <c r="AW27" s="219"/>
      <c r="AX27" s="234"/>
      <c r="AY27" s="219"/>
      <c r="AZ27" s="219"/>
      <c r="BA27" s="219"/>
      <c r="BB27" s="234"/>
      <c r="BC27" s="219"/>
      <c r="BD27" s="219"/>
      <c r="BE27" s="219"/>
      <c r="BF27" s="234"/>
      <c r="BG27" s="219">
        <v>1</v>
      </c>
      <c r="BH27" s="219"/>
      <c r="BI27" s="219"/>
      <c r="BJ27" s="234"/>
      <c r="BK27" s="219"/>
      <c r="BL27" s="219"/>
      <c r="BM27" s="219"/>
      <c r="BN27" s="235"/>
      <c r="BO27" s="21"/>
      <c r="BP27" s="14"/>
      <c r="BQ27" s="14"/>
    </row>
    <row r="28" spans="1:69" s="82" customFormat="1" ht="50.1" customHeight="1" x14ac:dyDescent="0.25">
      <c r="A28" s="81"/>
      <c r="B28" s="113"/>
      <c r="C28" s="232" t="s">
        <v>159</v>
      </c>
      <c r="D28" s="185"/>
      <c r="E28" s="233" t="s">
        <v>524</v>
      </c>
      <c r="F28" s="253" t="s">
        <v>559</v>
      </c>
      <c r="G28" s="185" t="s">
        <v>535</v>
      </c>
      <c r="H28" s="214" t="s">
        <v>435</v>
      </c>
      <c r="I28" s="214" t="s">
        <v>532</v>
      </c>
      <c r="J28" s="215" t="s">
        <v>533</v>
      </c>
      <c r="K28" s="185">
        <v>1</v>
      </c>
      <c r="L28" s="127">
        <f t="shared" si="0"/>
        <v>2</v>
      </c>
      <c r="M28" s="219" t="s">
        <v>518</v>
      </c>
      <c r="N28" s="217">
        <v>45047</v>
      </c>
      <c r="O28" s="217">
        <v>45168</v>
      </c>
      <c r="P28" s="214">
        <v>0</v>
      </c>
      <c r="Q28" s="244">
        <v>0</v>
      </c>
      <c r="R28" s="214" t="s">
        <v>532</v>
      </c>
      <c r="S28" s="219"/>
      <c r="T28" s="219"/>
      <c r="U28" s="219"/>
      <c r="V28" s="234"/>
      <c r="W28" s="219"/>
      <c r="X28" s="219"/>
      <c r="Y28" s="219"/>
      <c r="Z28" s="234"/>
      <c r="AA28" s="219"/>
      <c r="AB28" s="219"/>
      <c r="AC28" s="219"/>
      <c r="AD28" s="234"/>
      <c r="AE28" s="219"/>
      <c r="AF28" s="219"/>
      <c r="AG28" s="219"/>
      <c r="AH28" s="234"/>
      <c r="AI28" s="219">
        <v>1</v>
      </c>
      <c r="AJ28" s="219"/>
      <c r="AK28" s="219"/>
      <c r="AL28" s="234"/>
      <c r="AM28" s="219"/>
      <c r="AN28" s="219"/>
      <c r="AO28" s="219"/>
      <c r="AP28" s="234"/>
      <c r="AQ28" s="219"/>
      <c r="AR28" s="219"/>
      <c r="AS28" s="219"/>
      <c r="AT28" s="234"/>
      <c r="AU28" s="219">
        <v>1</v>
      </c>
      <c r="AV28" s="219"/>
      <c r="AW28" s="219"/>
      <c r="AX28" s="234"/>
      <c r="AY28" s="219"/>
      <c r="AZ28" s="219"/>
      <c r="BA28" s="219"/>
      <c r="BB28" s="234"/>
      <c r="BC28" s="219"/>
      <c r="BD28" s="219"/>
      <c r="BE28" s="219"/>
      <c r="BF28" s="234"/>
      <c r="BG28" s="219"/>
      <c r="BH28" s="219"/>
      <c r="BI28" s="219"/>
      <c r="BJ28" s="234"/>
      <c r="BK28" s="219"/>
      <c r="BL28" s="219"/>
      <c r="BM28" s="219"/>
      <c r="BN28" s="235"/>
      <c r="BO28" s="21"/>
      <c r="BP28" s="14"/>
      <c r="BQ28" s="14"/>
    </row>
    <row r="29" spans="1:69" s="82" customFormat="1" ht="50.1" customHeight="1" x14ac:dyDescent="0.25">
      <c r="A29" s="81"/>
      <c r="B29" s="113"/>
      <c r="C29" s="232" t="s">
        <v>159</v>
      </c>
      <c r="D29" s="185"/>
      <c r="E29" s="233" t="s">
        <v>544</v>
      </c>
      <c r="F29" s="253" t="s">
        <v>560</v>
      </c>
      <c r="G29" s="185" t="s">
        <v>576</v>
      </c>
      <c r="H29" s="214" t="s">
        <v>435</v>
      </c>
      <c r="I29" s="214" t="s">
        <v>532</v>
      </c>
      <c r="J29" s="215" t="s">
        <v>533</v>
      </c>
      <c r="K29" s="185">
        <v>1</v>
      </c>
      <c r="L29" s="127">
        <f t="shared" si="0"/>
        <v>0</v>
      </c>
      <c r="M29" s="219" t="s">
        <v>518</v>
      </c>
      <c r="N29" s="217">
        <v>45047</v>
      </c>
      <c r="O29" s="217">
        <v>45076</v>
      </c>
      <c r="P29" s="214">
        <v>0</v>
      </c>
      <c r="Q29" s="244">
        <v>0</v>
      </c>
      <c r="R29" s="214" t="s">
        <v>532</v>
      </c>
      <c r="S29" s="219"/>
      <c r="T29" s="219"/>
      <c r="U29" s="219"/>
      <c r="V29" s="234"/>
      <c r="W29" s="219"/>
      <c r="X29" s="219"/>
      <c r="Y29" s="219"/>
      <c r="Z29" s="234"/>
      <c r="AA29" s="219"/>
      <c r="AB29" s="219"/>
      <c r="AC29" s="219"/>
      <c r="AD29" s="234"/>
      <c r="AE29" s="219"/>
      <c r="AF29" s="219"/>
      <c r="AG29" s="219"/>
      <c r="AH29" s="234"/>
      <c r="AI29" s="219"/>
      <c r="AJ29" s="219"/>
      <c r="AK29" s="219"/>
      <c r="AL29" s="234"/>
      <c r="AM29" s="219"/>
      <c r="AN29" s="219"/>
      <c r="AO29" s="219"/>
      <c r="AP29" s="234"/>
      <c r="AQ29" s="219"/>
      <c r="AR29" s="219"/>
      <c r="AS29" s="219"/>
      <c r="AT29" s="234"/>
      <c r="AU29" s="219"/>
      <c r="AV29" s="219"/>
      <c r="AW29" s="219"/>
      <c r="AX29" s="234"/>
      <c r="AY29" s="219"/>
      <c r="AZ29" s="219"/>
      <c r="BA29" s="219"/>
      <c r="BB29" s="234"/>
      <c r="BC29" s="219"/>
      <c r="BD29" s="219"/>
      <c r="BE29" s="219"/>
      <c r="BF29" s="234"/>
      <c r="BG29" s="219"/>
      <c r="BH29" s="219"/>
      <c r="BI29" s="219"/>
      <c r="BJ29" s="234"/>
      <c r="BK29" s="219"/>
      <c r="BL29" s="219"/>
      <c r="BM29" s="219"/>
      <c r="BN29" s="235"/>
      <c r="BO29" s="21"/>
      <c r="BP29" s="14"/>
      <c r="BQ29" s="14"/>
    </row>
    <row r="30" spans="1:69" s="44" customFormat="1" ht="50.1" customHeight="1" x14ac:dyDescent="0.25">
      <c r="A30" s="45"/>
      <c r="B30" s="114"/>
      <c r="C30" s="232" t="s">
        <v>159</v>
      </c>
      <c r="D30" s="184"/>
      <c r="E30" s="229" t="s">
        <v>545</v>
      </c>
      <c r="F30" s="258" t="s">
        <v>561</v>
      </c>
      <c r="G30" s="184" t="s">
        <v>577</v>
      </c>
      <c r="H30" s="127" t="s">
        <v>435</v>
      </c>
      <c r="I30" s="127" t="s">
        <v>532</v>
      </c>
      <c r="J30" s="131" t="s">
        <v>533</v>
      </c>
      <c r="K30" s="184">
        <v>1</v>
      </c>
      <c r="L30" s="127">
        <f t="shared" si="0"/>
        <v>1</v>
      </c>
      <c r="M30" s="183" t="s">
        <v>519</v>
      </c>
      <c r="N30" s="132">
        <v>44986</v>
      </c>
      <c r="O30" s="132">
        <v>45015</v>
      </c>
      <c r="P30" s="214">
        <v>0</v>
      </c>
      <c r="Q30" s="244">
        <v>0</v>
      </c>
      <c r="R30" s="127" t="s">
        <v>532</v>
      </c>
      <c r="S30" s="183"/>
      <c r="T30" s="183"/>
      <c r="U30" s="183"/>
      <c r="V30" s="74"/>
      <c r="W30" s="183"/>
      <c r="X30" s="183"/>
      <c r="Y30" s="183"/>
      <c r="Z30" s="74"/>
      <c r="AA30" s="183">
        <v>1</v>
      </c>
      <c r="AB30" s="183"/>
      <c r="AC30" s="183"/>
      <c r="AD30" s="74"/>
      <c r="AE30" s="183"/>
      <c r="AF30" s="183"/>
      <c r="AG30" s="183"/>
      <c r="AH30" s="74"/>
      <c r="AI30" s="183"/>
      <c r="AJ30" s="183"/>
      <c r="AK30" s="183"/>
      <c r="AL30" s="74"/>
      <c r="AM30" s="183"/>
      <c r="AN30" s="183"/>
      <c r="AO30" s="183"/>
      <c r="AP30" s="74"/>
      <c r="AQ30" s="183"/>
      <c r="AR30" s="183"/>
      <c r="AS30" s="183"/>
      <c r="AT30" s="74"/>
      <c r="AU30" s="183"/>
      <c r="AV30" s="183"/>
      <c r="AW30" s="183"/>
      <c r="AX30" s="74"/>
      <c r="AY30" s="183"/>
      <c r="AZ30" s="183"/>
      <c r="BA30" s="183"/>
      <c r="BB30" s="74"/>
      <c r="BC30" s="183"/>
      <c r="BD30" s="183"/>
      <c r="BE30" s="183"/>
      <c r="BF30" s="74"/>
      <c r="BG30" s="183"/>
      <c r="BH30" s="183"/>
      <c r="BI30" s="183"/>
      <c r="BJ30" s="74"/>
      <c r="BK30" s="183"/>
      <c r="BL30" s="183"/>
      <c r="BM30" s="183"/>
      <c r="BN30" s="191"/>
      <c r="BO30" s="21"/>
      <c r="BP30" s="14"/>
      <c r="BQ30" s="14"/>
    </row>
    <row r="31" spans="1:69" s="44" customFormat="1" ht="50.1" customHeight="1" x14ac:dyDescent="0.25">
      <c r="A31" s="45"/>
      <c r="B31" s="114"/>
      <c r="C31" s="232" t="s">
        <v>159</v>
      </c>
      <c r="D31" s="184"/>
      <c r="E31" s="229" t="s">
        <v>545</v>
      </c>
      <c r="F31" s="258" t="s">
        <v>562</v>
      </c>
      <c r="G31" s="184" t="s">
        <v>578</v>
      </c>
      <c r="H31" s="127" t="s">
        <v>435</v>
      </c>
      <c r="I31" s="127" t="s">
        <v>532</v>
      </c>
      <c r="J31" s="131" t="s">
        <v>533</v>
      </c>
      <c r="K31" s="184">
        <v>2</v>
      </c>
      <c r="L31" s="127">
        <f t="shared" si="0"/>
        <v>1</v>
      </c>
      <c r="M31" s="183" t="s">
        <v>519</v>
      </c>
      <c r="N31" s="132">
        <v>45231</v>
      </c>
      <c r="O31" s="132">
        <v>45260</v>
      </c>
      <c r="P31" s="214">
        <v>0</v>
      </c>
      <c r="Q31" s="244">
        <v>0</v>
      </c>
      <c r="R31" s="127" t="s">
        <v>532</v>
      </c>
      <c r="S31" s="183"/>
      <c r="T31" s="183"/>
      <c r="U31" s="183"/>
      <c r="V31" s="74"/>
      <c r="W31" s="183"/>
      <c r="X31" s="183"/>
      <c r="Y31" s="183"/>
      <c r="Z31" s="74"/>
      <c r="AA31" s="183"/>
      <c r="AB31" s="183"/>
      <c r="AC31" s="183"/>
      <c r="AD31" s="74"/>
      <c r="AE31" s="183"/>
      <c r="AF31" s="183"/>
      <c r="AG31" s="183"/>
      <c r="AH31" s="74"/>
      <c r="AI31" s="183"/>
      <c r="AJ31" s="183"/>
      <c r="AK31" s="183"/>
      <c r="AL31" s="74"/>
      <c r="AM31" s="183"/>
      <c r="AN31" s="183"/>
      <c r="AO31" s="183"/>
      <c r="AP31" s="74"/>
      <c r="AQ31" s="183"/>
      <c r="AR31" s="183"/>
      <c r="AS31" s="183"/>
      <c r="AT31" s="74"/>
      <c r="AU31" s="183"/>
      <c r="AV31" s="183"/>
      <c r="AW31" s="183"/>
      <c r="AX31" s="74"/>
      <c r="AY31" s="183"/>
      <c r="AZ31" s="183"/>
      <c r="BA31" s="183"/>
      <c r="BB31" s="74"/>
      <c r="BC31" s="183"/>
      <c r="BD31" s="183"/>
      <c r="BE31" s="183"/>
      <c r="BF31" s="74"/>
      <c r="BG31" s="183">
        <v>1</v>
      </c>
      <c r="BH31" s="183"/>
      <c r="BI31" s="183"/>
      <c r="BJ31" s="74"/>
      <c r="BK31" s="183"/>
      <c r="BL31" s="183"/>
      <c r="BM31" s="183"/>
      <c r="BN31" s="191"/>
      <c r="BO31" s="21"/>
      <c r="BP31" s="14"/>
      <c r="BQ31" s="14"/>
    </row>
    <row r="32" spans="1:69" s="44" customFormat="1" ht="50.1" customHeight="1" x14ac:dyDescent="0.25">
      <c r="A32" s="45"/>
      <c r="B32" s="114"/>
      <c r="C32" s="232" t="s">
        <v>159</v>
      </c>
      <c r="D32" s="184"/>
      <c r="E32" s="229" t="s">
        <v>545</v>
      </c>
      <c r="F32" s="258" t="s">
        <v>563</v>
      </c>
      <c r="G32" s="184" t="s">
        <v>579</v>
      </c>
      <c r="H32" s="127" t="s">
        <v>435</v>
      </c>
      <c r="I32" s="127" t="s">
        <v>532</v>
      </c>
      <c r="J32" s="131" t="s">
        <v>533</v>
      </c>
      <c r="K32" s="184">
        <v>1</v>
      </c>
      <c r="L32" s="127">
        <f t="shared" si="0"/>
        <v>1</v>
      </c>
      <c r="M32" s="183" t="s">
        <v>519</v>
      </c>
      <c r="N32" s="132">
        <v>45078</v>
      </c>
      <c r="O32" s="132">
        <v>45107</v>
      </c>
      <c r="P32" s="214">
        <v>0</v>
      </c>
      <c r="Q32" s="244">
        <v>0</v>
      </c>
      <c r="R32" s="127" t="s">
        <v>532</v>
      </c>
      <c r="S32" s="183"/>
      <c r="T32" s="183"/>
      <c r="U32" s="183"/>
      <c r="V32" s="74"/>
      <c r="W32" s="183"/>
      <c r="X32" s="183"/>
      <c r="Y32" s="183"/>
      <c r="Z32" s="74"/>
      <c r="AA32" s="183"/>
      <c r="AB32" s="183"/>
      <c r="AC32" s="183"/>
      <c r="AD32" s="74"/>
      <c r="AE32" s="183"/>
      <c r="AF32" s="183"/>
      <c r="AG32" s="183"/>
      <c r="AH32" s="74"/>
      <c r="AI32" s="183"/>
      <c r="AJ32" s="183"/>
      <c r="AK32" s="183"/>
      <c r="AL32" s="74"/>
      <c r="AM32" s="183">
        <v>1</v>
      </c>
      <c r="AN32" s="183"/>
      <c r="AO32" s="183"/>
      <c r="AP32" s="74"/>
      <c r="AQ32" s="183"/>
      <c r="AR32" s="183"/>
      <c r="AS32" s="183"/>
      <c r="AT32" s="74"/>
      <c r="AU32" s="183"/>
      <c r="AV32" s="183"/>
      <c r="AW32" s="183"/>
      <c r="AX32" s="74"/>
      <c r="AY32" s="183"/>
      <c r="AZ32" s="183"/>
      <c r="BA32" s="183"/>
      <c r="BB32" s="74"/>
      <c r="BC32" s="183"/>
      <c r="BD32" s="183"/>
      <c r="BE32" s="183"/>
      <c r="BF32" s="74"/>
      <c r="BG32" s="183"/>
      <c r="BH32" s="183"/>
      <c r="BI32" s="183"/>
      <c r="BJ32" s="74"/>
      <c r="BK32" s="183"/>
      <c r="BL32" s="183"/>
      <c r="BM32" s="183"/>
      <c r="BN32" s="191"/>
      <c r="BO32" s="21"/>
      <c r="BP32" s="14"/>
      <c r="BQ32" s="14"/>
    </row>
    <row r="33" spans="1:67" s="44" customFormat="1" ht="50.1" customHeight="1" x14ac:dyDescent="0.25">
      <c r="A33" s="45"/>
      <c r="B33" s="114"/>
      <c r="C33" s="232" t="s">
        <v>159</v>
      </c>
      <c r="D33" s="249"/>
      <c r="E33" s="229" t="s">
        <v>545</v>
      </c>
      <c r="F33" s="258" t="s">
        <v>564</v>
      </c>
      <c r="G33" s="249" t="s">
        <v>580</v>
      </c>
      <c r="H33" s="127" t="s">
        <v>435</v>
      </c>
      <c r="I33" s="127" t="s">
        <v>532</v>
      </c>
      <c r="J33" s="131" t="s">
        <v>533</v>
      </c>
      <c r="K33" s="249">
        <v>1</v>
      </c>
      <c r="L33" s="127">
        <f t="shared" si="0"/>
        <v>2</v>
      </c>
      <c r="M33" s="251" t="s">
        <v>519</v>
      </c>
      <c r="N33" s="132">
        <v>45078</v>
      </c>
      <c r="O33" s="132">
        <v>45260</v>
      </c>
      <c r="P33" s="214">
        <v>0</v>
      </c>
      <c r="Q33" s="244">
        <v>0</v>
      </c>
      <c r="R33" s="127" t="s">
        <v>532</v>
      </c>
      <c r="S33" s="251"/>
      <c r="T33" s="251"/>
      <c r="U33" s="251"/>
      <c r="V33" s="74"/>
      <c r="W33" s="251"/>
      <c r="X33" s="251"/>
      <c r="Y33" s="251"/>
      <c r="Z33" s="74"/>
      <c r="AA33" s="251"/>
      <c r="AB33" s="251"/>
      <c r="AC33" s="251"/>
      <c r="AD33" s="74"/>
      <c r="AE33" s="251"/>
      <c r="AF33" s="251"/>
      <c r="AG33" s="251"/>
      <c r="AH33" s="74"/>
      <c r="AI33" s="251"/>
      <c r="AJ33" s="251"/>
      <c r="AK33" s="251"/>
      <c r="AL33" s="74"/>
      <c r="AM33" s="251">
        <v>1</v>
      </c>
      <c r="AN33" s="251"/>
      <c r="AO33" s="251"/>
      <c r="AP33" s="74"/>
      <c r="AQ33" s="251"/>
      <c r="AR33" s="251"/>
      <c r="AS33" s="251"/>
      <c r="AT33" s="74"/>
      <c r="AU33" s="251"/>
      <c r="AV33" s="251"/>
      <c r="AW33" s="251"/>
      <c r="AX33" s="74"/>
      <c r="AY33" s="251"/>
      <c r="AZ33" s="251"/>
      <c r="BA33" s="251"/>
      <c r="BB33" s="74"/>
      <c r="BC33" s="251"/>
      <c r="BD33" s="251"/>
      <c r="BE33" s="251"/>
      <c r="BF33" s="74"/>
      <c r="BG33" s="251">
        <v>1</v>
      </c>
      <c r="BH33" s="251"/>
      <c r="BI33" s="251"/>
      <c r="BJ33" s="74"/>
      <c r="BK33" s="251"/>
      <c r="BL33" s="251"/>
      <c r="BM33" s="251"/>
      <c r="BN33" s="191"/>
      <c r="BO33" s="46"/>
    </row>
    <row r="34" spans="1:67" s="44" customFormat="1" ht="50.1" customHeight="1" x14ac:dyDescent="0.25">
      <c r="A34" s="45"/>
      <c r="B34" s="114"/>
      <c r="C34" s="232" t="s">
        <v>159</v>
      </c>
      <c r="D34" s="248"/>
      <c r="E34" s="253" t="s">
        <v>545</v>
      </c>
      <c r="F34" s="259" t="s">
        <v>565</v>
      </c>
      <c r="G34" s="254" t="s">
        <v>581</v>
      </c>
      <c r="H34" s="214" t="s">
        <v>435</v>
      </c>
      <c r="I34" s="214" t="s">
        <v>532</v>
      </c>
      <c r="J34" s="215" t="s">
        <v>533</v>
      </c>
      <c r="K34" s="248">
        <v>1</v>
      </c>
      <c r="L34" s="127">
        <f>+SUM(S34,W34,AA34,AE34,AI34,AM34,AQ34,AU34,AY34,BC34,BG34,BK34)</f>
        <v>4</v>
      </c>
      <c r="M34" s="255" t="s">
        <v>519</v>
      </c>
      <c r="N34" s="256">
        <v>44986</v>
      </c>
      <c r="O34" s="256">
        <v>45275</v>
      </c>
      <c r="P34" s="214">
        <v>0</v>
      </c>
      <c r="Q34" s="244">
        <v>0</v>
      </c>
      <c r="R34" s="214" t="s">
        <v>532</v>
      </c>
      <c r="S34" s="250"/>
      <c r="T34" s="250"/>
      <c r="U34" s="250"/>
      <c r="V34" s="220"/>
      <c r="W34" s="250"/>
      <c r="X34" s="250"/>
      <c r="Y34" s="250"/>
      <c r="Z34" s="220"/>
      <c r="AA34" s="250">
        <v>1</v>
      </c>
      <c r="AB34" s="250"/>
      <c r="AC34" s="250"/>
      <c r="AD34" s="220"/>
      <c r="AE34" s="250"/>
      <c r="AF34" s="250"/>
      <c r="AG34" s="250"/>
      <c r="AH34" s="220"/>
      <c r="AI34" s="250"/>
      <c r="AJ34" s="250"/>
      <c r="AK34" s="250"/>
      <c r="AL34" s="220"/>
      <c r="AM34" s="250">
        <v>1</v>
      </c>
      <c r="AN34" s="250"/>
      <c r="AO34" s="250"/>
      <c r="AP34" s="220"/>
      <c r="AQ34" s="250"/>
      <c r="AR34" s="250"/>
      <c r="AS34" s="250"/>
      <c r="AT34" s="220"/>
      <c r="AU34" s="250"/>
      <c r="AV34" s="250"/>
      <c r="AW34" s="250"/>
      <c r="AX34" s="220"/>
      <c r="AY34" s="250">
        <v>1</v>
      </c>
      <c r="AZ34" s="250"/>
      <c r="BA34" s="250"/>
      <c r="BB34" s="220"/>
      <c r="BC34" s="250"/>
      <c r="BD34" s="250"/>
      <c r="BE34" s="250"/>
      <c r="BF34" s="220"/>
      <c r="BG34" s="250"/>
      <c r="BH34" s="250"/>
      <c r="BI34" s="250"/>
      <c r="BJ34" s="220"/>
      <c r="BK34" s="250">
        <v>1</v>
      </c>
      <c r="BL34" s="250"/>
      <c r="BM34" s="250"/>
      <c r="BN34" s="257"/>
      <c r="BO34" s="46"/>
    </row>
    <row r="35" spans="1:67" s="44" customFormat="1" ht="24.95" customHeight="1" x14ac:dyDescent="0.25">
      <c r="A35" s="45"/>
      <c r="B35" s="114"/>
      <c r="C35" s="341"/>
      <c r="D35" s="281"/>
      <c r="E35" s="281"/>
      <c r="F35" s="281"/>
      <c r="G35" s="281"/>
      <c r="H35" s="281"/>
      <c r="I35" s="199">
        <f>SUM(I15:I34)</f>
        <v>0</v>
      </c>
      <c r="J35" s="200"/>
      <c r="K35" s="199">
        <f>SUM(K15:K34)</f>
        <v>23</v>
      </c>
      <c r="L35" s="199">
        <f>SUM(L15:L34)</f>
        <v>27</v>
      </c>
      <c r="M35" s="201"/>
      <c r="N35" s="202"/>
      <c r="O35" s="202"/>
      <c r="P35" s="199">
        <f>SUM(P15:P34)</f>
        <v>0</v>
      </c>
      <c r="Q35" s="247">
        <f>AVERAGE(Q15:Q34)</f>
        <v>0</v>
      </c>
      <c r="R35" s="199">
        <f>SUM(R15:R34)</f>
        <v>0</v>
      </c>
      <c r="S35" s="199">
        <f>SUM(S15:S34)</f>
        <v>0</v>
      </c>
      <c r="T35" s="199">
        <f>SUM(T15:T34)</f>
        <v>0</v>
      </c>
      <c r="U35" s="204"/>
      <c r="V35" s="205"/>
      <c r="W35" s="199">
        <f>SUM(W15:W34)</f>
        <v>0</v>
      </c>
      <c r="X35" s="199">
        <f>SUM(X15:X34)</f>
        <v>0</v>
      </c>
      <c r="Y35" s="204"/>
      <c r="Z35" s="205"/>
      <c r="AA35" s="199">
        <f>SUM(AA15:AA34)</f>
        <v>2</v>
      </c>
      <c r="AB35" s="199">
        <f>SUM(AB15:AB34)</f>
        <v>0</v>
      </c>
      <c r="AC35" s="204"/>
      <c r="AD35" s="205"/>
      <c r="AE35" s="199">
        <f>SUM(AE15:AE34)</f>
        <v>1</v>
      </c>
      <c r="AF35" s="199">
        <f>SUM(AF15:AF34)</f>
        <v>0</v>
      </c>
      <c r="AG35" s="204"/>
      <c r="AH35" s="205"/>
      <c r="AI35" s="203">
        <v>3</v>
      </c>
      <c r="AJ35" s="203">
        <f>SUM(AJ34:AJ34)</f>
        <v>0</v>
      </c>
      <c r="AK35" s="204"/>
      <c r="AL35" s="205"/>
      <c r="AM35" s="199">
        <f>SUM(AM15:AM34)</f>
        <v>6</v>
      </c>
      <c r="AN35" s="199">
        <f>SUM(AN15:AN34)</f>
        <v>0</v>
      </c>
      <c r="AO35" s="204"/>
      <c r="AP35" s="205"/>
      <c r="AQ35" s="199">
        <f>SUM(AQ15:AQ34)</f>
        <v>1</v>
      </c>
      <c r="AR35" s="199">
        <f>SUM(AR15:AR34)</f>
        <v>0</v>
      </c>
      <c r="AS35" s="204"/>
      <c r="AT35" s="205"/>
      <c r="AU35" s="199">
        <f>SUM(AU15:AU34)</f>
        <v>1</v>
      </c>
      <c r="AV35" s="199">
        <f>SUM(AV15:AV34)</f>
        <v>0</v>
      </c>
      <c r="AW35" s="204"/>
      <c r="AX35" s="205"/>
      <c r="AY35" s="199">
        <f>SUM(AY15:AY34)</f>
        <v>3</v>
      </c>
      <c r="AZ35" s="199">
        <f>SUM(AZ15:AZ34)</f>
        <v>0</v>
      </c>
      <c r="BA35" s="204"/>
      <c r="BB35" s="205"/>
      <c r="BC35" s="199">
        <f>SUM(BC15:BC34)</f>
        <v>2</v>
      </c>
      <c r="BD35" s="199">
        <f>SUM(BD15:BD34)</f>
        <v>0</v>
      </c>
      <c r="BE35" s="204"/>
      <c r="BF35" s="205"/>
      <c r="BG35" s="199">
        <f>SUM(BG15:BG34)</f>
        <v>6</v>
      </c>
      <c r="BH35" s="199">
        <f>SUM(BH15:BH34)</f>
        <v>0</v>
      </c>
      <c r="BI35" s="204"/>
      <c r="BJ35" s="205"/>
      <c r="BK35" s="199">
        <f>SUM(BK15:BK34)</f>
        <v>2</v>
      </c>
      <c r="BL35" s="199">
        <f>SUM(BL15:BL34)</f>
        <v>0</v>
      </c>
      <c r="BM35" s="204"/>
      <c r="BN35" s="206"/>
      <c r="BO35" s="46"/>
    </row>
    <row r="36" spans="1:67" ht="33" customHeight="1" thickBot="1" x14ac:dyDescent="0.3">
      <c r="A36" s="25"/>
      <c r="B36" s="109"/>
      <c r="C36" s="192"/>
      <c r="D36" s="195"/>
      <c r="E36" s="193" t="s">
        <v>130</v>
      </c>
      <c r="F36" s="193"/>
      <c r="G36" s="193"/>
      <c r="H36" s="193"/>
      <c r="I36" s="194">
        <f>SUM(I15:I34)</f>
        <v>0</v>
      </c>
      <c r="J36" s="193"/>
      <c r="K36" s="194">
        <f>SUM(K15:K34)</f>
        <v>23</v>
      </c>
      <c r="L36" s="193"/>
      <c r="M36" s="195"/>
      <c r="N36" s="196"/>
      <c r="O36" s="196"/>
      <c r="P36" s="196"/>
      <c r="Q36" s="196"/>
      <c r="R36" s="196"/>
      <c r="S36" s="195"/>
      <c r="T36" s="195"/>
      <c r="U36" s="195"/>
      <c r="V36" s="197"/>
      <c r="W36" s="195"/>
      <c r="X36" s="195"/>
      <c r="Y36" s="195"/>
      <c r="Z36" s="197"/>
      <c r="AA36" s="195"/>
      <c r="AB36" s="195"/>
      <c r="AC36" s="195"/>
      <c r="AD36" s="197"/>
      <c r="AE36" s="195"/>
      <c r="AF36" s="195"/>
      <c r="AG36" s="195"/>
      <c r="AH36" s="197"/>
      <c r="AI36" s="195"/>
      <c r="AJ36" s="195"/>
      <c r="AK36" s="195"/>
      <c r="AL36" s="197"/>
      <c r="AM36" s="195"/>
      <c r="AN36" s="195"/>
      <c r="AO36" s="195"/>
      <c r="AP36" s="197"/>
      <c r="AQ36" s="195"/>
      <c r="AR36" s="195"/>
      <c r="AS36" s="195"/>
      <c r="AT36" s="197"/>
      <c r="AU36" s="195"/>
      <c r="AV36" s="195"/>
      <c r="AW36" s="195"/>
      <c r="AX36" s="197"/>
      <c r="AY36" s="195"/>
      <c r="AZ36" s="195"/>
      <c r="BA36" s="195"/>
      <c r="BB36" s="197"/>
      <c r="BC36" s="195"/>
      <c r="BD36" s="195"/>
      <c r="BE36" s="195"/>
      <c r="BF36" s="197"/>
      <c r="BG36" s="195"/>
      <c r="BH36" s="195"/>
      <c r="BI36" s="195"/>
      <c r="BJ36" s="197"/>
      <c r="BK36" s="195"/>
      <c r="BL36" s="195"/>
      <c r="BM36" s="195"/>
      <c r="BN36" s="198"/>
      <c r="BO36" s="26"/>
    </row>
    <row r="37" spans="1:67" ht="15.75" x14ac:dyDescent="0.25">
      <c r="A37" s="12"/>
      <c r="B37" s="10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60"/>
      <c r="AF37" s="60"/>
      <c r="AG37" s="60"/>
      <c r="AH37" s="50"/>
      <c r="AI37" s="60"/>
      <c r="AJ37" s="60"/>
      <c r="AK37" s="60"/>
      <c r="AL37" s="50"/>
      <c r="AM37" s="60"/>
      <c r="AN37" s="60"/>
      <c r="AO37" s="60"/>
      <c r="AP37" s="50"/>
      <c r="AQ37" s="61"/>
      <c r="AR37" s="61"/>
      <c r="AS37" s="61"/>
      <c r="AT37" s="50"/>
      <c r="AU37" s="61"/>
      <c r="AV37" s="61"/>
      <c r="AW37" s="61"/>
      <c r="AX37" s="50"/>
      <c r="AY37" s="61"/>
      <c r="AZ37" s="61"/>
      <c r="BA37" s="61"/>
      <c r="BB37" s="50"/>
      <c r="BC37" s="61"/>
      <c r="BD37" s="61"/>
      <c r="BE37" s="61"/>
      <c r="BF37" s="50"/>
      <c r="BG37" s="61"/>
      <c r="BH37" s="61"/>
      <c r="BI37" s="61"/>
      <c r="BJ37" s="50"/>
      <c r="BK37" s="61"/>
      <c r="BL37" s="61"/>
      <c r="BM37" s="61"/>
      <c r="BN37" s="50"/>
      <c r="BO37" s="13"/>
    </row>
    <row r="38" spans="1:67" s="44" customFormat="1" ht="60.75" hidden="1" customHeight="1" x14ac:dyDescent="0.25">
      <c r="A38" s="45"/>
      <c r="B38" s="114"/>
      <c r="C38" s="273"/>
      <c r="D38" s="273"/>
      <c r="E38" s="273"/>
      <c r="F38" s="175"/>
      <c r="G38" s="175"/>
      <c r="H38" s="213" t="s">
        <v>426</v>
      </c>
      <c r="I38" s="214"/>
      <c r="J38" s="215"/>
      <c r="K38" s="175"/>
      <c r="L38" s="214">
        <f t="shared" ref="L38:L40" si="1">+SUM(S38,W38,AA38,AE38,AI38,AM38,AQ38,AU38,AY38,BC38,BG38,BK38)</f>
        <v>0</v>
      </c>
      <c r="M38" s="216"/>
      <c r="N38" s="217"/>
      <c r="O38" s="217"/>
      <c r="P38" s="214">
        <f t="shared" ref="P38:P40" si="2">+SUM(T38,X38,AB38,AF38,AJ38,AN38,AR38,AV38,AZ38,BD38,BH38,BL38)</f>
        <v>0</v>
      </c>
      <c r="Q38" s="218">
        <f t="shared" ref="Q38:Q40" si="3">IFERROR(P38/L38,0)</f>
        <v>0</v>
      </c>
      <c r="R38" s="214">
        <f t="shared" ref="R38:R40" si="4">P38*K38</f>
        <v>0</v>
      </c>
      <c r="S38" s="216"/>
      <c r="T38" s="216"/>
      <c r="U38" s="339"/>
      <c r="V38" s="220"/>
      <c r="W38" s="216"/>
      <c r="X38" s="216"/>
      <c r="Y38" s="339"/>
      <c r="Z38" s="220"/>
      <c r="AA38" s="216"/>
      <c r="AB38" s="216"/>
      <c r="AC38" s="339"/>
      <c r="AD38" s="220"/>
      <c r="AE38" s="216"/>
      <c r="AF38" s="216"/>
      <c r="AG38" s="339"/>
      <c r="AH38" s="220"/>
      <c r="AI38" s="216"/>
      <c r="AJ38" s="216"/>
      <c r="AK38" s="339"/>
      <c r="AL38" s="220"/>
      <c r="AM38" s="216"/>
      <c r="AN38" s="216"/>
      <c r="AO38" s="339"/>
      <c r="AP38" s="220"/>
      <c r="AQ38" s="216"/>
      <c r="AR38" s="216"/>
      <c r="AS38" s="339"/>
      <c r="AT38" s="220"/>
      <c r="AU38" s="216"/>
      <c r="AV38" s="216"/>
      <c r="AW38" s="339"/>
      <c r="AX38" s="220"/>
      <c r="AY38" s="216"/>
      <c r="AZ38" s="216"/>
      <c r="BA38" s="339"/>
      <c r="BB38" s="220"/>
      <c r="BC38" s="216"/>
      <c r="BD38" s="216"/>
      <c r="BE38" s="339"/>
      <c r="BF38" s="220"/>
      <c r="BG38" s="216"/>
      <c r="BH38" s="216"/>
      <c r="BI38" s="339"/>
      <c r="BJ38" s="220"/>
      <c r="BK38" s="216"/>
      <c r="BL38" s="216"/>
      <c r="BM38" s="339"/>
      <c r="BN38" s="220"/>
      <c r="BO38" s="46"/>
    </row>
    <row r="39" spans="1:67" s="44" customFormat="1" ht="53.25" hidden="1" customHeight="1" x14ac:dyDescent="0.25">
      <c r="A39" s="45"/>
      <c r="B39" s="114"/>
      <c r="C39" s="274"/>
      <c r="D39" s="274"/>
      <c r="E39" s="274"/>
      <c r="F39" s="124"/>
      <c r="G39" s="124"/>
      <c r="H39" s="125" t="s">
        <v>426</v>
      </c>
      <c r="I39" s="127"/>
      <c r="J39" s="131"/>
      <c r="K39" s="124"/>
      <c r="L39" s="127">
        <f t="shared" si="1"/>
        <v>0</v>
      </c>
      <c r="M39" s="73"/>
      <c r="N39" s="132"/>
      <c r="O39" s="132"/>
      <c r="P39" s="127">
        <f t="shared" si="2"/>
        <v>0</v>
      </c>
      <c r="Q39" s="133">
        <f t="shared" si="3"/>
        <v>0</v>
      </c>
      <c r="R39" s="127">
        <f t="shared" si="4"/>
        <v>0</v>
      </c>
      <c r="S39" s="73"/>
      <c r="T39" s="73"/>
      <c r="U39" s="340"/>
      <c r="V39" s="74"/>
      <c r="W39" s="73"/>
      <c r="X39" s="73"/>
      <c r="Y39" s="340"/>
      <c r="Z39" s="74"/>
      <c r="AA39" s="73"/>
      <c r="AB39" s="73"/>
      <c r="AC39" s="340"/>
      <c r="AD39" s="74"/>
      <c r="AE39" s="73"/>
      <c r="AF39" s="73"/>
      <c r="AG39" s="340"/>
      <c r="AH39" s="74"/>
      <c r="AI39" s="73"/>
      <c r="AJ39" s="73"/>
      <c r="AK39" s="340"/>
      <c r="AL39" s="74"/>
      <c r="AM39" s="73"/>
      <c r="AN39" s="73"/>
      <c r="AO39" s="340"/>
      <c r="AP39" s="74"/>
      <c r="AQ39" s="73"/>
      <c r="AR39" s="73"/>
      <c r="AS39" s="340"/>
      <c r="AT39" s="74"/>
      <c r="AU39" s="73"/>
      <c r="AV39" s="73"/>
      <c r="AW39" s="340"/>
      <c r="AX39" s="74"/>
      <c r="AY39" s="73"/>
      <c r="AZ39" s="73"/>
      <c r="BA39" s="340"/>
      <c r="BB39" s="74"/>
      <c r="BC39" s="73"/>
      <c r="BD39" s="73"/>
      <c r="BE39" s="340"/>
      <c r="BF39" s="74"/>
      <c r="BG39" s="73"/>
      <c r="BH39" s="73"/>
      <c r="BI39" s="340"/>
      <c r="BJ39" s="74"/>
      <c r="BK39" s="73"/>
      <c r="BL39" s="73"/>
      <c r="BM39" s="340"/>
      <c r="BN39" s="74"/>
      <c r="BO39" s="46"/>
    </row>
    <row r="40" spans="1:67" s="44" customFormat="1" ht="24.95" hidden="1" customHeight="1" x14ac:dyDescent="0.25">
      <c r="A40" s="45"/>
      <c r="B40" s="114"/>
      <c r="C40" s="274"/>
      <c r="D40" s="274"/>
      <c r="E40" s="274"/>
      <c r="F40" s="124"/>
      <c r="G40" s="124"/>
      <c r="H40" s="125"/>
      <c r="I40" s="127"/>
      <c r="J40" s="131"/>
      <c r="K40" s="124"/>
      <c r="L40" s="127">
        <f t="shared" si="1"/>
        <v>0</v>
      </c>
      <c r="M40" s="73"/>
      <c r="N40" s="132"/>
      <c r="O40" s="132"/>
      <c r="P40" s="127">
        <f t="shared" si="2"/>
        <v>0</v>
      </c>
      <c r="Q40" s="133">
        <f t="shared" si="3"/>
        <v>0</v>
      </c>
      <c r="R40" s="127">
        <f t="shared" si="4"/>
        <v>0</v>
      </c>
      <c r="S40" s="73"/>
      <c r="T40" s="73"/>
      <c r="U40" s="340"/>
      <c r="V40" s="74"/>
      <c r="W40" s="73"/>
      <c r="X40" s="73"/>
      <c r="Y40" s="340"/>
      <c r="Z40" s="74"/>
      <c r="AA40" s="73"/>
      <c r="AB40" s="73"/>
      <c r="AC40" s="340"/>
      <c r="AD40" s="74"/>
      <c r="AE40" s="73"/>
      <c r="AF40" s="73"/>
      <c r="AG40" s="340"/>
      <c r="AH40" s="74"/>
      <c r="AI40" s="73"/>
      <c r="AJ40" s="73"/>
      <c r="AK40" s="340"/>
      <c r="AL40" s="74"/>
      <c r="AM40" s="73"/>
      <c r="AN40" s="73"/>
      <c r="AO40" s="340"/>
      <c r="AP40" s="74"/>
      <c r="AQ40" s="73"/>
      <c r="AR40" s="73"/>
      <c r="AS40" s="340"/>
      <c r="AT40" s="74"/>
      <c r="AU40" s="73"/>
      <c r="AV40" s="73"/>
      <c r="AW40" s="340"/>
      <c r="AX40" s="74"/>
      <c r="AY40" s="73"/>
      <c r="AZ40" s="73"/>
      <c r="BA40" s="340"/>
      <c r="BB40" s="74"/>
      <c r="BC40" s="73"/>
      <c r="BD40" s="73"/>
      <c r="BE40" s="340"/>
      <c r="BF40" s="74"/>
      <c r="BG40" s="73"/>
      <c r="BH40" s="73"/>
      <c r="BI40" s="340"/>
      <c r="BJ40" s="74"/>
      <c r="BK40" s="73"/>
      <c r="BL40" s="73"/>
      <c r="BM40" s="340"/>
      <c r="BN40" s="74"/>
      <c r="BO40" s="46"/>
    </row>
    <row r="41" spans="1:67" s="44" customFormat="1" ht="24.95" hidden="1" customHeight="1" x14ac:dyDescent="0.25">
      <c r="A41" s="45"/>
      <c r="B41" s="114"/>
      <c r="C41" s="349"/>
      <c r="D41" s="349"/>
      <c r="E41" s="349"/>
      <c r="F41" s="349"/>
      <c r="G41" s="349"/>
      <c r="H41" s="349"/>
      <c r="I41" s="126">
        <f>SUM(I38:I40)</f>
        <v>0</v>
      </c>
      <c r="J41" s="134"/>
      <c r="K41" s="126">
        <f>SUM(K38:K40)</f>
        <v>0</v>
      </c>
      <c r="L41" s="126">
        <f>SUM(L38:L40)</f>
        <v>0</v>
      </c>
      <c r="M41" s="135"/>
      <c r="N41" s="136"/>
      <c r="O41" s="136"/>
      <c r="P41" s="137">
        <f>SUM(P38:P40)</f>
        <v>0</v>
      </c>
      <c r="Q41" s="138">
        <f>SUM(Q38:Q40)</f>
        <v>0</v>
      </c>
      <c r="R41" s="137">
        <f>SUM(R38:R40)</f>
        <v>0</v>
      </c>
      <c r="S41" s="139">
        <f>SUM(S38:S40)</f>
        <v>0</v>
      </c>
      <c r="T41" s="139">
        <f>SUM(T38:T40)</f>
        <v>0</v>
      </c>
      <c r="U41" s="140"/>
      <c r="V41" s="141"/>
      <c r="W41" s="139">
        <f>SUM(W38:W40)</f>
        <v>0</v>
      </c>
      <c r="X41" s="139">
        <f>SUM(X38:X40)</f>
        <v>0</v>
      </c>
      <c r="Y41" s="140"/>
      <c r="Z41" s="141"/>
      <c r="AA41" s="139">
        <f>SUM(AA38:AA40)</f>
        <v>0</v>
      </c>
      <c r="AB41" s="139">
        <f>SUM(AB38:AB40)</f>
        <v>0</v>
      </c>
      <c r="AC41" s="140"/>
      <c r="AD41" s="141"/>
      <c r="AE41" s="139">
        <f>SUM(AE38:AE40)</f>
        <v>0</v>
      </c>
      <c r="AF41" s="139">
        <f>SUM(AF38:AF40)</f>
        <v>0</v>
      </c>
      <c r="AG41" s="140"/>
      <c r="AH41" s="141"/>
      <c r="AI41" s="139">
        <f>SUM(AI38:AI40)</f>
        <v>0</v>
      </c>
      <c r="AJ41" s="139">
        <f>SUM(AJ38:AJ40)</f>
        <v>0</v>
      </c>
      <c r="AK41" s="140"/>
      <c r="AL41" s="141"/>
      <c r="AM41" s="139">
        <f>SUM(AM38:AM40)</f>
        <v>0</v>
      </c>
      <c r="AN41" s="139">
        <f>SUM(AN38:AN40)</f>
        <v>0</v>
      </c>
      <c r="AO41" s="140"/>
      <c r="AP41" s="141"/>
      <c r="AQ41" s="139">
        <f>SUM(AQ38:AQ40)</f>
        <v>0</v>
      </c>
      <c r="AR41" s="139">
        <f>SUM(AR38:AR40)</f>
        <v>0</v>
      </c>
      <c r="AS41" s="140"/>
      <c r="AT41" s="141"/>
      <c r="AU41" s="139">
        <f>SUM(AU38:AU40)</f>
        <v>0</v>
      </c>
      <c r="AV41" s="139">
        <f>SUM(AV38:AV40)</f>
        <v>0</v>
      </c>
      <c r="AW41" s="140"/>
      <c r="AX41" s="141"/>
      <c r="AY41" s="139">
        <f>SUM(AY38:AY40)</f>
        <v>0</v>
      </c>
      <c r="AZ41" s="139">
        <f>SUM(AZ38:AZ40)</f>
        <v>0</v>
      </c>
      <c r="BA41" s="140"/>
      <c r="BB41" s="141"/>
      <c r="BC41" s="139">
        <f>SUM(BC38:BC40)</f>
        <v>0</v>
      </c>
      <c r="BD41" s="139">
        <f>SUM(BD38:BD40)</f>
        <v>0</v>
      </c>
      <c r="BE41" s="140"/>
      <c r="BF41" s="141"/>
      <c r="BG41" s="139">
        <f>SUM(BG38:BG40)</f>
        <v>0</v>
      </c>
      <c r="BH41" s="139">
        <f>SUM(BH38:BH40)</f>
        <v>0</v>
      </c>
      <c r="BI41" s="140"/>
      <c r="BJ41" s="141"/>
      <c r="BK41" s="139">
        <f>SUM(BK38:BK40)</f>
        <v>0</v>
      </c>
      <c r="BL41" s="139">
        <f>SUM(BL38:BL40)</f>
        <v>0</v>
      </c>
      <c r="BM41" s="140"/>
      <c r="BN41" s="141"/>
      <c r="BO41" s="46"/>
    </row>
    <row r="42" spans="1:67" ht="33" hidden="1" customHeight="1" x14ac:dyDescent="0.25">
      <c r="A42" s="25"/>
      <c r="B42" s="109"/>
      <c r="C42" s="142"/>
      <c r="D42" s="144"/>
      <c r="E42" s="143" t="s">
        <v>130</v>
      </c>
      <c r="F42" s="143"/>
      <c r="G42" s="143"/>
      <c r="H42" s="143"/>
      <c r="I42" s="143"/>
      <c r="J42" s="143"/>
      <c r="K42" s="143"/>
      <c r="L42" s="143"/>
      <c r="M42" s="144"/>
      <c r="N42" s="145"/>
      <c r="O42" s="145"/>
      <c r="P42" s="145"/>
      <c r="Q42" s="145"/>
      <c r="R42" s="145"/>
      <c r="S42" s="144"/>
      <c r="T42" s="144"/>
      <c r="U42" s="144"/>
      <c r="V42" s="146"/>
      <c r="W42" s="144"/>
      <c r="X42" s="144"/>
      <c r="Y42" s="144"/>
      <c r="Z42" s="146"/>
      <c r="AA42" s="144"/>
      <c r="AB42" s="144"/>
      <c r="AC42" s="144"/>
      <c r="AD42" s="146"/>
      <c r="AE42" s="144"/>
      <c r="AF42" s="144"/>
      <c r="AG42" s="144"/>
      <c r="AH42" s="146"/>
      <c r="AI42" s="144"/>
      <c r="AJ42" s="144"/>
      <c r="AK42" s="144"/>
      <c r="AL42" s="146"/>
      <c r="AM42" s="144"/>
      <c r="AN42" s="144"/>
      <c r="AO42" s="144"/>
      <c r="AP42" s="146"/>
      <c r="AQ42" s="144"/>
      <c r="AR42" s="144"/>
      <c r="AS42" s="144"/>
      <c r="AT42" s="146"/>
      <c r="AU42" s="144"/>
      <c r="AV42" s="144"/>
      <c r="AW42" s="144"/>
      <c r="AX42" s="146"/>
      <c r="AY42" s="144"/>
      <c r="AZ42" s="144"/>
      <c r="BA42" s="144"/>
      <c r="BB42" s="146"/>
      <c r="BC42" s="144"/>
      <c r="BD42" s="144"/>
      <c r="BE42" s="144"/>
      <c r="BF42" s="146"/>
      <c r="BG42" s="144"/>
      <c r="BH42" s="144"/>
      <c r="BI42" s="144"/>
      <c r="BJ42" s="146"/>
      <c r="BK42" s="144"/>
      <c r="BL42" s="144"/>
      <c r="BM42" s="144"/>
      <c r="BN42" s="146"/>
      <c r="BO42" s="26"/>
    </row>
    <row r="43" spans="1:67" ht="16.5" thickBot="1" x14ac:dyDescent="0.3">
      <c r="A43" s="12"/>
      <c r="B43" s="109"/>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60"/>
      <c r="AF43" s="60"/>
      <c r="AG43" s="60"/>
      <c r="AH43" s="50"/>
      <c r="AI43" s="60"/>
      <c r="AJ43" s="60"/>
      <c r="AK43" s="60"/>
      <c r="AL43" s="50"/>
      <c r="AM43" s="60"/>
      <c r="AN43" s="60"/>
      <c r="AO43" s="60"/>
      <c r="AP43" s="50"/>
      <c r="AQ43" s="61"/>
      <c r="AR43" s="61"/>
      <c r="AS43" s="61"/>
      <c r="AT43" s="50"/>
      <c r="AU43" s="61"/>
      <c r="AV43" s="61"/>
      <c r="AW43" s="61"/>
      <c r="AX43" s="50"/>
      <c r="AY43" s="61"/>
      <c r="AZ43" s="61"/>
      <c r="BA43" s="61"/>
      <c r="BB43" s="50"/>
      <c r="BC43" s="61"/>
      <c r="BD43" s="61"/>
      <c r="BE43" s="61"/>
      <c r="BF43" s="50"/>
      <c r="BG43" s="61"/>
      <c r="BH43" s="61"/>
      <c r="BI43" s="61"/>
      <c r="BJ43" s="50"/>
      <c r="BK43" s="61"/>
      <c r="BL43" s="61"/>
      <c r="BM43" s="61"/>
      <c r="BN43" s="50"/>
      <c r="BO43" s="13"/>
    </row>
    <row r="44" spans="1:67" s="65" customFormat="1" ht="30.75" customHeight="1" x14ac:dyDescent="0.2">
      <c r="A44" s="10"/>
      <c r="B44" s="111"/>
      <c r="C44" s="267" t="s">
        <v>191</v>
      </c>
      <c r="D44" s="268"/>
      <c r="E44" s="269"/>
      <c r="F44" s="261" t="s">
        <v>96</v>
      </c>
      <c r="G44" s="262"/>
      <c r="H44" s="262"/>
      <c r="I44" s="262"/>
      <c r="J44" s="262"/>
      <c r="K44" s="262"/>
      <c r="L44" s="262"/>
      <c r="M44" s="262"/>
      <c r="N44" s="262"/>
      <c r="O44" s="263"/>
      <c r="P44" s="92"/>
      <c r="Q44" s="93"/>
      <c r="R44" s="93"/>
      <c r="S44" s="93"/>
      <c r="T44" s="93"/>
      <c r="U44" s="93"/>
      <c r="V44" s="17"/>
      <c r="W44" s="93"/>
      <c r="X44" s="93"/>
      <c r="Y44" s="93"/>
      <c r="Z44" s="17"/>
      <c r="AA44" s="93"/>
      <c r="AB44" s="93"/>
      <c r="AC44" s="93"/>
      <c r="AD44" s="17"/>
      <c r="AE44" s="87"/>
      <c r="AF44" s="87"/>
      <c r="AG44" s="87"/>
      <c r="AH44" s="17"/>
      <c r="AI44" s="87"/>
      <c r="AJ44" s="87"/>
      <c r="AK44" s="87"/>
      <c r="AL44" s="1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11"/>
    </row>
    <row r="45" spans="1:67" ht="36.75" customHeight="1" x14ac:dyDescent="0.25">
      <c r="A45" s="20"/>
      <c r="B45" s="109"/>
      <c r="C45" s="270" t="s">
        <v>64</v>
      </c>
      <c r="D45" s="271"/>
      <c r="E45" s="272"/>
      <c r="F45" s="264" t="str">
        <f>VLOOKUP(F44,LISTAS!$H$3:$I$10,2,FALSE)</f>
        <v>Proyecto 7597 - Fortalecer la capacidad administrativa para el desarrollo y mejoramiento de la gestión institucional y el servicio a la ciudadanía</v>
      </c>
      <c r="G45" s="265"/>
      <c r="H45" s="265"/>
      <c r="I45" s="265"/>
      <c r="J45" s="265"/>
      <c r="K45" s="265"/>
      <c r="L45" s="265"/>
      <c r="M45" s="265"/>
      <c r="N45" s="265"/>
      <c r="O45" s="266"/>
      <c r="P45" s="100"/>
      <c r="Q45" s="101"/>
      <c r="R45" s="101"/>
      <c r="S45" s="101"/>
      <c r="T45" s="102"/>
      <c r="U45" s="102"/>
      <c r="V45" s="17"/>
      <c r="W45" s="102"/>
      <c r="X45" s="102"/>
      <c r="Y45" s="102"/>
      <c r="Z45" s="17"/>
      <c r="AA45" s="102"/>
      <c r="AB45" s="102"/>
      <c r="AC45" s="102"/>
      <c r="AD45" s="17"/>
      <c r="AE45" s="35"/>
      <c r="AF45" s="35"/>
      <c r="AG45" s="35"/>
      <c r="AH45" s="17"/>
      <c r="AI45" s="35"/>
      <c r="AJ45" s="35"/>
      <c r="AK45" s="35"/>
      <c r="AL45" s="17"/>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7" ht="24" customHeight="1" x14ac:dyDescent="0.25">
      <c r="A46" s="20"/>
      <c r="B46" s="109" t="str">
        <f>+VLOOKUP(F45,LISTAS!$B$47:$D$65,2,FALSE)</f>
        <v>OBJ_6</v>
      </c>
      <c r="C46" s="270" t="s">
        <v>131</v>
      </c>
      <c r="D46" s="271"/>
      <c r="E46" s="272"/>
      <c r="F46" s="282" t="s">
        <v>77</v>
      </c>
      <c r="G46" s="283"/>
      <c r="H46" s="283"/>
      <c r="I46" s="283"/>
      <c r="J46" s="283"/>
      <c r="K46" s="283"/>
      <c r="L46" s="283"/>
      <c r="M46" s="283"/>
      <c r="N46" s="283"/>
      <c r="O46" s="284"/>
      <c r="P46" s="103"/>
      <c r="Q46" s="71"/>
      <c r="R46" s="71"/>
      <c r="S46" s="71"/>
      <c r="T46" s="104"/>
      <c r="U46" s="104"/>
      <c r="V46" s="17"/>
      <c r="W46" s="104"/>
      <c r="X46" s="104"/>
      <c r="Y46" s="104"/>
      <c r="Z46" s="17"/>
      <c r="AA46" s="104"/>
      <c r="AB46" s="104"/>
      <c r="AC46" s="104"/>
      <c r="AD46" s="17"/>
      <c r="AE46" s="22"/>
      <c r="AF46" s="22"/>
      <c r="AG46" s="22"/>
      <c r="AH46" s="17"/>
      <c r="AI46" s="22"/>
      <c r="AJ46" s="22"/>
      <c r="AK46" s="22"/>
      <c r="AL46" s="17"/>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1"/>
    </row>
    <row r="47" spans="1:67" ht="24" customHeight="1" thickBot="1" x14ac:dyDescent="0.3">
      <c r="A47" s="20"/>
      <c r="B47" s="109" t="str">
        <f>+VLOOKUP(LEFT(F46,200),LISTAS!$I$112:$K$132,2,FALSE)</f>
        <v>PROD_OBJ_6.6.2.</v>
      </c>
      <c r="C47" s="293" t="s">
        <v>235</v>
      </c>
      <c r="D47" s="294"/>
      <c r="E47" s="295"/>
      <c r="F47" s="278" t="s">
        <v>521</v>
      </c>
      <c r="G47" s="279"/>
      <c r="H47" s="279"/>
      <c r="I47" s="279"/>
      <c r="J47" s="279"/>
      <c r="K47" s="279"/>
      <c r="L47" s="279"/>
      <c r="M47" s="279"/>
      <c r="N47" s="279"/>
      <c r="O47" s="280"/>
      <c r="P47" s="103"/>
      <c r="Q47" s="71"/>
      <c r="R47" s="71"/>
      <c r="S47" s="71"/>
      <c r="T47" s="104"/>
      <c r="U47" s="104"/>
      <c r="V47" s="17"/>
      <c r="W47" s="104"/>
      <c r="X47" s="104"/>
      <c r="Y47" s="104"/>
      <c r="Z47" s="17"/>
      <c r="AA47" s="104"/>
      <c r="AB47" s="104"/>
      <c r="AC47" s="104"/>
      <c r="AD47" s="17"/>
      <c r="AE47" s="41"/>
      <c r="AF47" s="41"/>
      <c r="AG47" s="41"/>
      <c r="AH47" s="17"/>
      <c r="AI47" s="41"/>
      <c r="AJ47" s="41"/>
      <c r="AK47" s="41"/>
      <c r="AL47" s="17"/>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21"/>
    </row>
    <row r="48" spans="1:67" ht="23.25" customHeight="1" x14ac:dyDescent="0.25">
      <c r="A48" s="23"/>
      <c r="B48" s="112" t="e">
        <f>VLOOKUP(LEFT(F47,200),LISTAS!$L$113:$P$132,2,FALSE)</f>
        <v>#N/A</v>
      </c>
      <c r="C48" s="296" t="s">
        <v>136</v>
      </c>
      <c r="D48" s="285" t="s">
        <v>14</v>
      </c>
      <c r="E48" s="285" t="s">
        <v>10</v>
      </c>
      <c r="F48" s="285" t="s">
        <v>239</v>
      </c>
      <c r="G48" s="287" t="s">
        <v>80</v>
      </c>
      <c r="H48" s="285" t="s">
        <v>234</v>
      </c>
      <c r="I48" s="289" t="s">
        <v>257</v>
      </c>
      <c r="J48" s="289" t="s">
        <v>242</v>
      </c>
      <c r="K48" s="285" t="s">
        <v>243</v>
      </c>
      <c r="L48" s="291" t="s">
        <v>240</v>
      </c>
      <c r="M48" s="334" t="s">
        <v>137</v>
      </c>
      <c r="N48" s="332" t="s">
        <v>15</v>
      </c>
      <c r="O48" s="333"/>
      <c r="P48" s="336" t="s">
        <v>241</v>
      </c>
      <c r="Q48" s="337"/>
      <c r="R48" s="338"/>
      <c r="S48" s="347" t="s">
        <v>244</v>
      </c>
      <c r="T48" s="315"/>
      <c r="U48" s="315"/>
      <c r="V48" s="316"/>
      <c r="W48" s="314" t="s">
        <v>245</v>
      </c>
      <c r="X48" s="315"/>
      <c r="Y48" s="315"/>
      <c r="Z48" s="316"/>
      <c r="AA48" s="314" t="s">
        <v>246</v>
      </c>
      <c r="AB48" s="315"/>
      <c r="AC48" s="315"/>
      <c r="AD48" s="316"/>
      <c r="AE48" s="314" t="s">
        <v>247</v>
      </c>
      <c r="AF48" s="315"/>
      <c r="AG48" s="315"/>
      <c r="AH48" s="342"/>
      <c r="AI48" s="347" t="s">
        <v>248</v>
      </c>
      <c r="AJ48" s="315"/>
      <c r="AK48" s="315"/>
      <c r="AL48" s="342"/>
      <c r="AM48" s="347" t="s">
        <v>249</v>
      </c>
      <c r="AN48" s="315"/>
      <c r="AO48" s="315"/>
      <c r="AP48" s="342"/>
      <c r="AQ48" s="347" t="s">
        <v>250</v>
      </c>
      <c r="AR48" s="315"/>
      <c r="AS48" s="315"/>
      <c r="AT48" s="342"/>
      <c r="AU48" s="347" t="s">
        <v>251</v>
      </c>
      <c r="AV48" s="315"/>
      <c r="AW48" s="315"/>
      <c r="AX48" s="342"/>
      <c r="AY48" s="347" t="s">
        <v>252</v>
      </c>
      <c r="AZ48" s="315"/>
      <c r="BA48" s="315"/>
      <c r="BB48" s="342"/>
      <c r="BC48" s="347" t="s">
        <v>253</v>
      </c>
      <c r="BD48" s="315"/>
      <c r="BE48" s="315"/>
      <c r="BF48" s="342"/>
      <c r="BG48" s="347" t="s">
        <v>254</v>
      </c>
      <c r="BH48" s="315"/>
      <c r="BI48" s="315"/>
      <c r="BJ48" s="342"/>
      <c r="BK48" s="347" t="s">
        <v>255</v>
      </c>
      <c r="BL48" s="315"/>
      <c r="BM48" s="315"/>
      <c r="BN48" s="316"/>
      <c r="BO48" s="24"/>
    </row>
    <row r="49" spans="1:67" ht="26.25" thickBot="1" x14ac:dyDescent="0.3">
      <c r="A49" s="23"/>
      <c r="B49" s="112" t="e">
        <f>VLOOKUP(LEFT(F47,200),LISTAS!$L$113:$O$132,3,FALSE)</f>
        <v>#N/A</v>
      </c>
      <c r="C49" s="297"/>
      <c r="D49" s="286"/>
      <c r="E49" s="286"/>
      <c r="F49" s="286"/>
      <c r="G49" s="288"/>
      <c r="H49" s="286"/>
      <c r="I49" s="290"/>
      <c r="J49" s="290"/>
      <c r="K49" s="286"/>
      <c r="L49" s="292"/>
      <c r="M49" s="348"/>
      <c r="N49" s="97" t="s">
        <v>11</v>
      </c>
      <c r="O49" s="98" t="s">
        <v>12</v>
      </c>
      <c r="P49" s="181" t="s">
        <v>238</v>
      </c>
      <c r="Q49" s="180" t="s">
        <v>237</v>
      </c>
      <c r="R49" s="99" t="s">
        <v>236</v>
      </c>
      <c r="S49" s="88" t="s">
        <v>134</v>
      </c>
      <c r="T49" s="88" t="s">
        <v>135</v>
      </c>
      <c r="U49" s="88" t="s">
        <v>13</v>
      </c>
      <c r="V49" s="182" t="s">
        <v>63</v>
      </c>
      <c r="W49" s="88" t="s">
        <v>134</v>
      </c>
      <c r="X49" s="88" t="s">
        <v>135</v>
      </c>
      <c r="Y49" s="88" t="s">
        <v>13</v>
      </c>
      <c r="Z49" s="182" t="s">
        <v>63</v>
      </c>
      <c r="AA49" s="88" t="s">
        <v>134</v>
      </c>
      <c r="AB49" s="88" t="s">
        <v>135</v>
      </c>
      <c r="AC49" s="88" t="s">
        <v>13</v>
      </c>
      <c r="AD49" s="182" t="s">
        <v>63</v>
      </c>
      <c r="AE49" s="88" t="s">
        <v>134</v>
      </c>
      <c r="AF49" s="88" t="s">
        <v>135</v>
      </c>
      <c r="AG49" s="88" t="s">
        <v>13</v>
      </c>
      <c r="AH49" s="182" t="s">
        <v>63</v>
      </c>
      <c r="AI49" s="88" t="s">
        <v>134</v>
      </c>
      <c r="AJ49" s="88" t="s">
        <v>135</v>
      </c>
      <c r="AK49" s="88" t="s">
        <v>13</v>
      </c>
      <c r="AL49" s="182" t="s">
        <v>63</v>
      </c>
      <c r="AM49" s="88" t="s">
        <v>134</v>
      </c>
      <c r="AN49" s="88" t="s">
        <v>135</v>
      </c>
      <c r="AO49" s="88" t="s">
        <v>13</v>
      </c>
      <c r="AP49" s="88" t="s">
        <v>63</v>
      </c>
      <c r="AQ49" s="88" t="s">
        <v>134</v>
      </c>
      <c r="AR49" s="88" t="s">
        <v>135</v>
      </c>
      <c r="AS49" s="88" t="s">
        <v>13</v>
      </c>
      <c r="AT49" s="88" t="s">
        <v>63</v>
      </c>
      <c r="AU49" s="88" t="s">
        <v>134</v>
      </c>
      <c r="AV49" s="88" t="s">
        <v>135</v>
      </c>
      <c r="AW49" s="88" t="s">
        <v>13</v>
      </c>
      <c r="AX49" s="88" t="s">
        <v>63</v>
      </c>
      <c r="AY49" s="88" t="s">
        <v>134</v>
      </c>
      <c r="AZ49" s="88" t="s">
        <v>135</v>
      </c>
      <c r="BA49" s="88" t="s">
        <v>13</v>
      </c>
      <c r="BB49" s="88" t="s">
        <v>63</v>
      </c>
      <c r="BC49" s="88" t="s">
        <v>134</v>
      </c>
      <c r="BD49" s="88" t="s">
        <v>135</v>
      </c>
      <c r="BE49" s="88" t="s">
        <v>13</v>
      </c>
      <c r="BF49" s="88" t="s">
        <v>63</v>
      </c>
      <c r="BG49" s="88" t="s">
        <v>134</v>
      </c>
      <c r="BH49" s="88" t="s">
        <v>135</v>
      </c>
      <c r="BI49" s="88" t="s">
        <v>13</v>
      </c>
      <c r="BJ49" s="88" t="s">
        <v>63</v>
      </c>
      <c r="BK49" s="88" t="s">
        <v>134</v>
      </c>
      <c r="BL49" s="88" t="s">
        <v>135</v>
      </c>
      <c r="BM49" s="88" t="s">
        <v>13</v>
      </c>
      <c r="BN49" s="98" t="s">
        <v>63</v>
      </c>
      <c r="BO49" s="24"/>
    </row>
    <row r="50" spans="1:67" s="44" customFormat="1" ht="63.75" customHeight="1" x14ac:dyDescent="0.25">
      <c r="A50" s="42"/>
      <c r="B50" s="114"/>
      <c r="C50" s="226" t="s">
        <v>532</v>
      </c>
      <c r="D50" s="227">
        <v>1</v>
      </c>
      <c r="E50" s="227" t="s">
        <v>526</v>
      </c>
      <c r="F50" s="221" t="s">
        <v>582</v>
      </c>
      <c r="G50" s="186" t="s">
        <v>537</v>
      </c>
      <c r="H50" s="222" t="s">
        <v>436</v>
      </c>
      <c r="I50" s="222" t="s">
        <v>532</v>
      </c>
      <c r="J50" s="188" t="s">
        <v>538</v>
      </c>
      <c r="K50" s="186">
        <v>1</v>
      </c>
      <c r="L50" s="127">
        <f t="shared" ref="L50:L56" si="5">+SUM(S50,W50,AA50,AE50,AI50,AM50,AQ50,AU50,AY50,BC50,BG50,BK50)</f>
        <v>1</v>
      </c>
      <c r="M50" s="75" t="s">
        <v>518</v>
      </c>
      <c r="N50" s="212">
        <v>44986</v>
      </c>
      <c r="O50" s="212">
        <v>45015</v>
      </c>
      <c r="P50" s="187">
        <v>0</v>
      </c>
      <c r="Q50" s="243">
        <v>0</v>
      </c>
      <c r="R50" s="187" t="s">
        <v>532</v>
      </c>
      <c r="S50" s="75"/>
      <c r="T50" s="75"/>
      <c r="U50" s="223"/>
      <c r="V50" s="76"/>
      <c r="W50" s="75"/>
      <c r="X50" s="75"/>
      <c r="Y50" s="223"/>
      <c r="Z50" s="76"/>
      <c r="AA50" s="75">
        <v>1</v>
      </c>
      <c r="AB50" s="75"/>
      <c r="AC50" s="223"/>
      <c r="AD50" s="76"/>
      <c r="AE50" s="75"/>
      <c r="AF50" s="75"/>
      <c r="AG50" s="223"/>
      <c r="AH50" s="76"/>
      <c r="AI50" s="75"/>
      <c r="AJ50" s="75"/>
      <c r="AK50" s="223"/>
      <c r="AL50" s="76"/>
      <c r="AM50" s="75"/>
      <c r="AN50" s="75"/>
      <c r="AO50" s="223"/>
      <c r="AP50" s="76"/>
      <c r="AQ50" s="75"/>
      <c r="AR50" s="75"/>
      <c r="AS50" s="223"/>
      <c r="AT50" s="76"/>
      <c r="AU50" s="75"/>
      <c r="AV50" s="75"/>
      <c r="AW50" s="223"/>
      <c r="AX50" s="76"/>
      <c r="AY50" s="75"/>
      <c r="AZ50" s="75"/>
      <c r="BA50" s="223"/>
      <c r="BB50" s="76"/>
      <c r="BC50" s="75"/>
      <c r="BD50" s="75"/>
      <c r="BE50" s="223"/>
      <c r="BF50" s="76"/>
      <c r="BG50" s="75"/>
      <c r="BH50" s="75"/>
      <c r="BI50" s="223"/>
      <c r="BJ50" s="76"/>
      <c r="BK50" s="75"/>
      <c r="BL50" s="75"/>
      <c r="BM50" s="223"/>
      <c r="BN50" s="190"/>
      <c r="BO50" s="43"/>
    </row>
    <row r="51" spans="1:67" s="44" customFormat="1" ht="93" customHeight="1" x14ac:dyDescent="0.25">
      <c r="A51" s="45"/>
      <c r="B51" s="114"/>
      <c r="C51" s="228" t="s">
        <v>532</v>
      </c>
      <c r="D51" s="229">
        <v>1</v>
      </c>
      <c r="E51" s="229" t="s">
        <v>526</v>
      </c>
      <c r="F51" s="174" t="s">
        <v>583</v>
      </c>
      <c r="G51" s="184" t="s">
        <v>537</v>
      </c>
      <c r="H51" s="125" t="s">
        <v>436</v>
      </c>
      <c r="I51" s="125" t="s">
        <v>532</v>
      </c>
      <c r="J51" s="131" t="s">
        <v>538</v>
      </c>
      <c r="K51" s="184">
        <v>1</v>
      </c>
      <c r="L51" s="127">
        <f t="shared" si="5"/>
        <v>1</v>
      </c>
      <c r="M51" s="183" t="s">
        <v>518</v>
      </c>
      <c r="N51" s="171">
        <v>45108</v>
      </c>
      <c r="O51" s="171">
        <v>45137</v>
      </c>
      <c r="P51" s="127">
        <v>0</v>
      </c>
      <c r="Q51" s="245">
        <v>0</v>
      </c>
      <c r="R51" s="127" t="s">
        <v>532</v>
      </c>
      <c r="S51" s="183"/>
      <c r="T51" s="183"/>
      <c r="U51" s="172"/>
      <c r="V51" s="74"/>
      <c r="W51" s="183"/>
      <c r="X51" s="183"/>
      <c r="Y51" s="172"/>
      <c r="Z51" s="74"/>
      <c r="AA51" s="183"/>
      <c r="AB51" s="183"/>
      <c r="AC51" s="172"/>
      <c r="AD51" s="74"/>
      <c r="AE51" s="183"/>
      <c r="AF51" s="183"/>
      <c r="AG51" s="172"/>
      <c r="AH51" s="74"/>
      <c r="AI51" s="183"/>
      <c r="AJ51" s="183"/>
      <c r="AK51" s="172"/>
      <c r="AL51" s="74"/>
      <c r="AM51" s="183"/>
      <c r="AN51" s="183"/>
      <c r="AO51" s="172"/>
      <c r="AP51" s="74"/>
      <c r="AQ51" s="183">
        <v>1</v>
      </c>
      <c r="AR51" s="183"/>
      <c r="AS51" s="172"/>
      <c r="AT51" s="74"/>
      <c r="AU51" s="183"/>
      <c r="AV51" s="183"/>
      <c r="AW51" s="172"/>
      <c r="AX51" s="74"/>
      <c r="AY51" s="183"/>
      <c r="AZ51" s="183"/>
      <c r="BA51" s="172"/>
      <c r="BB51" s="74"/>
      <c r="BC51" s="183"/>
      <c r="BD51" s="183"/>
      <c r="BE51" s="172"/>
      <c r="BF51" s="74"/>
      <c r="BG51" s="183"/>
      <c r="BH51" s="183"/>
      <c r="BI51" s="172"/>
      <c r="BJ51" s="74"/>
      <c r="BK51" s="183"/>
      <c r="BL51" s="183"/>
      <c r="BM51" s="172"/>
      <c r="BN51" s="191"/>
      <c r="BO51" s="46"/>
    </row>
    <row r="52" spans="1:67" s="44" customFormat="1" ht="50.1" customHeight="1" x14ac:dyDescent="0.25">
      <c r="A52" s="45"/>
      <c r="B52" s="114"/>
      <c r="C52" s="228" t="s">
        <v>532</v>
      </c>
      <c r="D52" s="229">
        <v>1</v>
      </c>
      <c r="E52" s="229" t="s">
        <v>526</v>
      </c>
      <c r="F52" s="173" t="s">
        <v>584</v>
      </c>
      <c r="G52" s="184" t="s">
        <v>537</v>
      </c>
      <c r="H52" s="125" t="s">
        <v>436</v>
      </c>
      <c r="I52" s="125" t="s">
        <v>532</v>
      </c>
      <c r="J52" s="131" t="s">
        <v>538</v>
      </c>
      <c r="K52" s="184">
        <v>1</v>
      </c>
      <c r="L52" s="127">
        <f t="shared" si="5"/>
        <v>1</v>
      </c>
      <c r="M52" s="183" t="s">
        <v>518</v>
      </c>
      <c r="N52" s="171">
        <v>44986</v>
      </c>
      <c r="O52" s="171">
        <v>45015</v>
      </c>
      <c r="P52" s="127">
        <v>0</v>
      </c>
      <c r="Q52" s="245">
        <v>0</v>
      </c>
      <c r="R52" s="127" t="s">
        <v>532</v>
      </c>
      <c r="S52" s="183"/>
      <c r="T52" s="183"/>
      <c r="U52" s="172"/>
      <c r="V52" s="74"/>
      <c r="W52" s="183"/>
      <c r="X52" s="183"/>
      <c r="Y52" s="172"/>
      <c r="Z52" s="74"/>
      <c r="AA52" s="183">
        <v>1</v>
      </c>
      <c r="AB52" s="183"/>
      <c r="AC52" s="172"/>
      <c r="AD52" s="74"/>
      <c r="AE52" s="183"/>
      <c r="AF52" s="183"/>
      <c r="AG52" s="172"/>
      <c r="AH52" s="74"/>
      <c r="AI52" s="183"/>
      <c r="AJ52" s="183"/>
      <c r="AK52" s="172"/>
      <c r="AL52" s="74"/>
      <c r="AM52" s="183"/>
      <c r="AN52" s="183"/>
      <c r="AO52" s="172"/>
      <c r="AP52" s="74"/>
      <c r="AQ52" s="183"/>
      <c r="AR52" s="183"/>
      <c r="AS52" s="172"/>
      <c r="AT52" s="74"/>
      <c r="AU52" s="183"/>
      <c r="AV52" s="183"/>
      <c r="AW52" s="172"/>
      <c r="AX52" s="74"/>
      <c r="AY52" s="183"/>
      <c r="AZ52" s="183"/>
      <c r="BA52" s="172"/>
      <c r="BB52" s="74"/>
      <c r="BC52" s="183"/>
      <c r="BD52" s="183"/>
      <c r="BE52" s="172"/>
      <c r="BF52" s="74"/>
      <c r="BG52" s="183"/>
      <c r="BH52" s="183"/>
      <c r="BI52" s="172"/>
      <c r="BJ52" s="74"/>
      <c r="BK52" s="183"/>
      <c r="BL52" s="183"/>
      <c r="BM52" s="172"/>
      <c r="BN52" s="191"/>
      <c r="BO52" s="46"/>
    </row>
    <row r="53" spans="1:67" s="44" customFormat="1" ht="50.1" customHeight="1" x14ac:dyDescent="0.25">
      <c r="A53" s="45"/>
      <c r="B53" s="114"/>
      <c r="C53" s="228" t="s">
        <v>532</v>
      </c>
      <c r="D53" s="229">
        <v>1</v>
      </c>
      <c r="E53" s="229" t="s">
        <v>526</v>
      </c>
      <c r="F53" s="173" t="s">
        <v>585</v>
      </c>
      <c r="G53" s="184" t="s">
        <v>537</v>
      </c>
      <c r="H53" s="125" t="s">
        <v>436</v>
      </c>
      <c r="I53" s="125" t="s">
        <v>532</v>
      </c>
      <c r="J53" s="131" t="s">
        <v>538</v>
      </c>
      <c r="K53" s="184">
        <v>1</v>
      </c>
      <c r="L53" s="127">
        <f t="shared" si="5"/>
        <v>0</v>
      </c>
      <c r="M53" s="183" t="s">
        <v>518</v>
      </c>
      <c r="N53" s="260">
        <v>45078</v>
      </c>
      <c r="O53" s="260">
        <v>45260</v>
      </c>
      <c r="P53" s="127">
        <v>0</v>
      </c>
      <c r="Q53" s="245">
        <v>0</v>
      </c>
      <c r="R53" s="127" t="s">
        <v>532</v>
      </c>
      <c r="S53" s="183"/>
      <c r="T53" s="183"/>
      <c r="U53" s="172"/>
      <c r="V53" s="74"/>
      <c r="W53" s="183"/>
      <c r="X53" s="183"/>
      <c r="Y53" s="172"/>
      <c r="Z53" s="74"/>
      <c r="AA53" s="183"/>
      <c r="AB53" s="183"/>
      <c r="AC53" s="172"/>
      <c r="AD53" s="74"/>
      <c r="AE53" s="183"/>
      <c r="AF53" s="183"/>
      <c r="AG53" s="172"/>
      <c r="AH53" s="74"/>
      <c r="AI53" s="183"/>
      <c r="AJ53" s="183"/>
      <c r="AK53" s="172"/>
      <c r="AL53" s="74"/>
      <c r="AM53" s="183"/>
      <c r="AN53" s="183"/>
      <c r="AO53" s="172"/>
      <c r="AP53" s="74"/>
      <c r="AQ53" s="183"/>
      <c r="AR53" s="183"/>
      <c r="AS53" s="172"/>
      <c r="AT53" s="74"/>
      <c r="AU53" s="183"/>
      <c r="AV53" s="183"/>
      <c r="AW53" s="172"/>
      <c r="AX53" s="74"/>
      <c r="AY53" s="183"/>
      <c r="AZ53" s="183"/>
      <c r="BA53" s="172"/>
      <c r="BB53" s="74"/>
      <c r="BC53" s="183"/>
      <c r="BD53" s="183"/>
      <c r="BE53" s="172"/>
      <c r="BF53" s="74"/>
      <c r="BG53" s="183"/>
      <c r="BH53" s="183"/>
      <c r="BI53" s="172"/>
      <c r="BJ53" s="74"/>
      <c r="BK53" s="183"/>
      <c r="BL53" s="183"/>
      <c r="BM53" s="172"/>
      <c r="BN53" s="191"/>
      <c r="BO53" s="46"/>
    </row>
    <row r="54" spans="1:67" s="44" customFormat="1" ht="93" customHeight="1" x14ac:dyDescent="0.25">
      <c r="A54" s="45"/>
      <c r="B54" s="114"/>
      <c r="C54" s="228" t="s">
        <v>532</v>
      </c>
      <c r="D54" s="229">
        <v>1</v>
      </c>
      <c r="E54" s="229" t="s">
        <v>526</v>
      </c>
      <c r="F54" s="174" t="s">
        <v>586</v>
      </c>
      <c r="G54" s="184" t="s">
        <v>537</v>
      </c>
      <c r="H54" s="125" t="s">
        <v>436</v>
      </c>
      <c r="I54" s="125" t="s">
        <v>532</v>
      </c>
      <c r="J54" s="131" t="s">
        <v>538</v>
      </c>
      <c r="K54" s="184">
        <v>1</v>
      </c>
      <c r="L54" s="127">
        <f t="shared" si="5"/>
        <v>0</v>
      </c>
      <c r="M54" s="183" t="s">
        <v>518</v>
      </c>
      <c r="N54" s="260">
        <v>45200</v>
      </c>
      <c r="O54" s="260">
        <v>45290</v>
      </c>
      <c r="P54" s="127">
        <v>0</v>
      </c>
      <c r="Q54" s="245">
        <v>0</v>
      </c>
      <c r="R54" s="127" t="s">
        <v>532</v>
      </c>
      <c r="S54" s="183"/>
      <c r="T54" s="183"/>
      <c r="U54" s="172"/>
      <c r="V54" s="74"/>
      <c r="W54" s="183"/>
      <c r="X54" s="183"/>
      <c r="Y54" s="172"/>
      <c r="Z54" s="74"/>
      <c r="AA54" s="183"/>
      <c r="AB54" s="183"/>
      <c r="AC54" s="172"/>
      <c r="AD54" s="74"/>
      <c r="AE54" s="183"/>
      <c r="AF54" s="183"/>
      <c r="AG54" s="172"/>
      <c r="AH54" s="74"/>
      <c r="AI54" s="183"/>
      <c r="AJ54" s="183"/>
      <c r="AK54" s="172"/>
      <c r="AL54" s="74"/>
      <c r="AM54" s="183"/>
      <c r="AN54" s="183"/>
      <c r="AO54" s="172"/>
      <c r="AP54" s="74"/>
      <c r="AQ54" s="183"/>
      <c r="AR54" s="183"/>
      <c r="AS54" s="172"/>
      <c r="AT54" s="74"/>
      <c r="AU54" s="183"/>
      <c r="AV54" s="183"/>
      <c r="AW54" s="172"/>
      <c r="AX54" s="74"/>
      <c r="AY54" s="183"/>
      <c r="AZ54" s="183"/>
      <c r="BA54" s="172"/>
      <c r="BB54" s="74"/>
      <c r="BC54" s="183"/>
      <c r="BD54" s="183"/>
      <c r="BE54" s="172"/>
      <c r="BF54" s="74"/>
      <c r="BG54" s="183"/>
      <c r="BH54" s="183"/>
      <c r="BI54" s="172"/>
      <c r="BJ54" s="74"/>
      <c r="BK54" s="183"/>
      <c r="BL54" s="183"/>
      <c r="BM54" s="172"/>
      <c r="BN54" s="191"/>
      <c r="BO54" s="46"/>
    </row>
    <row r="55" spans="1:67" s="44" customFormat="1" ht="87" customHeight="1" x14ac:dyDescent="0.25">
      <c r="A55" s="45"/>
      <c r="B55" s="114"/>
      <c r="C55" s="228" t="s">
        <v>532</v>
      </c>
      <c r="D55" s="229">
        <v>1</v>
      </c>
      <c r="E55" s="229" t="s">
        <v>526</v>
      </c>
      <c r="F55" s="174" t="s">
        <v>587</v>
      </c>
      <c r="G55" s="184" t="s">
        <v>537</v>
      </c>
      <c r="H55" s="125" t="s">
        <v>436</v>
      </c>
      <c r="I55" s="125" t="s">
        <v>532</v>
      </c>
      <c r="J55" s="131" t="s">
        <v>538</v>
      </c>
      <c r="K55" s="184">
        <v>1</v>
      </c>
      <c r="L55" s="127">
        <f t="shared" si="5"/>
        <v>0</v>
      </c>
      <c r="M55" s="183" t="s">
        <v>518</v>
      </c>
      <c r="N55" s="260">
        <v>45017</v>
      </c>
      <c r="O55" s="260">
        <v>45199</v>
      </c>
      <c r="P55" s="127">
        <v>0</v>
      </c>
      <c r="Q55" s="245">
        <v>0</v>
      </c>
      <c r="R55" s="127" t="s">
        <v>532</v>
      </c>
      <c r="S55" s="183"/>
      <c r="T55" s="183"/>
      <c r="U55" s="172"/>
      <c r="V55" s="74"/>
      <c r="W55" s="183"/>
      <c r="X55" s="183"/>
      <c r="Y55" s="172"/>
      <c r="Z55" s="74"/>
      <c r="AA55" s="183"/>
      <c r="AB55" s="183"/>
      <c r="AC55" s="172"/>
      <c r="AD55" s="74"/>
      <c r="AE55" s="183"/>
      <c r="AF55" s="183"/>
      <c r="AG55" s="172"/>
      <c r="AH55" s="74"/>
      <c r="AI55" s="183"/>
      <c r="AJ55" s="183"/>
      <c r="AK55" s="172"/>
      <c r="AL55" s="74"/>
      <c r="AM55" s="183"/>
      <c r="AN55" s="183"/>
      <c r="AO55" s="172"/>
      <c r="AP55" s="74"/>
      <c r="AQ55" s="183"/>
      <c r="AR55" s="183"/>
      <c r="AS55" s="172"/>
      <c r="AT55" s="74"/>
      <c r="AU55" s="183"/>
      <c r="AV55" s="183"/>
      <c r="AW55" s="172"/>
      <c r="AX55" s="74"/>
      <c r="AY55" s="183"/>
      <c r="AZ55" s="183"/>
      <c r="BA55" s="172"/>
      <c r="BB55" s="74"/>
      <c r="BC55" s="183"/>
      <c r="BD55" s="183"/>
      <c r="BE55" s="172"/>
      <c r="BF55" s="74"/>
      <c r="BG55" s="183"/>
      <c r="BH55" s="183"/>
      <c r="BI55" s="172"/>
      <c r="BJ55" s="74"/>
      <c r="BK55" s="183"/>
      <c r="BL55" s="183"/>
      <c r="BM55" s="172"/>
      <c r="BN55" s="191"/>
      <c r="BO55" s="46"/>
    </row>
    <row r="56" spans="1:67" s="44" customFormat="1" ht="50.1" customHeight="1" x14ac:dyDescent="0.25">
      <c r="A56" s="45"/>
      <c r="B56" s="114"/>
      <c r="C56" s="228" t="s">
        <v>532</v>
      </c>
      <c r="D56" s="229">
        <v>1</v>
      </c>
      <c r="E56" s="229" t="s">
        <v>526</v>
      </c>
      <c r="F56" s="174" t="s">
        <v>588</v>
      </c>
      <c r="G56" s="184" t="s">
        <v>537</v>
      </c>
      <c r="H56" s="125" t="s">
        <v>436</v>
      </c>
      <c r="I56" s="125" t="s">
        <v>532</v>
      </c>
      <c r="J56" s="131" t="s">
        <v>538</v>
      </c>
      <c r="K56" s="184">
        <v>1</v>
      </c>
      <c r="L56" s="127">
        <f t="shared" si="5"/>
        <v>1</v>
      </c>
      <c r="M56" s="183" t="s">
        <v>518</v>
      </c>
      <c r="N56" s="171">
        <v>45047</v>
      </c>
      <c r="O56" s="171">
        <v>45076</v>
      </c>
      <c r="P56" s="127">
        <v>0</v>
      </c>
      <c r="Q56" s="245">
        <v>0</v>
      </c>
      <c r="R56" s="127" t="s">
        <v>532</v>
      </c>
      <c r="S56" s="183"/>
      <c r="T56" s="183"/>
      <c r="U56" s="172"/>
      <c r="V56" s="74"/>
      <c r="W56" s="183"/>
      <c r="X56" s="183"/>
      <c r="Y56" s="172"/>
      <c r="Z56" s="74"/>
      <c r="AA56" s="183"/>
      <c r="AB56" s="183"/>
      <c r="AC56" s="172"/>
      <c r="AD56" s="74"/>
      <c r="AE56" s="183"/>
      <c r="AF56" s="183"/>
      <c r="AG56" s="172"/>
      <c r="AH56" s="74"/>
      <c r="AI56" s="183">
        <v>1</v>
      </c>
      <c r="AJ56" s="183"/>
      <c r="AK56" s="172"/>
      <c r="AL56" s="74"/>
      <c r="AM56" s="183"/>
      <c r="AN56" s="183"/>
      <c r="AO56" s="172"/>
      <c r="AP56" s="74"/>
      <c r="AQ56" s="183"/>
      <c r="AR56" s="183"/>
      <c r="AS56" s="172"/>
      <c r="AT56" s="74"/>
      <c r="AU56" s="183"/>
      <c r="AV56" s="183"/>
      <c r="AW56" s="172"/>
      <c r="AX56" s="74"/>
      <c r="AY56" s="183"/>
      <c r="AZ56" s="183"/>
      <c r="BA56" s="172"/>
      <c r="BB56" s="74"/>
      <c r="BC56" s="183"/>
      <c r="BD56" s="183"/>
      <c r="BE56" s="172"/>
      <c r="BF56" s="74"/>
      <c r="BG56" s="183"/>
      <c r="BH56" s="183"/>
      <c r="BI56" s="172"/>
      <c r="BJ56" s="74"/>
      <c r="BK56" s="183"/>
      <c r="BL56" s="183"/>
      <c r="BM56" s="172"/>
      <c r="BN56" s="191"/>
      <c r="BO56" s="46"/>
    </row>
    <row r="57" spans="1:67" s="44" customFormat="1" ht="24.95" customHeight="1" thickBot="1" x14ac:dyDescent="0.3">
      <c r="A57" s="45"/>
      <c r="B57" s="114"/>
      <c r="C57" s="230"/>
      <c r="D57" s="231"/>
      <c r="E57" s="231"/>
      <c r="F57" s="207"/>
      <c r="G57" s="207"/>
      <c r="H57" s="224"/>
      <c r="I57" s="224"/>
      <c r="J57" s="209"/>
      <c r="K57" s="207"/>
      <c r="L57" s="208">
        <f t="shared" ref="L57" si="6">+SUM(S57,W57,AA57,AE57,AI57,AM57,AQ57,AU57,AY57,BC57,BG57,BK57)</f>
        <v>0</v>
      </c>
      <c r="M57" s="77"/>
      <c r="N57" s="210"/>
      <c r="O57" s="210"/>
      <c r="P57" s="208">
        <f t="shared" ref="P57" si="7">+SUM(T57,X57,AB57,AF57,AJ57,AN57,AR57,AV57,AZ57,BD57,BH57,BL57)</f>
        <v>0</v>
      </c>
      <c r="Q57" s="246">
        <f t="shared" ref="Q57" si="8">IFERROR(P57/L57,0)</f>
        <v>0</v>
      </c>
      <c r="R57" s="208">
        <f t="shared" ref="R57" si="9">P57*K57</f>
        <v>0</v>
      </c>
      <c r="S57" s="77"/>
      <c r="T57" s="77"/>
      <c r="U57" s="225"/>
      <c r="V57" s="78"/>
      <c r="W57" s="77"/>
      <c r="X57" s="77"/>
      <c r="Y57" s="225"/>
      <c r="Z57" s="78"/>
      <c r="AA57" s="77"/>
      <c r="AB57" s="77"/>
      <c r="AC57" s="225"/>
      <c r="AD57" s="78"/>
      <c r="AE57" s="77"/>
      <c r="AF57" s="77"/>
      <c r="AG57" s="225"/>
      <c r="AH57" s="78"/>
      <c r="AI57" s="77"/>
      <c r="AJ57" s="77"/>
      <c r="AK57" s="225"/>
      <c r="AL57" s="78"/>
      <c r="AM57" s="77"/>
      <c r="AN57" s="77"/>
      <c r="AO57" s="225"/>
      <c r="AP57" s="78"/>
      <c r="AQ57" s="77"/>
      <c r="AR57" s="77"/>
      <c r="AS57" s="225"/>
      <c r="AT57" s="78"/>
      <c r="AU57" s="77"/>
      <c r="AV57" s="77"/>
      <c r="AW57" s="225"/>
      <c r="AX57" s="78"/>
      <c r="AY57" s="77"/>
      <c r="AZ57" s="77"/>
      <c r="BA57" s="225"/>
      <c r="BB57" s="78"/>
      <c r="BC57" s="77"/>
      <c r="BD57" s="77"/>
      <c r="BE57" s="225"/>
      <c r="BF57" s="78"/>
      <c r="BG57" s="77"/>
      <c r="BH57" s="77"/>
      <c r="BI57" s="225"/>
      <c r="BJ57" s="78"/>
      <c r="BK57" s="77"/>
      <c r="BL57" s="77"/>
      <c r="BM57" s="225"/>
      <c r="BN57" s="211"/>
      <c r="BO57" s="46"/>
    </row>
    <row r="58" spans="1:67" s="44" customFormat="1" ht="24.95" customHeight="1" x14ac:dyDescent="0.25">
      <c r="A58" s="45"/>
      <c r="B58" s="114"/>
      <c r="C58" s="281"/>
      <c r="D58" s="281"/>
      <c r="E58" s="281"/>
      <c r="F58" s="281"/>
      <c r="G58" s="281"/>
      <c r="H58" s="281"/>
      <c r="I58" s="199">
        <f>SUM(I50:I57)</f>
        <v>0</v>
      </c>
      <c r="J58" s="200"/>
      <c r="K58" s="199">
        <f>SUM(K50:K57)</f>
        <v>7</v>
      </c>
      <c r="L58" s="199">
        <f>SUM(L50:L57)</f>
        <v>4</v>
      </c>
      <c r="M58" s="201"/>
      <c r="N58" s="202"/>
      <c r="O58" s="202"/>
      <c r="P58" s="199">
        <f>SUM(P50:P57)</f>
        <v>0</v>
      </c>
      <c r="Q58" s="247">
        <f>AVERAGE(Q50:Q57)</f>
        <v>0</v>
      </c>
      <c r="R58" s="199">
        <f>SUM(R50:R57)</f>
        <v>0</v>
      </c>
      <c r="S58" s="199">
        <f>SUM(S50:S57)</f>
        <v>0</v>
      </c>
      <c r="T58" s="199">
        <f>SUM(T50:T57)</f>
        <v>0</v>
      </c>
      <c r="U58" s="204"/>
      <c r="V58" s="205"/>
      <c r="W58" s="199">
        <f>SUM(W50:W57)</f>
        <v>0</v>
      </c>
      <c r="X58" s="199">
        <f>SUM(X50:X57)</f>
        <v>0</v>
      </c>
      <c r="Y58" s="204"/>
      <c r="Z58" s="205"/>
      <c r="AA58" s="199">
        <f>SUM(AA50:AA57)</f>
        <v>2</v>
      </c>
      <c r="AB58" s="199">
        <f>SUM(AB50:AB57)</f>
        <v>0</v>
      </c>
      <c r="AC58" s="204"/>
      <c r="AD58" s="205"/>
      <c r="AE58" s="199">
        <f>SUM(AE50:AE57)</f>
        <v>0</v>
      </c>
      <c r="AF58" s="199">
        <f>SUM(AF50:AF57)</f>
        <v>0</v>
      </c>
      <c r="AG58" s="204"/>
      <c r="AH58" s="205"/>
      <c r="AI58" s="199">
        <f>SUM(AI50:AI57)</f>
        <v>1</v>
      </c>
      <c r="AJ58" s="199">
        <f>SUM(AJ50:AJ57)</f>
        <v>0</v>
      </c>
      <c r="AK58" s="204"/>
      <c r="AL58" s="205"/>
      <c r="AM58" s="199">
        <f>SUM(AM50:AM57)</f>
        <v>0</v>
      </c>
      <c r="AN58" s="199">
        <f>SUM(AN50:AN57)</f>
        <v>0</v>
      </c>
      <c r="AO58" s="204"/>
      <c r="AP58" s="205"/>
      <c r="AQ58" s="199">
        <f>SUM(AQ50:AQ57)</f>
        <v>1</v>
      </c>
      <c r="AR58" s="199">
        <f>SUM(AR50:AR57)</f>
        <v>0</v>
      </c>
      <c r="AS58" s="204"/>
      <c r="AT58" s="205"/>
      <c r="AU58" s="199">
        <f>SUM(AU50:AU57)</f>
        <v>0</v>
      </c>
      <c r="AV58" s="199">
        <f>SUM(AV50:AV57)</f>
        <v>0</v>
      </c>
      <c r="AW58" s="204"/>
      <c r="AX58" s="205"/>
      <c r="AY58" s="199">
        <f>SUM(AY50:AY57)</f>
        <v>0</v>
      </c>
      <c r="AZ58" s="199">
        <f>SUM(AZ50:AZ57)</f>
        <v>0</v>
      </c>
      <c r="BA58" s="204"/>
      <c r="BB58" s="205"/>
      <c r="BC58" s="199">
        <f>SUM(BC50:BC57)</f>
        <v>0</v>
      </c>
      <c r="BD58" s="203">
        <f>SUM(BD50:BD57)</f>
        <v>0</v>
      </c>
      <c r="BE58" s="204"/>
      <c r="BF58" s="205"/>
      <c r="BG58" s="199">
        <f>SUM(BG50:BG57)</f>
        <v>0</v>
      </c>
      <c r="BH58" s="199">
        <f>SUM(BH50:BH57)</f>
        <v>0</v>
      </c>
      <c r="BI58" s="204"/>
      <c r="BJ58" s="205"/>
      <c r="BK58" s="199">
        <f>SUM(BK50:BK57)</f>
        <v>0</v>
      </c>
      <c r="BL58" s="199">
        <f>SUM(BL50:BL57)</f>
        <v>0</v>
      </c>
      <c r="BM58" s="204"/>
      <c r="BN58" s="205"/>
      <c r="BO58" s="46"/>
    </row>
    <row r="59" spans="1:67" ht="48" customHeight="1" x14ac:dyDescent="0.25">
      <c r="A59" s="25"/>
      <c r="B59" s="109"/>
      <c r="C59" s="142"/>
      <c r="D59" s="144"/>
      <c r="E59" s="143" t="s">
        <v>130</v>
      </c>
      <c r="F59" s="143"/>
      <c r="G59" s="143"/>
      <c r="H59" s="143"/>
      <c r="I59" s="143"/>
      <c r="J59" s="143"/>
      <c r="K59" s="143"/>
      <c r="L59" s="143"/>
      <c r="M59" s="144"/>
      <c r="N59" s="145"/>
      <c r="O59" s="145"/>
      <c r="P59" s="145"/>
      <c r="Q59" s="145"/>
      <c r="R59" s="145"/>
      <c r="S59" s="144"/>
      <c r="T59" s="144"/>
      <c r="U59" s="144"/>
      <c r="V59" s="146"/>
      <c r="W59" s="144"/>
      <c r="X59" s="144"/>
      <c r="Y59" s="144"/>
      <c r="Z59" s="146"/>
      <c r="AA59" s="144"/>
      <c r="AB59" s="144"/>
      <c r="AC59" s="144"/>
      <c r="AD59" s="146"/>
      <c r="AE59" s="144"/>
      <c r="AF59" s="144"/>
      <c r="AG59" s="144"/>
      <c r="AH59" s="146"/>
      <c r="AI59" s="144"/>
      <c r="AJ59" s="144"/>
      <c r="AK59" s="144"/>
      <c r="AL59" s="146"/>
      <c r="AM59" s="144"/>
      <c r="AN59" s="144"/>
      <c r="AO59" s="144"/>
      <c r="AP59" s="146"/>
      <c r="AQ59" s="144"/>
      <c r="AR59" s="144"/>
      <c r="AS59" s="144"/>
      <c r="AT59" s="146"/>
      <c r="AU59" s="144"/>
      <c r="AV59" s="144"/>
      <c r="AW59" s="144"/>
      <c r="AX59" s="146"/>
      <c r="AY59" s="144"/>
      <c r="AZ59" s="144"/>
      <c r="BA59" s="144"/>
      <c r="BB59" s="146"/>
      <c r="BC59" s="144"/>
      <c r="BD59" s="144"/>
      <c r="BE59" s="144"/>
      <c r="BF59" s="146"/>
      <c r="BG59" s="144"/>
      <c r="BH59" s="144"/>
      <c r="BI59" s="144"/>
      <c r="BJ59" s="146"/>
      <c r="BK59" s="144"/>
      <c r="BL59" s="144"/>
      <c r="BM59" s="144"/>
      <c r="BN59" s="146"/>
      <c r="BO59" s="26"/>
    </row>
    <row r="60" spans="1:67" ht="15.75" x14ac:dyDescent="0.25">
      <c r="A60" s="12"/>
      <c r="B60" s="109"/>
      <c r="C60" s="12"/>
      <c r="D60" s="33"/>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3"/>
    </row>
    <row r="61" spans="1:67" ht="15.75" x14ac:dyDescent="0.25">
      <c r="A61" s="12"/>
      <c r="B61" s="109"/>
      <c r="C61" s="27" t="s">
        <v>19</v>
      </c>
      <c r="D61" s="240"/>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3"/>
    </row>
    <row r="62" spans="1:67" ht="15.75" x14ac:dyDescent="0.25">
      <c r="A62" s="12"/>
      <c r="B62" s="115"/>
      <c r="C62" s="12"/>
      <c r="D62" s="33"/>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2"/>
      <c r="B63" s="115"/>
      <c r="C63" s="12"/>
      <c r="D63" s="33"/>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3"/>
    </row>
    <row r="64" spans="1:67" ht="15.75" x14ac:dyDescent="0.25">
      <c r="A64" s="12"/>
      <c r="B64" s="115"/>
      <c r="C64" s="12"/>
      <c r="D64" s="33"/>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15"/>
      <c r="C65" s="12"/>
      <c r="D65" s="33"/>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15"/>
      <c r="C66" s="12"/>
      <c r="D66" s="33"/>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15"/>
      <c r="C67" s="12"/>
      <c r="D67" s="33"/>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2"/>
      <c r="B68" s="115"/>
      <c r="C68" s="53"/>
      <c r="D68" s="33"/>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3"/>
    </row>
    <row r="69" spans="1:67" ht="15.75" x14ac:dyDescent="0.25">
      <c r="A69" s="12"/>
      <c r="B69" s="115"/>
      <c r="C69" s="53"/>
      <c r="D69" s="33"/>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15"/>
      <c r="C70" s="12"/>
      <c r="D70" s="33"/>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2"/>
      <c r="B71" s="115"/>
      <c r="C71" s="12"/>
      <c r="D71" s="3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3"/>
      <c r="B72" s="116"/>
      <c r="C72" s="12"/>
      <c r="D72" s="241"/>
      <c r="E72" s="13"/>
      <c r="F72" s="13"/>
      <c r="G72" s="13"/>
      <c r="H72" s="13"/>
      <c r="I72" s="13"/>
      <c r="J72" s="13"/>
      <c r="K72" s="13"/>
      <c r="L72" s="13"/>
      <c r="M72" s="13"/>
      <c r="N72" s="13"/>
      <c r="O72" s="28"/>
      <c r="P72" s="28"/>
      <c r="Q72" s="28"/>
      <c r="R72" s="28"/>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67" ht="15.75" x14ac:dyDescent="0.25">
      <c r="A73" s="12"/>
      <c r="B73" s="115"/>
      <c r="C73" s="12"/>
      <c r="D73" s="33"/>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2"/>
      <c r="B74" s="115"/>
      <c r="C74" s="12"/>
      <c r="D74" s="33"/>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3"/>
    </row>
    <row r="75" spans="1:67" ht="15.75" x14ac:dyDescent="0.25">
      <c r="A75" s="12"/>
      <c r="B75" s="115"/>
      <c r="C75" s="12"/>
      <c r="D75" s="33"/>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15"/>
      <c r="C76" s="12"/>
      <c r="D76" s="33"/>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15"/>
      <c r="C77" s="12"/>
      <c r="D77" s="33"/>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15"/>
      <c r="C78" s="12"/>
      <c r="D78" s="33"/>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2"/>
      <c r="B79" s="115"/>
      <c r="C79" s="12"/>
      <c r="D79" s="33"/>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3"/>
    </row>
    <row r="80" spans="1:67" ht="15.75" x14ac:dyDescent="0.25">
      <c r="A80" s="12"/>
      <c r="B80" s="115"/>
      <c r="C80" s="12"/>
      <c r="D80" s="33"/>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3"/>
    </row>
    <row r="81" spans="1:67" ht="15.75" x14ac:dyDescent="0.25">
      <c r="A81" s="12"/>
      <c r="B81" s="115"/>
      <c r="C81" s="12"/>
      <c r="D81" s="33"/>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3"/>
    </row>
    <row r="82" spans="1:67" ht="15.75" x14ac:dyDescent="0.25">
      <c r="A82" s="12"/>
      <c r="B82" s="115"/>
      <c r="C82" s="12"/>
      <c r="D82" s="33"/>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3"/>
    </row>
    <row r="83" spans="1:67" ht="15.75" x14ac:dyDescent="0.25">
      <c r="A83" s="12"/>
      <c r="B83" s="115"/>
      <c r="C83" s="12"/>
      <c r="D83" s="33"/>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3"/>
    </row>
    <row r="84" spans="1:67" ht="15.75" x14ac:dyDescent="0.25">
      <c r="A84" s="12"/>
      <c r="B84" s="115"/>
      <c r="C84" s="12"/>
      <c r="D84" s="33"/>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3"/>
    </row>
    <row r="85" spans="1:67" ht="15.75" x14ac:dyDescent="0.25">
      <c r="A85" s="12"/>
      <c r="B85" s="115"/>
      <c r="C85" s="12"/>
      <c r="D85" s="33"/>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3"/>
    </row>
    <row r="86" spans="1:67" ht="15.75" x14ac:dyDescent="0.25">
      <c r="A86" s="12"/>
      <c r="B86" s="115"/>
      <c r="C86" s="12"/>
      <c r="D86" s="33"/>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3"/>
    </row>
    <row r="87" spans="1:67" ht="15.75" x14ac:dyDescent="0.25">
      <c r="A87" s="12"/>
      <c r="B87" s="115"/>
      <c r="C87" s="12"/>
      <c r="D87" s="33"/>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3"/>
    </row>
    <row r="88" spans="1:67" ht="15.75" x14ac:dyDescent="0.25">
      <c r="A88" s="12"/>
      <c r="B88" s="115"/>
      <c r="C88" s="12"/>
      <c r="D88" s="33"/>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ht="15.75" x14ac:dyDescent="0.25">
      <c r="A89" s="12"/>
      <c r="B89" s="115"/>
      <c r="C89" s="12"/>
      <c r="D89" s="33"/>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3"/>
    </row>
    <row r="90" spans="1:67" ht="15.75" x14ac:dyDescent="0.25">
      <c r="A90" s="12"/>
      <c r="B90" s="115"/>
      <c r="C90" s="12"/>
      <c r="D90" s="33"/>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15"/>
      <c r="C91" s="12"/>
      <c r="D91" s="33"/>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15"/>
      <c r="C92" s="12"/>
      <c r="D92" s="33"/>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15"/>
      <c r="C93" s="12"/>
      <c r="D93" s="33"/>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15"/>
      <c r="C94" s="12"/>
      <c r="D94" s="33"/>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15"/>
      <c r="C95" s="12"/>
      <c r="D95" s="33"/>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15"/>
      <c r="C96" s="12"/>
      <c r="D96" s="33"/>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15"/>
      <c r="C97" s="12"/>
      <c r="D97" s="3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15"/>
      <c r="C98" s="12"/>
      <c r="D98" s="33"/>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15"/>
      <c r="C99" s="12"/>
      <c r="D99" s="33"/>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5"/>
      <c r="B100" s="115"/>
      <c r="C100" s="12"/>
      <c r="D100" s="3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9"/>
    </row>
    <row r="101" spans="1:67" ht="15.75" x14ac:dyDescent="0.25">
      <c r="A101" s="12"/>
      <c r="B101" s="115"/>
      <c r="C101" s="12"/>
      <c r="D101" s="33"/>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3"/>
    </row>
    <row r="102" spans="1:67" ht="15.75" x14ac:dyDescent="0.25">
      <c r="A102" s="12"/>
      <c r="B102" s="115"/>
      <c r="C102" s="12"/>
      <c r="D102" s="33"/>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3"/>
    </row>
    <row r="103" spans="1:67" ht="15.75" x14ac:dyDescent="0.25">
      <c r="A103" s="12"/>
      <c r="B103" s="115"/>
      <c r="C103" s="12"/>
      <c r="D103" s="33"/>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15"/>
      <c r="C104" s="12"/>
      <c r="D104" s="33"/>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15"/>
      <c r="C105" s="12"/>
      <c r="D105" s="33"/>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15"/>
      <c r="C106" s="12"/>
      <c r="D106" s="33"/>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15"/>
      <c r="C107" s="12"/>
      <c r="D107" s="33"/>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5"/>
      <c r="B108" s="115"/>
      <c r="C108" s="12"/>
      <c r="D108" s="33"/>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9"/>
    </row>
    <row r="109" spans="1:67" ht="15.75" x14ac:dyDescent="0.25">
      <c r="A109" s="15"/>
      <c r="B109" s="115"/>
      <c r="C109" s="12"/>
      <c r="D109" s="33"/>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9"/>
    </row>
    <row r="110" spans="1:67" ht="15.75" x14ac:dyDescent="0.25">
      <c r="A110" s="15"/>
      <c r="B110" s="115"/>
      <c r="C110" s="12"/>
      <c r="D110" s="33"/>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9"/>
    </row>
    <row r="111" spans="1:67" ht="15.75" x14ac:dyDescent="0.25">
      <c r="A111" s="15"/>
      <c r="B111" s="115"/>
      <c r="C111" s="12"/>
      <c r="D111" s="33"/>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9"/>
    </row>
    <row r="112" spans="1:67" ht="15.75" x14ac:dyDescent="0.25">
      <c r="A112" s="15"/>
      <c r="B112" s="115"/>
      <c r="C112" s="12"/>
      <c r="D112" s="33"/>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9"/>
    </row>
    <row r="113" spans="1:67" ht="15.75" x14ac:dyDescent="0.25">
      <c r="A113" s="15"/>
      <c r="B113" s="115"/>
      <c r="C113" s="12"/>
      <c r="D113" s="33"/>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9"/>
    </row>
    <row r="114" spans="1:67" ht="15.75" x14ac:dyDescent="0.25">
      <c r="A114" s="15"/>
      <c r="B114" s="115"/>
      <c r="C114" s="12"/>
      <c r="D114" s="33"/>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9"/>
    </row>
    <row r="115" spans="1:67" ht="15.75" x14ac:dyDescent="0.25">
      <c r="A115" s="15"/>
      <c r="B115" s="117"/>
      <c r="C115" s="29"/>
      <c r="D115" s="51"/>
      <c r="E115" s="29"/>
      <c r="F115" s="51"/>
      <c r="G115" s="51"/>
      <c r="H115" s="51"/>
      <c r="I115" s="51"/>
      <c r="J115" s="51"/>
      <c r="K115" s="51"/>
      <c r="L115" s="51"/>
      <c r="M115" s="29"/>
      <c r="N115" s="29"/>
      <c r="O115" s="29"/>
      <c r="P115" s="51"/>
      <c r="Q115" s="51"/>
      <c r="R115" s="51"/>
      <c r="S115" s="29"/>
      <c r="T115" s="51"/>
      <c r="U115" s="51"/>
      <c r="V115" s="29"/>
      <c r="W115" s="29"/>
      <c r="X115" s="51"/>
      <c r="Y115" s="51"/>
      <c r="Z115" s="29"/>
      <c r="AA115" s="29"/>
      <c r="AB115" s="51"/>
      <c r="AC115" s="51"/>
      <c r="AD115" s="29"/>
      <c r="AE115" s="30"/>
      <c r="AF115" s="55"/>
      <c r="AG115" s="55"/>
      <c r="AH115" s="29"/>
      <c r="AI115" s="30"/>
      <c r="AJ115" s="55"/>
      <c r="AK115" s="55"/>
      <c r="AL115" s="29"/>
      <c r="AM115" s="30"/>
      <c r="AN115" s="55"/>
      <c r="AO115" s="55"/>
      <c r="AP115" s="29"/>
      <c r="AQ115" s="31"/>
      <c r="AR115" s="57"/>
      <c r="AS115" s="57"/>
      <c r="AT115" s="29"/>
      <c r="AU115" s="31"/>
      <c r="AV115" s="57"/>
      <c r="AW115" s="57"/>
      <c r="AX115" s="29"/>
      <c r="AY115" s="31"/>
      <c r="AZ115" s="57"/>
      <c r="BA115" s="57"/>
      <c r="BB115" s="29"/>
      <c r="BC115" s="31"/>
      <c r="BD115" s="57"/>
      <c r="BE115" s="57"/>
      <c r="BF115" s="29"/>
      <c r="BG115" s="31"/>
      <c r="BH115" s="57"/>
      <c r="BI115" s="57"/>
      <c r="BJ115" s="29"/>
      <c r="BK115" s="31"/>
      <c r="BL115" s="57"/>
      <c r="BM115" s="57"/>
      <c r="BN115" s="29"/>
      <c r="BO115" s="19"/>
    </row>
    <row r="116" spans="1:67" ht="15.75" x14ac:dyDescent="0.25">
      <c r="A116" s="15"/>
      <c r="B116" s="117"/>
      <c r="C116" s="29"/>
      <c r="D116" s="51"/>
      <c r="E116" s="29"/>
      <c r="F116" s="51"/>
      <c r="G116" s="51"/>
      <c r="H116" s="51"/>
      <c r="I116" s="51"/>
      <c r="J116" s="51"/>
      <c r="K116" s="51"/>
      <c r="L116" s="51"/>
      <c r="M116" s="15"/>
      <c r="N116" s="15"/>
      <c r="O116" s="15"/>
      <c r="P116" s="52"/>
      <c r="Q116" s="52"/>
      <c r="R116" s="52"/>
      <c r="S116" s="15"/>
      <c r="T116" s="52"/>
      <c r="U116" s="52"/>
      <c r="V116" s="15"/>
      <c r="W116" s="15"/>
      <c r="X116" s="52"/>
      <c r="Y116" s="52"/>
      <c r="Z116" s="15"/>
      <c r="AA116" s="15"/>
      <c r="AB116" s="52"/>
      <c r="AC116" s="52"/>
      <c r="AD116" s="15"/>
      <c r="AE116" s="32"/>
      <c r="AF116" s="56"/>
      <c r="AG116" s="56"/>
      <c r="AH116" s="15"/>
      <c r="AI116" s="32"/>
      <c r="AJ116" s="56"/>
      <c r="AK116" s="56"/>
      <c r="AL116" s="15"/>
      <c r="AM116" s="32"/>
      <c r="AN116" s="56"/>
      <c r="AO116" s="56"/>
      <c r="AP116" s="15"/>
      <c r="AQ116" s="32"/>
      <c r="AR116" s="56"/>
      <c r="AS116" s="56"/>
      <c r="AT116" s="15"/>
      <c r="AU116" s="32"/>
      <c r="AV116" s="56"/>
      <c r="AW116" s="56"/>
      <c r="AX116" s="15"/>
      <c r="AY116" s="32"/>
      <c r="AZ116" s="56"/>
      <c r="BA116" s="56"/>
      <c r="BB116" s="15"/>
      <c r="BC116" s="31"/>
      <c r="BD116" s="57"/>
      <c r="BE116" s="57"/>
      <c r="BF116" s="15"/>
      <c r="BG116" s="31"/>
      <c r="BH116" s="57"/>
      <c r="BI116" s="57"/>
      <c r="BJ116" s="15"/>
      <c r="BK116" s="31"/>
      <c r="BL116" s="57"/>
      <c r="BM116" s="57"/>
      <c r="BN116" s="15"/>
      <c r="BO116" s="19"/>
    </row>
    <row r="117" spans="1:67" ht="15.75" x14ac:dyDescent="0.25">
      <c r="A117" s="15"/>
      <c r="B117" s="117"/>
      <c r="C117" s="29"/>
      <c r="D117" s="51"/>
      <c r="E117" s="29"/>
      <c r="F117" s="51"/>
      <c r="G117" s="51"/>
      <c r="H117" s="51"/>
      <c r="I117" s="51"/>
      <c r="J117" s="51"/>
      <c r="K117" s="51"/>
      <c r="L117" s="51"/>
      <c r="M117" s="29"/>
      <c r="N117" s="29"/>
      <c r="O117" s="29"/>
      <c r="P117" s="51"/>
      <c r="Q117" s="51"/>
      <c r="R117" s="51"/>
      <c r="S117" s="29"/>
      <c r="T117" s="51"/>
      <c r="U117" s="51"/>
      <c r="V117" s="29"/>
      <c r="W117" s="29"/>
      <c r="X117" s="51"/>
      <c r="Y117" s="51"/>
      <c r="Z117" s="29"/>
      <c r="AA117" s="29"/>
      <c r="AB117" s="51"/>
      <c r="AC117" s="51"/>
      <c r="AD117" s="29"/>
      <c r="AE117" s="30"/>
      <c r="AF117" s="55"/>
      <c r="AG117" s="55"/>
      <c r="AH117" s="29"/>
      <c r="AI117" s="30"/>
      <c r="AJ117" s="55"/>
      <c r="AK117" s="55"/>
      <c r="AL117" s="29"/>
      <c r="AM117" s="30"/>
      <c r="AN117" s="55"/>
      <c r="AO117" s="55"/>
      <c r="AP117" s="29"/>
      <c r="AQ117" s="31"/>
      <c r="AR117" s="57"/>
      <c r="AS117" s="57"/>
      <c r="AT117" s="29"/>
      <c r="AU117" s="31"/>
      <c r="AV117" s="57"/>
      <c r="AW117" s="57"/>
      <c r="AX117" s="29"/>
      <c r="AY117" s="31"/>
      <c r="AZ117" s="57"/>
      <c r="BA117" s="57"/>
      <c r="BB117" s="29"/>
      <c r="BC117" s="31"/>
      <c r="BD117" s="57"/>
      <c r="BE117" s="57"/>
      <c r="BF117" s="29"/>
      <c r="BG117" s="31"/>
      <c r="BH117" s="57"/>
      <c r="BI117" s="57"/>
      <c r="BJ117" s="29"/>
      <c r="BK117" s="31"/>
      <c r="BL117" s="57"/>
      <c r="BM117" s="57"/>
      <c r="BN117" s="29"/>
      <c r="BO117" s="19"/>
    </row>
    <row r="118" spans="1:67" ht="15.75" x14ac:dyDescent="0.25">
      <c r="A118" s="15"/>
      <c r="B118" s="117"/>
      <c r="C118" s="29"/>
      <c r="D118" s="51"/>
      <c r="E118" s="29"/>
      <c r="F118" s="51"/>
      <c r="G118" s="51"/>
      <c r="H118" s="51"/>
      <c r="I118" s="51"/>
      <c r="J118" s="51"/>
      <c r="K118" s="51"/>
      <c r="L118" s="51"/>
      <c r="M118" s="29"/>
      <c r="N118" s="29"/>
      <c r="O118" s="29"/>
      <c r="P118" s="51"/>
      <c r="Q118" s="51"/>
      <c r="R118" s="51"/>
      <c r="S118" s="29"/>
      <c r="T118" s="51"/>
      <c r="U118" s="51"/>
      <c r="V118" s="29"/>
      <c r="W118" s="29"/>
      <c r="X118" s="51"/>
      <c r="Y118" s="51"/>
      <c r="Z118" s="29"/>
      <c r="AA118" s="29"/>
      <c r="AB118" s="51"/>
      <c r="AC118" s="51"/>
      <c r="AD118" s="29"/>
      <c r="AE118" s="30"/>
      <c r="AF118" s="55"/>
      <c r="AG118" s="55"/>
      <c r="AH118" s="29"/>
      <c r="AI118" s="30"/>
      <c r="AJ118" s="55"/>
      <c r="AK118" s="55"/>
      <c r="AL118" s="29"/>
      <c r="AM118" s="30"/>
      <c r="AN118" s="55"/>
      <c r="AO118" s="55"/>
      <c r="AP118" s="29"/>
      <c r="AQ118" s="31"/>
      <c r="AR118" s="57"/>
      <c r="AS118" s="57"/>
      <c r="AT118" s="29"/>
      <c r="AU118" s="31"/>
      <c r="AV118" s="57"/>
      <c r="AW118" s="57"/>
      <c r="AX118" s="29"/>
      <c r="AY118" s="31"/>
      <c r="AZ118" s="57"/>
      <c r="BA118" s="57"/>
      <c r="BB118" s="29"/>
      <c r="BC118" s="31"/>
      <c r="BD118" s="57"/>
      <c r="BE118" s="57"/>
      <c r="BF118" s="29"/>
      <c r="BG118" s="31"/>
      <c r="BH118" s="57"/>
      <c r="BI118" s="57"/>
      <c r="BJ118" s="29"/>
      <c r="BK118" s="31"/>
      <c r="BL118" s="57"/>
      <c r="BM118" s="57"/>
      <c r="BN118" s="29"/>
      <c r="BO118" s="19"/>
    </row>
    <row r="119" spans="1:67" ht="15.75" x14ac:dyDescent="0.25">
      <c r="A119" s="15"/>
      <c r="B119" s="117"/>
      <c r="C119" s="29"/>
      <c r="D119" s="51"/>
      <c r="E119" s="29"/>
      <c r="F119" s="51"/>
      <c r="G119" s="51"/>
      <c r="H119" s="51"/>
      <c r="I119" s="51"/>
      <c r="J119" s="51"/>
      <c r="K119" s="51"/>
      <c r="L119" s="51"/>
      <c r="M119" s="29"/>
      <c r="N119" s="29"/>
      <c r="O119" s="29"/>
      <c r="P119" s="51"/>
      <c r="Q119" s="51"/>
      <c r="R119" s="51"/>
      <c r="S119" s="29"/>
      <c r="T119" s="51"/>
      <c r="U119" s="51"/>
      <c r="V119" s="29"/>
      <c r="W119" s="29"/>
      <c r="X119" s="51"/>
      <c r="Y119" s="51"/>
      <c r="Z119" s="29"/>
      <c r="AA119" s="29"/>
      <c r="AB119" s="51"/>
      <c r="AC119" s="51"/>
      <c r="AD119" s="29"/>
      <c r="AE119" s="30"/>
      <c r="AF119" s="55"/>
      <c r="AG119" s="55"/>
      <c r="AH119" s="29"/>
      <c r="AI119" s="30"/>
      <c r="AJ119" s="55"/>
      <c r="AK119" s="55"/>
      <c r="AL119" s="29"/>
      <c r="AM119" s="30"/>
      <c r="AN119" s="55"/>
      <c r="AO119" s="55"/>
      <c r="AP119" s="29"/>
      <c r="AQ119" s="31"/>
      <c r="AR119" s="57"/>
      <c r="AS119" s="57"/>
      <c r="AT119" s="29"/>
      <c r="AU119" s="31"/>
      <c r="AV119" s="57"/>
      <c r="AW119" s="57"/>
      <c r="AX119" s="29"/>
      <c r="AY119" s="31"/>
      <c r="AZ119" s="57"/>
      <c r="BA119" s="57"/>
      <c r="BB119" s="29"/>
      <c r="BC119" s="31"/>
      <c r="BD119" s="57"/>
      <c r="BE119" s="57"/>
      <c r="BF119" s="29"/>
      <c r="BG119" s="31"/>
      <c r="BH119" s="57"/>
      <c r="BI119" s="57"/>
      <c r="BJ119" s="29"/>
      <c r="BK119" s="31"/>
      <c r="BL119" s="57"/>
      <c r="BM119" s="57"/>
      <c r="BN119" s="29"/>
      <c r="BO119" s="19"/>
    </row>
    <row r="120" spans="1:67" ht="15.75" x14ac:dyDescent="0.25">
      <c r="A120" s="12"/>
      <c r="B120" s="118"/>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10"/>
      <c r="AF120" s="10"/>
      <c r="AG120" s="10"/>
      <c r="AH120" s="33"/>
      <c r="AI120" s="10"/>
      <c r="AJ120" s="10"/>
      <c r="AK120" s="10"/>
      <c r="AL120" s="33"/>
      <c r="AM120" s="10"/>
      <c r="AN120" s="10"/>
      <c r="AO120" s="10"/>
      <c r="AP120" s="33"/>
      <c r="AQ120" s="11"/>
      <c r="AR120" s="11"/>
      <c r="AS120" s="11"/>
      <c r="AT120" s="33"/>
      <c r="AU120" s="11"/>
      <c r="AV120" s="11"/>
      <c r="AW120" s="11"/>
      <c r="AX120" s="33"/>
      <c r="AY120" s="11"/>
      <c r="AZ120" s="11"/>
      <c r="BA120" s="11"/>
      <c r="BB120" s="33"/>
      <c r="BC120" s="11"/>
      <c r="BD120" s="11"/>
      <c r="BE120" s="11"/>
      <c r="BF120" s="33"/>
      <c r="BG120" s="11"/>
      <c r="BH120" s="11"/>
      <c r="BI120" s="11"/>
      <c r="BJ120" s="33"/>
      <c r="BK120" s="11"/>
      <c r="BL120" s="11"/>
      <c r="BM120" s="11"/>
      <c r="BN120" s="33"/>
      <c r="BO120" s="13"/>
    </row>
    <row r="121" spans="1:67" ht="15.75" x14ac:dyDescent="0.25">
      <c r="A121" s="12"/>
      <c r="B121" s="118"/>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10"/>
      <c r="AF121" s="10"/>
      <c r="AG121" s="10"/>
      <c r="AH121" s="33"/>
      <c r="AI121" s="10"/>
      <c r="AJ121" s="10"/>
      <c r="AK121" s="10"/>
      <c r="AL121" s="33"/>
      <c r="AM121" s="10"/>
      <c r="AN121" s="10"/>
      <c r="AO121" s="10"/>
      <c r="AP121" s="33"/>
      <c r="AQ121" s="11"/>
      <c r="AR121" s="11"/>
      <c r="AS121" s="11"/>
      <c r="AT121" s="33"/>
      <c r="AU121" s="11"/>
      <c r="AV121" s="11"/>
      <c r="AW121" s="11"/>
      <c r="AX121" s="33"/>
      <c r="AY121" s="11"/>
      <c r="AZ121" s="11"/>
      <c r="BA121" s="11"/>
      <c r="BB121" s="33"/>
      <c r="BC121" s="11"/>
      <c r="BD121" s="11"/>
      <c r="BE121" s="11"/>
      <c r="BF121" s="33"/>
      <c r="BG121" s="11"/>
      <c r="BH121" s="11"/>
      <c r="BI121" s="11"/>
      <c r="BJ121" s="33"/>
      <c r="BK121" s="11"/>
      <c r="BL121" s="11"/>
      <c r="BM121" s="11"/>
      <c r="BN121" s="33"/>
      <c r="BO121" s="13"/>
    </row>
    <row r="122" spans="1:67" ht="15.75" x14ac:dyDescent="0.25">
      <c r="A122" s="12"/>
      <c r="B122" s="118"/>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10"/>
      <c r="AF122" s="10"/>
      <c r="AG122" s="10"/>
      <c r="AH122" s="33"/>
      <c r="AI122" s="10"/>
      <c r="AJ122" s="10"/>
      <c r="AK122" s="10"/>
      <c r="AL122" s="33"/>
      <c r="AM122" s="10"/>
      <c r="AN122" s="10"/>
      <c r="AO122" s="10"/>
      <c r="AP122" s="33"/>
      <c r="AQ122" s="11"/>
      <c r="AR122" s="11"/>
      <c r="AS122" s="11"/>
      <c r="AT122" s="33"/>
      <c r="AU122" s="11"/>
      <c r="AV122" s="11"/>
      <c r="AW122" s="11"/>
      <c r="AX122" s="33"/>
      <c r="AY122" s="11"/>
      <c r="AZ122" s="11"/>
      <c r="BA122" s="11"/>
      <c r="BB122" s="33"/>
      <c r="BC122" s="11"/>
      <c r="BD122" s="11"/>
      <c r="BE122" s="11"/>
      <c r="BF122" s="33"/>
      <c r="BG122" s="11"/>
      <c r="BH122" s="11"/>
      <c r="BI122" s="11"/>
      <c r="BJ122" s="33"/>
      <c r="BK122" s="11"/>
      <c r="BL122" s="11"/>
      <c r="BM122" s="11"/>
      <c r="BN122" s="33"/>
      <c r="BO122" s="13"/>
    </row>
    <row r="123" spans="1:67" ht="15.75" x14ac:dyDescent="0.25">
      <c r="A123" s="12"/>
      <c r="B123" s="118"/>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10"/>
      <c r="AF123" s="10"/>
      <c r="AG123" s="10"/>
      <c r="AH123" s="33"/>
      <c r="AI123" s="10"/>
      <c r="AJ123" s="10"/>
      <c r="AK123" s="10"/>
      <c r="AL123" s="33"/>
      <c r="AM123" s="10"/>
      <c r="AN123" s="10"/>
      <c r="AO123" s="10"/>
      <c r="AP123" s="33"/>
      <c r="AQ123" s="11"/>
      <c r="AR123" s="11"/>
      <c r="AS123" s="11"/>
      <c r="AT123" s="33"/>
      <c r="AU123" s="11"/>
      <c r="AV123" s="11"/>
      <c r="AW123" s="11"/>
      <c r="AX123" s="33"/>
      <c r="AY123" s="11"/>
      <c r="AZ123" s="11"/>
      <c r="BA123" s="11"/>
      <c r="BB123" s="33"/>
      <c r="BC123" s="11"/>
      <c r="BD123" s="11"/>
      <c r="BE123" s="11"/>
      <c r="BF123" s="33"/>
      <c r="BG123" s="11"/>
      <c r="BH123" s="11"/>
      <c r="BI123" s="11"/>
      <c r="BJ123" s="33"/>
      <c r="BK123" s="11"/>
      <c r="BL123" s="11"/>
      <c r="BM123" s="11"/>
      <c r="BN123" s="33"/>
      <c r="BO123" s="13"/>
    </row>
    <row r="124" spans="1:67" ht="15.75" x14ac:dyDescent="0.25">
      <c r="A124" s="12"/>
      <c r="B124" s="118"/>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10"/>
      <c r="AF124" s="10"/>
      <c r="AG124" s="10"/>
      <c r="AH124" s="33"/>
      <c r="AI124" s="10"/>
      <c r="AJ124" s="10"/>
      <c r="AK124" s="10"/>
      <c r="AL124" s="33"/>
      <c r="AM124" s="10"/>
      <c r="AN124" s="10"/>
      <c r="AO124" s="10"/>
      <c r="AP124" s="33"/>
      <c r="AQ124" s="11"/>
      <c r="AR124" s="11"/>
      <c r="AS124" s="11"/>
      <c r="AT124" s="33"/>
      <c r="AU124" s="11"/>
      <c r="AV124" s="11"/>
      <c r="AW124" s="11"/>
      <c r="AX124" s="33"/>
      <c r="AY124" s="11"/>
      <c r="AZ124" s="11"/>
      <c r="BA124" s="11"/>
      <c r="BB124" s="33"/>
      <c r="BC124" s="11"/>
      <c r="BD124" s="11"/>
      <c r="BE124" s="11"/>
      <c r="BF124" s="33"/>
      <c r="BG124" s="11"/>
      <c r="BH124" s="11"/>
      <c r="BI124" s="11"/>
      <c r="BJ124" s="33"/>
      <c r="BK124" s="11"/>
      <c r="BL124" s="11"/>
      <c r="BM124" s="11"/>
      <c r="BN124" s="33"/>
      <c r="BO124" s="13"/>
    </row>
    <row r="125" spans="1:67" ht="15.75" x14ac:dyDescent="0.25">
      <c r="A125" s="12"/>
      <c r="B125" s="118"/>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10"/>
      <c r="AF125" s="10"/>
      <c r="AG125" s="10"/>
      <c r="AH125" s="33"/>
      <c r="AI125" s="10"/>
      <c r="AJ125" s="10"/>
      <c r="AK125" s="10"/>
      <c r="AL125" s="33"/>
      <c r="AM125" s="10"/>
      <c r="AN125" s="10"/>
      <c r="AO125" s="10"/>
      <c r="AP125" s="33"/>
      <c r="AQ125" s="11"/>
      <c r="AR125" s="11"/>
      <c r="AS125" s="11"/>
      <c r="AT125" s="33"/>
      <c r="AU125" s="11"/>
      <c r="AV125" s="11"/>
      <c r="AW125" s="11"/>
      <c r="AX125" s="33"/>
      <c r="AY125" s="11"/>
      <c r="AZ125" s="11"/>
      <c r="BA125" s="11"/>
      <c r="BB125" s="33"/>
      <c r="BC125" s="11"/>
      <c r="BD125" s="11"/>
      <c r="BE125" s="11"/>
      <c r="BF125" s="33"/>
      <c r="BG125" s="11"/>
      <c r="BH125" s="11"/>
      <c r="BI125" s="11"/>
      <c r="BJ125" s="33"/>
      <c r="BK125" s="11"/>
      <c r="BL125" s="11"/>
      <c r="BM125" s="11"/>
      <c r="BN125" s="33"/>
      <c r="BO125" s="13"/>
    </row>
    <row r="126" spans="1:67" ht="15.75" x14ac:dyDescent="0.25">
      <c r="A126" s="12"/>
      <c r="B126" s="118"/>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10"/>
      <c r="AF126" s="10"/>
      <c r="AG126" s="10"/>
      <c r="AH126" s="33"/>
      <c r="AI126" s="10"/>
      <c r="AJ126" s="10"/>
      <c r="AK126" s="10"/>
      <c r="AL126" s="33"/>
      <c r="AM126" s="10"/>
      <c r="AN126" s="10"/>
      <c r="AO126" s="10"/>
      <c r="AP126" s="33"/>
      <c r="AQ126" s="11"/>
      <c r="AR126" s="11"/>
      <c r="AS126" s="11"/>
      <c r="AT126" s="33"/>
      <c r="AU126" s="11"/>
      <c r="AV126" s="11"/>
      <c r="AW126" s="11"/>
      <c r="AX126" s="33"/>
      <c r="AY126" s="11"/>
      <c r="AZ126" s="11"/>
      <c r="BA126" s="11"/>
      <c r="BB126" s="33"/>
      <c r="BC126" s="11"/>
      <c r="BD126" s="11"/>
      <c r="BE126" s="11"/>
      <c r="BF126" s="33"/>
      <c r="BG126" s="11"/>
      <c r="BH126" s="11"/>
      <c r="BI126" s="11"/>
      <c r="BJ126" s="33"/>
      <c r="BK126" s="11"/>
      <c r="BL126" s="11"/>
      <c r="BM126" s="11"/>
      <c r="BN126" s="33"/>
      <c r="BO126" s="13"/>
    </row>
    <row r="127" spans="1:67" ht="15.75" x14ac:dyDescent="0.25">
      <c r="A127" s="12"/>
      <c r="B127" s="118"/>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10"/>
      <c r="AF127" s="10"/>
      <c r="AG127" s="10"/>
      <c r="AH127" s="33"/>
      <c r="AI127" s="10"/>
      <c r="AJ127" s="10"/>
      <c r="AK127" s="10"/>
      <c r="AL127" s="33"/>
      <c r="AM127" s="10"/>
      <c r="AN127" s="10"/>
      <c r="AO127" s="10"/>
      <c r="AP127" s="33"/>
      <c r="AQ127" s="11"/>
      <c r="AR127" s="11"/>
      <c r="AS127" s="11"/>
      <c r="AT127" s="33"/>
      <c r="AU127" s="11"/>
      <c r="AV127" s="11"/>
      <c r="AW127" s="11"/>
      <c r="AX127" s="33"/>
      <c r="AY127" s="11"/>
      <c r="AZ127" s="11"/>
      <c r="BA127" s="11"/>
      <c r="BB127" s="33"/>
      <c r="BC127" s="11"/>
      <c r="BD127" s="11"/>
      <c r="BE127" s="11"/>
      <c r="BF127" s="33"/>
      <c r="BG127" s="11"/>
      <c r="BH127" s="11"/>
      <c r="BI127" s="11"/>
      <c r="BJ127" s="33"/>
      <c r="BK127" s="11"/>
      <c r="BL127" s="11"/>
      <c r="BM127" s="11"/>
      <c r="BN127" s="33"/>
      <c r="BO127" s="13"/>
    </row>
    <row r="128" spans="1:67" ht="15.75" x14ac:dyDescent="0.25">
      <c r="A128" s="12"/>
      <c r="B128" s="118"/>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10"/>
      <c r="AF128" s="10"/>
      <c r="AG128" s="10"/>
      <c r="AH128" s="33"/>
      <c r="AI128" s="10"/>
      <c r="AJ128" s="10"/>
      <c r="AK128" s="10"/>
      <c r="AL128" s="33"/>
      <c r="AM128" s="10"/>
      <c r="AN128" s="10"/>
      <c r="AO128" s="10"/>
      <c r="AP128" s="33"/>
      <c r="AQ128" s="11"/>
      <c r="AR128" s="11"/>
      <c r="AS128" s="11"/>
      <c r="AT128" s="33"/>
      <c r="AU128" s="11"/>
      <c r="AV128" s="11"/>
      <c r="AW128" s="11"/>
      <c r="AX128" s="33"/>
      <c r="AY128" s="11"/>
      <c r="AZ128" s="11"/>
      <c r="BA128" s="11"/>
      <c r="BB128" s="33"/>
      <c r="BC128" s="11"/>
      <c r="BD128" s="11"/>
      <c r="BE128" s="11"/>
      <c r="BF128" s="33"/>
      <c r="BG128" s="11"/>
      <c r="BH128" s="11"/>
      <c r="BI128" s="11"/>
      <c r="BJ128" s="33"/>
      <c r="BK128" s="11"/>
      <c r="BL128" s="11"/>
      <c r="BM128" s="11"/>
      <c r="BN128" s="33"/>
      <c r="BO128" s="13"/>
    </row>
    <row r="129" spans="1:67" ht="15.75" x14ac:dyDescent="0.25">
      <c r="A129" s="12"/>
      <c r="B129" s="118"/>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10"/>
      <c r="AF129" s="10"/>
      <c r="AG129" s="10"/>
      <c r="AH129" s="33"/>
      <c r="AI129" s="10"/>
      <c r="AJ129" s="10"/>
      <c r="AK129" s="10"/>
      <c r="AL129" s="33"/>
      <c r="AM129" s="10"/>
      <c r="AN129" s="10"/>
      <c r="AO129" s="10"/>
      <c r="AP129" s="33"/>
      <c r="AQ129" s="11"/>
      <c r="AR129" s="11"/>
      <c r="AS129" s="11"/>
      <c r="AT129" s="33"/>
      <c r="AU129" s="11"/>
      <c r="AV129" s="11"/>
      <c r="AW129" s="11"/>
      <c r="AX129" s="33"/>
      <c r="AY129" s="11"/>
      <c r="AZ129" s="11"/>
      <c r="BA129" s="11"/>
      <c r="BB129" s="33"/>
      <c r="BC129" s="11"/>
      <c r="BD129" s="11"/>
      <c r="BE129" s="11"/>
      <c r="BF129" s="33"/>
      <c r="BG129" s="11"/>
      <c r="BH129" s="11"/>
      <c r="BI129" s="11"/>
      <c r="BJ129" s="33"/>
      <c r="BK129" s="11"/>
      <c r="BL129" s="11"/>
      <c r="BM129" s="11"/>
      <c r="BN129" s="33"/>
      <c r="BO129" s="13"/>
    </row>
    <row r="130" spans="1:67" ht="15.75" x14ac:dyDescent="0.25">
      <c r="A130" s="12"/>
      <c r="B130" s="118"/>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
      <c r="AF130" s="10"/>
      <c r="AG130" s="10"/>
      <c r="AH130" s="33"/>
      <c r="AI130" s="10"/>
      <c r="AJ130" s="10"/>
      <c r="AK130" s="10"/>
      <c r="AL130" s="33"/>
      <c r="AM130" s="10"/>
      <c r="AN130" s="10"/>
      <c r="AO130" s="10"/>
      <c r="AP130" s="33"/>
      <c r="AQ130" s="11"/>
      <c r="AR130" s="11"/>
      <c r="AS130" s="11"/>
      <c r="AT130" s="33"/>
      <c r="AU130" s="11"/>
      <c r="AV130" s="11"/>
      <c r="AW130" s="11"/>
      <c r="AX130" s="33"/>
      <c r="AY130" s="11"/>
      <c r="AZ130" s="11"/>
      <c r="BA130" s="11"/>
      <c r="BB130" s="33"/>
      <c r="BC130" s="11"/>
      <c r="BD130" s="11"/>
      <c r="BE130" s="11"/>
      <c r="BF130" s="33"/>
      <c r="BG130" s="11"/>
      <c r="BH130" s="11"/>
      <c r="BI130" s="11"/>
      <c r="BJ130" s="33"/>
      <c r="BK130" s="11"/>
      <c r="BL130" s="11"/>
      <c r="BM130" s="11"/>
      <c r="BN130" s="33"/>
      <c r="BO130" s="13"/>
    </row>
    <row r="131" spans="1:67" ht="15.75" x14ac:dyDescent="0.25">
      <c r="A131" s="12"/>
      <c r="B131" s="118"/>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
      <c r="AF131" s="10"/>
      <c r="AG131" s="10"/>
      <c r="AH131" s="33"/>
      <c r="AI131" s="10"/>
      <c r="AJ131" s="10"/>
      <c r="AK131" s="10"/>
      <c r="AL131" s="33"/>
      <c r="AM131" s="10"/>
      <c r="AN131" s="10"/>
      <c r="AO131" s="10"/>
      <c r="AP131" s="33"/>
      <c r="AQ131" s="11"/>
      <c r="AR131" s="11"/>
      <c r="AS131" s="11"/>
      <c r="AT131" s="33"/>
      <c r="AU131" s="11"/>
      <c r="AV131" s="11"/>
      <c r="AW131" s="11"/>
      <c r="AX131" s="33"/>
      <c r="AY131" s="11"/>
      <c r="AZ131" s="11"/>
      <c r="BA131" s="11"/>
      <c r="BB131" s="33"/>
      <c r="BC131" s="11"/>
      <c r="BD131" s="11"/>
      <c r="BE131" s="11"/>
      <c r="BF131" s="33"/>
      <c r="BG131" s="11"/>
      <c r="BH131" s="11"/>
      <c r="BI131" s="11"/>
      <c r="BJ131" s="33"/>
      <c r="BK131" s="11"/>
      <c r="BL131" s="11"/>
      <c r="BM131" s="11"/>
      <c r="BN131" s="33"/>
      <c r="BO131" s="13"/>
    </row>
    <row r="132" spans="1:67" ht="15.75" x14ac:dyDescent="0.25">
      <c r="A132" s="12"/>
      <c r="B132" s="118"/>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
      <c r="AF132" s="10"/>
      <c r="AG132" s="10"/>
      <c r="AH132" s="33"/>
      <c r="AI132" s="10"/>
      <c r="AJ132" s="10"/>
      <c r="AK132" s="10"/>
      <c r="AL132" s="33"/>
      <c r="AM132" s="10"/>
      <c r="AN132" s="10"/>
      <c r="AO132" s="10"/>
      <c r="AP132" s="33"/>
      <c r="AQ132" s="11"/>
      <c r="AR132" s="11"/>
      <c r="AS132" s="11"/>
      <c r="AT132" s="33"/>
      <c r="AU132" s="11"/>
      <c r="AV132" s="11"/>
      <c r="AW132" s="11"/>
      <c r="AX132" s="33"/>
      <c r="AY132" s="11"/>
      <c r="AZ132" s="11"/>
      <c r="BA132" s="11"/>
      <c r="BB132" s="33"/>
      <c r="BC132" s="11"/>
      <c r="BD132" s="11"/>
      <c r="BE132" s="11"/>
      <c r="BF132" s="33"/>
      <c r="BG132" s="11"/>
      <c r="BH132" s="11"/>
      <c r="BI132" s="11"/>
      <c r="BJ132" s="33"/>
      <c r="BK132" s="11"/>
      <c r="BL132" s="11"/>
      <c r="BM132" s="11"/>
      <c r="BN132" s="33"/>
      <c r="BO132" s="13"/>
    </row>
    <row r="133" spans="1:67" ht="15.75" x14ac:dyDescent="0.25">
      <c r="A133" s="12"/>
      <c r="B133" s="118"/>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
      <c r="AF133" s="10"/>
      <c r="AG133" s="10"/>
      <c r="AH133" s="33"/>
      <c r="AI133" s="10"/>
      <c r="AJ133" s="10"/>
      <c r="AK133" s="10"/>
      <c r="AL133" s="33"/>
      <c r="AM133" s="10"/>
      <c r="AN133" s="10"/>
      <c r="AO133" s="10"/>
      <c r="AP133" s="33"/>
      <c r="AQ133" s="11"/>
      <c r="AR133" s="11"/>
      <c r="AS133" s="11"/>
      <c r="AT133" s="33"/>
      <c r="AU133" s="11"/>
      <c r="AV133" s="11"/>
      <c r="AW133" s="11"/>
      <c r="AX133" s="33"/>
      <c r="AY133" s="11"/>
      <c r="AZ133" s="11"/>
      <c r="BA133" s="11"/>
      <c r="BB133" s="33"/>
      <c r="BC133" s="11"/>
      <c r="BD133" s="11"/>
      <c r="BE133" s="11"/>
      <c r="BF133" s="33"/>
      <c r="BG133" s="11"/>
      <c r="BH133" s="11"/>
      <c r="BI133" s="11"/>
      <c r="BJ133" s="33"/>
      <c r="BK133" s="11"/>
      <c r="BL133" s="11"/>
      <c r="BM133" s="11"/>
      <c r="BN133" s="33"/>
      <c r="BO133" s="13"/>
    </row>
    <row r="134" spans="1:67" ht="15.75" x14ac:dyDescent="0.25">
      <c r="A134" s="12"/>
      <c r="B134" s="118"/>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
      <c r="AF134" s="10"/>
      <c r="AG134" s="10"/>
      <c r="AH134" s="33"/>
      <c r="AI134" s="10"/>
      <c r="AJ134" s="10"/>
      <c r="AK134" s="10"/>
      <c r="AL134" s="33"/>
      <c r="AM134" s="10"/>
      <c r="AN134" s="10"/>
      <c r="AO134" s="10"/>
      <c r="AP134" s="33"/>
      <c r="AQ134" s="11"/>
      <c r="AR134" s="11"/>
      <c r="AS134" s="11"/>
      <c r="AT134" s="33"/>
      <c r="AU134" s="11"/>
      <c r="AV134" s="11"/>
      <c r="AW134" s="11"/>
      <c r="AX134" s="33"/>
      <c r="AY134" s="11"/>
      <c r="AZ134" s="11"/>
      <c r="BA134" s="11"/>
      <c r="BB134" s="33"/>
      <c r="BC134" s="11"/>
      <c r="BD134" s="11"/>
      <c r="BE134" s="11"/>
      <c r="BF134" s="33"/>
      <c r="BG134" s="11"/>
      <c r="BH134" s="11"/>
      <c r="BI134" s="11"/>
      <c r="BJ134" s="33"/>
      <c r="BK134" s="11"/>
      <c r="BL134" s="11"/>
      <c r="BM134" s="11"/>
      <c r="BN134" s="33"/>
      <c r="BO134" s="13"/>
    </row>
    <row r="135" spans="1:67" ht="15.75" x14ac:dyDescent="0.25">
      <c r="A135" s="12"/>
      <c r="B135" s="118"/>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
      <c r="AF135" s="10"/>
      <c r="AG135" s="10"/>
      <c r="AH135" s="33"/>
      <c r="AI135" s="10"/>
      <c r="AJ135" s="10"/>
      <c r="AK135" s="10"/>
      <c r="AL135" s="33"/>
      <c r="AM135" s="10"/>
      <c r="AN135" s="10"/>
      <c r="AO135" s="10"/>
      <c r="AP135" s="33"/>
      <c r="AQ135" s="11"/>
      <c r="AR135" s="11"/>
      <c r="AS135" s="11"/>
      <c r="AT135" s="33"/>
      <c r="AU135" s="11"/>
      <c r="AV135" s="11"/>
      <c r="AW135" s="11"/>
      <c r="AX135" s="33"/>
      <c r="AY135" s="11"/>
      <c r="AZ135" s="11"/>
      <c r="BA135" s="11"/>
      <c r="BB135" s="33"/>
      <c r="BC135" s="11"/>
      <c r="BD135" s="11"/>
      <c r="BE135" s="11"/>
      <c r="BF135" s="33"/>
      <c r="BG135" s="11"/>
      <c r="BH135" s="11"/>
      <c r="BI135" s="11"/>
      <c r="BJ135" s="33"/>
      <c r="BK135" s="11"/>
      <c r="BL135" s="11"/>
      <c r="BM135" s="11"/>
      <c r="BN135" s="33"/>
      <c r="BO135" s="13"/>
    </row>
    <row r="136" spans="1:67" ht="15.75" x14ac:dyDescent="0.25">
      <c r="A136" s="12"/>
      <c r="B136" s="118"/>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
      <c r="AF136" s="10"/>
      <c r="AG136" s="10"/>
      <c r="AH136" s="33"/>
      <c r="AI136" s="10"/>
      <c r="AJ136" s="10"/>
      <c r="AK136" s="10"/>
      <c r="AL136" s="33"/>
      <c r="AM136" s="10"/>
      <c r="AN136" s="10"/>
      <c r="AO136" s="10"/>
      <c r="AP136" s="33"/>
      <c r="AQ136" s="11"/>
      <c r="AR136" s="11"/>
      <c r="AS136" s="11"/>
      <c r="AT136" s="33"/>
      <c r="AU136" s="11"/>
      <c r="AV136" s="11"/>
      <c r="AW136" s="11"/>
      <c r="AX136" s="33"/>
      <c r="AY136" s="11"/>
      <c r="AZ136" s="11"/>
      <c r="BA136" s="11"/>
      <c r="BB136" s="33"/>
      <c r="BC136" s="11"/>
      <c r="BD136" s="11"/>
      <c r="BE136" s="11"/>
      <c r="BF136" s="33"/>
      <c r="BG136" s="11"/>
      <c r="BH136" s="11"/>
      <c r="BI136" s="11"/>
      <c r="BJ136" s="33"/>
      <c r="BK136" s="11"/>
      <c r="BL136" s="11"/>
      <c r="BM136" s="11"/>
      <c r="BN136" s="33"/>
      <c r="BO136" s="13"/>
    </row>
    <row r="137" spans="1:67" ht="15.75" x14ac:dyDescent="0.25">
      <c r="A137" s="12"/>
      <c r="B137" s="118"/>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
      <c r="AF137" s="10"/>
      <c r="AG137" s="10"/>
      <c r="AH137" s="33"/>
      <c r="AI137" s="10"/>
      <c r="AJ137" s="10"/>
      <c r="AK137" s="10"/>
      <c r="AL137" s="33"/>
      <c r="AM137" s="10"/>
      <c r="AN137" s="10"/>
      <c r="AO137" s="10"/>
      <c r="AP137" s="33"/>
      <c r="AQ137" s="11"/>
      <c r="AR137" s="11"/>
      <c r="AS137" s="11"/>
      <c r="AT137" s="33"/>
      <c r="AU137" s="11"/>
      <c r="AV137" s="11"/>
      <c r="AW137" s="11"/>
      <c r="AX137" s="33"/>
      <c r="AY137" s="11"/>
      <c r="AZ137" s="11"/>
      <c r="BA137" s="11"/>
      <c r="BB137" s="33"/>
      <c r="BC137" s="11"/>
      <c r="BD137" s="11"/>
      <c r="BE137" s="11"/>
      <c r="BF137" s="33"/>
      <c r="BG137" s="11"/>
      <c r="BH137" s="11"/>
      <c r="BI137" s="11"/>
      <c r="BJ137" s="33"/>
      <c r="BK137" s="11"/>
      <c r="BL137" s="11"/>
      <c r="BM137" s="11"/>
      <c r="BN137" s="33"/>
      <c r="BO137" s="13"/>
    </row>
    <row r="138" spans="1:67" ht="15.75" x14ac:dyDescent="0.25">
      <c r="A138" s="12"/>
      <c r="B138" s="118"/>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
      <c r="AF138" s="10"/>
      <c r="AG138" s="10"/>
      <c r="AH138" s="33"/>
      <c r="AI138" s="10"/>
      <c r="AJ138" s="10"/>
      <c r="AK138" s="10"/>
      <c r="AL138" s="33"/>
      <c r="AM138" s="10"/>
      <c r="AN138" s="10"/>
      <c r="AO138" s="10"/>
      <c r="AP138" s="33"/>
      <c r="AQ138" s="11"/>
      <c r="AR138" s="11"/>
      <c r="AS138" s="11"/>
      <c r="AT138" s="33"/>
      <c r="AU138" s="11"/>
      <c r="AV138" s="11"/>
      <c r="AW138" s="11"/>
      <c r="AX138" s="33"/>
      <c r="AY138" s="11"/>
      <c r="AZ138" s="11"/>
      <c r="BA138" s="11"/>
      <c r="BB138" s="33"/>
      <c r="BC138" s="11"/>
      <c r="BD138" s="11"/>
      <c r="BE138" s="11"/>
      <c r="BF138" s="33"/>
      <c r="BG138" s="11"/>
      <c r="BH138" s="11"/>
      <c r="BI138" s="11"/>
      <c r="BJ138" s="33"/>
      <c r="BK138" s="11"/>
      <c r="BL138" s="11"/>
      <c r="BM138" s="11"/>
      <c r="BN138" s="33"/>
      <c r="BO138" s="13"/>
    </row>
    <row r="139" spans="1:67" ht="15.75" x14ac:dyDescent="0.25">
      <c r="A139" s="12"/>
      <c r="B139" s="118"/>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
      <c r="AF139" s="10"/>
      <c r="AG139" s="10"/>
      <c r="AH139" s="33"/>
      <c r="AI139" s="10"/>
      <c r="AJ139" s="10"/>
      <c r="AK139" s="10"/>
      <c r="AL139" s="33"/>
      <c r="AM139" s="10"/>
      <c r="AN139" s="10"/>
      <c r="AO139" s="10"/>
      <c r="AP139" s="33"/>
      <c r="AQ139" s="11"/>
      <c r="AR139" s="11"/>
      <c r="AS139" s="11"/>
      <c r="AT139" s="33"/>
      <c r="AU139" s="11"/>
      <c r="AV139" s="11"/>
      <c r="AW139" s="11"/>
      <c r="AX139" s="33"/>
      <c r="AY139" s="11"/>
      <c r="AZ139" s="11"/>
      <c r="BA139" s="11"/>
      <c r="BB139" s="33"/>
      <c r="BC139" s="11"/>
      <c r="BD139" s="11"/>
      <c r="BE139" s="11"/>
      <c r="BF139" s="33"/>
      <c r="BG139" s="11"/>
      <c r="BH139" s="11"/>
      <c r="BI139" s="11"/>
      <c r="BJ139" s="33"/>
      <c r="BK139" s="11"/>
      <c r="BL139" s="11"/>
      <c r="BM139" s="11"/>
      <c r="BN139" s="33"/>
      <c r="BO139" s="13"/>
    </row>
    <row r="140" spans="1:67" ht="15.75" x14ac:dyDescent="0.25">
      <c r="A140" s="12"/>
      <c r="B140" s="118"/>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
      <c r="AF140" s="10"/>
      <c r="AG140" s="10"/>
      <c r="AH140" s="33"/>
      <c r="AI140" s="10"/>
      <c r="AJ140" s="10"/>
      <c r="AK140" s="10"/>
      <c r="AL140" s="33"/>
      <c r="AM140" s="10"/>
      <c r="AN140" s="10"/>
      <c r="AO140" s="10"/>
      <c r="AP140" s="33"/>
      <c r="AQ140" s="11"/>
      <c r="AR140" s="11"/>
      <c r="AS140" s="11"/>
      <c r="AT140" s="33"/>
      <c r="AU140" s="11"/>
      <c r="AV140" s="11"/>
      <c r="AW140" s="11"/>
      <c r="AX140" s="33"/>
      <c r="AY140" s="11"/>
      <c r="AZ140" s="11"/>
      <c r="BA140" s="11"/>
      <c r="BB140" s="33"/>
      <c r="BC140" s="11"/>
      <c r="BD140" s="11"/>
      <c r="BE140" s="11"/>
      <c r="BF140" s="33"/>
      <c r="BG140" s="11"/>
      <c r="BH140" s="11"/>
      <c r="BI140" s="11"/>
      <c r="BJ140" s="33"/>
      <c r="BK140" s="11"/>
      <c r="BL140" s="11"/>
      <c r="BM140" s="11"/>
      <c r="BN140" s="33"/>
      <c r="BO140" s="13"/>
    </row>
    <row r="141" spans="1:67" ht="15.75" x14ac:dyDescent="0.25">
      <c r="A141" s="12"/>
      <c r="B141" s="118"/>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
      <c r="AF141" s="10"/>
      <c r="AG141" s="10"/>
      <c r="AH141" s="33"/>
      <c r="AI141" s="10"/>
      <c r="AJ141" s="10"/>
      <c r="AK141" s="10"/>
      <c r="AL141" s="33"/>
      <c r="AM141" s="10"/>
      <c r="AN141" s="10"/>
      <c r="AO141" s="10"/>
      <c r="AP141" s="33"/>
      <c r="AQ141" s="11"/>
      <c r="AR141" s="11"/>
      <c r="AS141" s="11"/>
      <c r="AT141" s="33"/>
      <c r="AU141" s="11"/>
      <c r="AV141" s="11"/>
      <c r="AW141" s="11"/>
      <c r="AX141" s="33"/>
      <c r="AY141" s="11"/>
      <c r="AZ141" s="11"/>
      <c r="BA141" s="11"/>
      <c r="BB141" s="33"/>
      <c r="BC141" s="11"/>
      <c r="BD141" s="11"/>
      <c r="BE141" s="11"/>
      <c r="BF141" s="33"/>
      <c r="BG141" s="11"/>
      <c r="BH141" s="11"/>
      <c r="BI141" s="11"/>
      <c r="BJ141" s="33"/>
      <c r="BK141" s="11"/>
      <c r="BL141" s="11"/>
      <c r="BM141" s="11"/>
      <c r="BN141" s="33"/>
      <c r="BO141" s="13"/>
    </row>
    <row r="142" spans="1:67" ht="15.75" x14ac:dyDescent="0.25">
      <c r="A142" s="12"/>
      <c r="B142" s="118"/>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
      <c r="AF142" s="10"/>
      <c r="AG142" s="10"/>
      <c r="AH142" s="33"/>
      <c r="AI142" s="10"/>
      <c r="AJ142" s="10"/>
      <c r="AK142" s="10"/>
      <c r="AL142" s="33"/>
      <c r="AM142" s="10"/>
      <c r="AN142" s="10"/>
      <c r="AO142" s="10"/>
      <c r="AP142" s="33"/>
      <c r="AQ142" s="11"/>
      <c r="AR142" s="11"/>
      <c r="AS142" s="11"/>
      <c r="AT142" s="33"/>
      <c r="AU142" s="11"/>
      <c r="AV142" s="11"/>
      <c r="AW142" s="11"/>
      <c r="AX142" s="33"/>
      <c r="AY142" s="11"/>
      <c r="AZ142" s="11"/>
      <c r="BA142" s="11"/>
      <c r="BB142" s="33"/>
      <c r="BC142" s="11"/>
      <c r="BD142" s="11"/>
      <c r="BE142" s="11"/>
      <c r="BF142" s="33"/>
      <c r="BG142" s="11"/>
      <c r="BH142" s="11"/>
      <c r="BI142" s="11"/>
      <c r="BJ142" s="33"/>
      <c r="BK142" s="11"/>
      <c r="BL142" s="11"/>
      <c r="BM142" s="11"/>
      <c r="BN142" s="33"/>
      <c r="BO142" s="13"/>
    </row>
    <row r="143" spans="1:67" ht="15.75" x14ac:dyDescent="0.25">
      <c r="A143" s="12"/>
      <c r="B143" s="118"/>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
      <c r="AF143" s="10"/>
      <c r="AG143" s="10"/>
      <c r="AH143" s="33"/>
      <c r="AI143" s="10"/>
      <c r="AJ143" s="10"/>
      <c r="AK143" s="10"/>
      <c r="AL143" s="33"/>
      <c r="AM143" s="10"/>
      <c r="AN143" s="10"/>
      <c r="AO143" s="10"/>
      <c r="AP143" s="33"/>
      <c r="AQ143" s="11"/>
      <c r="AR143" s="11"/>
      <c r="AS143" s="11"/>
      <c r="AT143" s="33"/>
      <c r="AU143" s="11"/>
      <c r="AV143" s="11"/>
      <c r="AW143" s="11"/>
      <c r="AX143" s="33"/>
      <c r="AY143" s="11"/>
      <c r="AZ143" s="11"/>
      <c r="BA143" s="11"/>
      <c r="BB143" s="33"/>
      <c r="BC143" s="11"/>
      <c r="BD143" s="11"/>
      <c r="BE143" s="11"/>
      <c r="BF143" s="33"/>
      <c r="BG143" s="11"/>
      <c r="BH143" s="11"/>
      <c r="BI143" s="11"/>
      <c r="BJ143" s="33"/>
      <c r="BK143" s="11"/>
      <c r="BL143" s="11"/>
      <c r="BM143" s="11"/>
      <c r="BN143" s="33"/>
      <c r="BO143" s="13"/>
    </row>
    <row r="144" spans="1:67" ht="15.75" x14ac:dyDescent="0.25">
      <c r="A144" s="12"/>
      <c r="B144" s="118"/>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
      <c r="AF144" s="10"/>
      <c r="AG144" s="10"/>
      <c r="AH144" s="33"/>
      <c r="AI144" s="10"/>
      <c r="AJ144" s="10"/>
      <c r="AK144" s="10"/>
      <c r="AL144" s="33"/>
      <c r="AM144" s="10"/>
      <c r="AN144" s="10"/>
      <c r="AO144" s="10"/>
      <c r="AP144" s="33"/>
      <c r="AQ144" s="11"/>
      <c r="AR144" s="11"/>
      <c r="AS144" s="11"/>
      <c r="AT144" s="33"/>
      <c r="AU144" s="11"/>
      <c r="AV144" s="11"/>
      <c r="AW144" s="11"/>
      <c r="AX144" s="33"/>
      <c r="AY144" s="11"/>
      <c r="AZ144" s="11"/>
      <c r="BA144" s="11"/>
      <c r="BB144" s="33"/>
      <c r="BC144" s="11"/>
      <c r="BD144" s="11"/>
      <c r="BE144" s="11"/>
      <c r="BF144" s="33"/>
      <c r="BG144" s="11"/>
      <c r="BH144" s="11"/>
      <c r="BI144" s="11"/>
      <c r="BJ144" s="33"/>
      <c r="BK144" s="11"/>
      <c r="BL144" s="11"/>
      <c r="BM144" s="11"/>
      <c r="BN144" s="33"/>
      <c r="BO144" s="13"/>
    </row>
    <row r="145" spans="1:67" ht="15.75" x14ac:dyDescent="0.25">
      <c r="A145" s="12"/>
      <c r="B145" s="118"/>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
      <c r="AF145" s="10"/>
      <c r="AG145" s="10"/>
      <c r="AH145" s="33"/>
      <c r="AI145" s="10"/>
      <c r="AJ145" s="10"/>
      <c r="AK145" s="10"/>
      <c r="AL145" s="33"/>
      <c r="AM145" s="10"/>
      <c r="AN145" s="10"/>
      <c r="AO145" s="10"/>
      <c r="AP145" s="33"/>
      <c r="AQ145" s="11"/>
      <c r="AR145" s="11"/>
      <c r="AS145" s="11"/>
      <c r="AT145" s="33"/>
      <c r="AU145" s="11"/>
      <c r="AV145" s="11"/>
      <c r="AW145" s="11"/>
      <c r="AX145" s="33"/>
      <c r="AY145" s="11"/>
      <c r="AZ145" s="11"/>
      <c r="BA145" s="11"/>
      <c r="BB145" s="33"/>
      <c r="BC145" s="11"/>
      <c r="BD145" s="11"/>
      <c r="BE145" s="11"/>
      <c r="BF145" s="33"/>
      <c r="BG145" s="11"/>
      <c r="BH145" s="11"/>
      <c r="BI145" s="11"/>
      <c r="BJ145" s="33"/>
      <c r="BK145" s="11"/>
      <c r="BL145" s="11"/>
      <c r="BM145" s="11"/>
      <c r="BN145" s="33"/>
      <c r="BO145" s="13"/>
    </row>
    <row r="146" spans="1:67" ht="15.75" x14ac:dyDescent="0.25">
      <c r="A146" s="12"/>
      <c r="B146" s="118"/>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
      <c r="AF146" s="10"/>
      <c r="AG146" s="10"/>
      <c r="AH146" s="33"/>
      <c r="AI146" s="10"/>
      <c r="AJ146" s="10"/>
      <c r="AK146" s="10"/>
      <c r="AL146" s="33"/>
      <c r="AM146" s="10"/>
      <c r="AN146" s="10"/>
      <c r="AO146" s="10"/>
      <c r="AP146" s="33"/>
      <c r="AQ146" s="11"/>
      <c r="AR146" s="11"/>
      <c r="AS146" s="11"/>
      <c r="AT146" s="33"/>
      <c r="AU146" s="11"/>
      <c r="AV146" s="11"/>
      <c r="AW146" s="11"/>
      <c r="AX146" s="33"/>
      <c r="AY146" s="11"/>
      <c r="AZ146" s="11"/>
      <c r="BA146" s="11"/>
      <c r="BB146" s="33"/>
      <c r="BC146" s="11"/>
      <c r="BD146" s="11"/>
      <c r="BE146" s="11"/>
      <c r="BF146" s="33"/>
      <c r="BG146" s="11"/>
      <c r="BH146" s="11"/>
      <c r="BI146" s="11"/>
      <c r="BJ146" s="33"/>
      <c r="BK146" s="11"/>
      <c r="BL146" s="11"/>
      <c r="BM146" s="11"/>
      <c r="BN146" s="33"/>
      <c r="BO146" s="13"/>
    </row>
    <row r="147" spans="1:67" ht="15.75" x14ac:dyDescent="0.25">
      <c r="A147" s="12"/>
      <c r="B147" s="118"/>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
      <c r="AF147" s="10"/>
      <c r="AG147" s="10"/>
      <c r="AH147" s="33"/>
      <c r="AI147" s="10"/>
      <c r="AJ147" s="10"/>
      <c r="AK147" s="10"/>
      <c r="AL147" s="33"/>
      <c r="AM147" s="10"/>
      <c r="AN147" s="10"/>
      <c r="AO147" s="10"/>
      <c r="AP147" s="33"/>
      <c r="AQ147" s="11"/>
      <c r="AR147" s="11"/>
      <c r="AS147" s="11"/>
      <c r="AT147" s="33"/>
      <c r="AU147" s="11"/>
      <c r="AV147" s="11"/>
      <c r="AW147" s="11"/>
      <c r="AX147" s="33"/>
      <c r="AY147" s="11"/>
      <c r="AZ147" s="11"/>
      <c r="BA147" s="11"/>
      <c r="BB147" s="33"/>
      <c r="BC147" s="11"/>
      <c r="BD147" s="11"/>
      <c r="BE147" s="11"/>
      <c r="BF147" s="33"/>
      <c r="BG147" s="11"/>
      <c r="BH147" s="11"/>
      <c r="BI147" s="11"/>
      <c r="BJ147" s="33"/>
      <c r="BK147" s="11"/>
      <c r="BL147" s="11"/>
      <c r="BM147" s="11"/>
      <c r="BN147" s="33"/>
      <c r="BO147" s="13"/>
    </row>
    <row r="148" spans="1:67" ht="15.75" x14ac:dyDescent="0.25">
      <c r="A148" s="12"/>
      <c r="B148" s="118"/>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
      <c r="AF148" s="10"/>
      <c r="AG148" s="10"/>
      <c r="AH148" s="33"/>
      <c r="AI148" s="10"/>
      <c r="AJ148" s="10"/>
      <c r="AK148" s="10"/>
      <c r="AL148" s="33"/>
      <c r="AM148" s="10"/>
      <c r="AN148" s="10"/>
      <c r="AO148" s="10"/>
      <c r="AP148" s="33"/>
      <c r="AQ148" s="11"/>
      <c r="AR148" s="11"/>
      <c r="AS148" s="11"/>
      <c r="AT148" s="33"/>
      <c r="AU148" s="11"/>
      <c r="AV148" s="11"/>
      <c r="AW148" s="11"/>
      <c r="AX148" s="33"/>
      <c r="AY148" s="11"/>
      <c r="AZ148" s="11"/>
      <c r="BA148" s="11"/>
      <c r="BB148" s="33"/>
      <c r="BC148" s="11"/>
      <c r="BD148" s="11"/>
      <c r="BE148" s="11"/>
      <c r="BF148" s="33"/>
      <c r="BG148" s="11"/>
      <c r="BH148" s="11"/>
      <c r="BI148" s="11"/>
      <c r="BJ148" s="33"/>
      <c r="BK148" s="11"/>
      <c r="BL148" s="11"/>
      <c r="BM148" s="11"/>
      <c r="BN148" s="33"/>
      <c r="BO148" s="13"/>
    </row>
    <row r="149" spans="1:67" ht="15.75" x14ac:dyDescent="0.25">
      <c r="A149" s="12"/>
      <c r="B149" s="118"/>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
      <c r="AF149" s="10"/>
      <c r="AG149" s="10"/>
      <c r="AH149" s="33"/>
      <c r="AI149" s="10"/>
      <c r="AJ149" s="10"/>
      <c r="AK149" s="10"/>
      <c r="AL149" s="33"/>
      <c r="AM149" s="10"/>
      <c r="AN149" s="10"/>
      <c r="AO149" s="10"/>
      <c r="AP149" s="33"/>
      <c r="AQ149" s="11"/>
      <c r="AR149" s="11"/>
      <c r="AS149" s="11"/>
      <c r="AT149" s="33"/>
      <c r="AU149" s="11"/>
      <c r="AV149" s="11"/>
      <c r="AW149" s="11"/>
      <c r="AX149" s="33"/>
      <c r="AY149" s="11"/>
      <c r="AZ149" s="11"/>
      <c r="BA149" s="11"/>
      <c r="BB149" s="33"/>
      <c r="BC149" s="11"/>
      <c r="BD149" s="11"/>
      <c r="BE149" s="11"/>
      <c r="BF149" s="33"/>
      <c r="BG149" s="11"/>
      <c r="BH149" s="11"/>
      <c r="BI149" s="11"/>
      <c r="BJ149" s="33"/>
      <c r="BK149" s="11"/>
      <c r="BL149" s="11"/>
      <c r="BM149" s="11"/>
      <c r="BN149" s="33"/>
      <c r="BO149" s="13"/>
    </row>
    <row r="150" spans="1:67" ht="15.75" x14ac:dyDescent="0.25">
      <c r="A150" s="12"/>
      <c r="B150" s="118"/>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
      <c r="AF150" s="10"/>
      <c r="AG150" s="10"/>
      <c r="AH150" s="33"/>
      <c r="AI150" s="10"/>
      <c r="AJ150" s="10"/>
      <c r="AK150" s="10"/>
      <c r="AL150" s="33"/>
      <c r="AM150" s="10"/>
      <c r="AN150" s="10"/>
      <c r="AO150" s="10"/>
      <c r="AP150" s="33"/>
      <c r="AQ150" s="11"/>
      <c r="AR150" s="11"/>
      <c r="AS150" s="11"/>
      <c r="AT150" s="33"/>
      <c r="AU150" s="11"/>
      <c r="AV150" s="11"/>
      <c r="AW150" s="11"/>
      <c r="AX150" s="33"/>
      <c r="AY150" s="11"/>
      <c r="AZ150" s="11"/>
      <c r="BA150" s="11"/>
      <c r="BB150" s="33"/>
      <c r="BC150" s="11"/>
      <c r="BD150" s="11"/>
      <c r="BE150" s="11"/>
      <c r="BF150" s="33"/>
      <c r="BG150" s="11"/>
      <c r="BH150" s="11"/>
      <c r="BI150" s="11"/>
      <c r="BJ150" s="33"/>
      <c r="BK150" s="11"/>
      <c r="BL150" s="11"/>
      <c r="BM150" s="11"/>
      <c r="BN150" s="33"/>
      <c r="BO150" s="13"/>
    </row>
    <row r="151" spans="1:67" ht="15.75" x14ac:dyDescent="0.25">
      <c r="A151" s="12"/>
      <c r="B151" s="118"/>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
      <c r="AF151" s="10"/>
      <c r="AG151" s="10"/>
      <c r="AH151" s="33"/>
      <c r="AI151" s="10"/>
      <c r="AJ151" s="10"/>
      <c r="AK151" s="10"/>
      <c r="AL151" s="33"/>
      <c r="AM151" s="10"/>
      <c r="AN151" s="10"/>
      <c r="AO151" s="10"/>
      <c r="AP151" s="33"/>
      <c r="AQ151" s="11"/>
      <c r="AR151" s="11"/>
      <c r="AS151" s="11"/>
      <c r="AT151" s="33"/>
      <c r="AU151" s="11"/>
      <c r="AV151" s="11"/>
      <c r="AW151" s="11"/>
      <c r="AX151" s="33"/>
      <c r="AY151" s="11"/>
      <c r="AZ151" s="11"/>
      <c r="BA151" s="11"/>
      <c r="BB151" s="33"/>
      <c r="BC151" s="11"/>
      <c r="BD151" s="11"/>
      <c r="BE151" s="11"/>
      <c r="BF151" s="33"/>
      <c r="BG151" s="11"/>
      <c r="BH151" s="11"/>
      <c r="BI151" s="11"/>
      <c r="BJ151" s="33"/>
      <c r="BK151" s="11"/>
      <c r="BL151" s="11"/>
      <c r="BM151" s="11"/>
      <c r="BN151" s="33"/>
      <c r="BO151" s="13"/>
    </row>
    <row r="152" spans="1:67" ht="15.75" x14ac:dyDescent="0.25">
      <c r="A152" s="12"/>
      <c r="B152" s="118"/>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
      <c r="AF152" s="10"/>
      <c r="AG152" s="10"/>
      <c r="AH152" s="33"/>
      <c r="AI152" s="10"/>
      <c r="AJ152" s="10"/>
      <c r="AK152" s="10"/>
      <c r="AL152" s="33"/>
      <c r="AM152" s="10"/>
      <c r="AN152" s="10"/>
      <c r="AO152" s="10"/>
      <c r="AP152" s="33"/>
      <c r="AQ152" s="11"/>
      <c r="AR152" s="11"/>
      <c r="AS152" s="11"/>
      <c r="AT152" s="33"/>
      <c r="AU152" s="11"/>
      <c r="AV152" s="11"/>
      <c r="AW152" s="11"/>
      <c r="AX152" s="33"/>
      <c r="AY152" s="11"/>
      <c r="AZ152" s="11"/>
      <c r="BA152" s="11"/>
      <c r="BB152" s="33"/>
      <c r="BC152" s="11"/>
      <c r="BD152" s="11"/>
      <c r="BE152" s="11"/>
      <c r="BF152" s="33"/>
      <c r="BG152" s="11"/>
      <c r="BH152" s="11"/>
      <c r="BI152" s="11"/>
      <c r="BJ152" s="33"/>
      <c r="BK152" s="11"/>
      <c r="BL152" s="11"/>
      <c r="BM152" s="11"/>
      <c r="BN152" s="33"/>
      <c r="BO152" s="13"/>
    </row>
    <row r="153" spans="1:67" ht="15.75" x14ac:dyDescent="0.25">
      <c r="A153" s="12"/>
      <c r="B153" s="118"/>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
      <c r="AF153" s="10"/>
      <c r="AG153" s="10"/>
      <c r="AH153" s="33"/>
      <c r="AI153" s="10"/>
      <c r="AJ153" s="10"/>
      <c r="AK153" s="10"/>
      <c r="AL153" s="33"/>
      <c r="AM153" s="10"/>
      <c r="AN153" s="10"/>
      <c r="AO153" s="10"/>
      <c r="AP153" s="33"/>
      <c r="AQ153" s="11"/>
      <c r="AR153" s="11"/>
      <c r="AS153" s="11"/>
      <c r="AT153" s="33"/>
      <c r="AU153" s="11"/>
      <c r="AV153" s="11"/>
      <c r="AW153" s="11"/>
      <c r="AX153" s="33"/>
      <c r="AY153" s="11"/>
      <c r="AZ153" s="11"/>
      <c r="BA153" s="11"/>
      <c r="BB153" s="33"/>
      <c r="BC153" s="11"/>
      <c r="BD153" s="11"/>
      <c r="BE153" s="11"/>
      <c r="BF153" s="33"/>
      <c r="BG153" s="11"/>
      <c r="BH153" s="11"/>
      <c r="BI153" s="11"/>
      <c r="BJ153" s="33"/>
      <c r="BK153" s="11"/>
      <c r="BL153" s="11"/>
      <c r="BM153" s="11"/>
      <c r="BN153" s="33"/>
      <c r="BO153" s="13"/>
    </row>
    <row r="154" spans="1:67" ht="15.75" x14ac:dyDescent="0.25">
      <c r="A154" s="12"/>
      <c r="B154" s="118"/>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
      <c r="AF154" s="10"/>
      <c r="AG154" s="10"/>
      <c r="AH154" s="33"/>
      <c r="AI154" s="10"/>
      <c r="AJ154" s="10"/>
      <c r="AK154" s="10"/>
      <c r="AL154" s="33"/>
      <c r="AM154" s="10"/>
      <c r="AN154" s="10"/>
      <c r="AO154" s="10"/>
      <c r="AP154" s="33"/>
      <c r="AQ154" s="11"/>
      <c r="AR154" s="11"/>
      <c r="AS154" s="11"/>
      <c r="AT154" s="33"/>
      <c r="AU154" s="11"/>
      <c r="AV154" s="11"/>
      <c r="AW154" s="11"/>
      <c r="AX154" s="33"/>
      <c r="AY154" s="11"/>
      <c r="AZ154" s="11"/>
      <c r="BA154" s="11"/>
      <c r="BB154" s="33"/>
      <c r="BC154" s="11"/>
      <c r="BD154" s="11"/>
      <c r="BE154" s="11"/>
      <c r="BF154" s="33"/>
      <c r="BG154" s="11"/>
      <c r="BH154" s="11"/>
      <c r="BI154" s="11"/>
      <c r="BJ154" s="33"/>
      <c r="BK154" s="11"/>
      <c r="BL154" s="11"/>
      <c r="BM154" s="11"/>
      <c r="BN154" s="33"/>
      <c r="BO154" s="13"/>
    </row>
    <row r="155" spans="1:67" ht="15.75" x14ac:dyDescent="0.25">
      <c r="A155" s="12"/>
      <c r="B155" s="118"/>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
      <c r="AF155" s="10"/>
      <c r="AG155" s="10"/>
      <c r="AH155" s="33"/>
      <c r="AI155" s="10"/>
      <c r="AJ155" s="10"/>
      <c r="AK155" s="10"/>
      <c r="AL155" s="33"/>
      <c r="AM155" s="10"/>
      <c r="AN155" s="10"/>
      <c r="AO155" s="10"/>
      <c r="AP155" s="33"/>
      <c r="AQ155" s="11"/>
      <c r="AR155" s="11"/>
      <c r="AS155" s="11"/>
      <c r="AT155" s="33"/>
      <c r="AU155" s="11"/>
      <c r="AV155" s="11"/>
      <c r="AW155" s="11"/>
      <c r="AX155" s="33"/>
      <c r="AY155" s="11"/>
      <c r="AZ155" s="11"/>
      <c r="BA155" s="11"/>
      <c r="BB155" s="33"/>
      <c r="BC155" s="11"/>
      <c r="BD155" s="11"/>
      <c r="BE155" s="11"/>
      <c r="BF155" s="33"/>
      <c r="BG155" s="11"/>
      <c r="BH155" s="11"/>
      <c r="BI155" s="11"/>
      <c r="BJ155" s="33"/>
      <c r="BK155" s="11"/>
      <c r="BL155" s="11"/>
      <c r="BM155" s="11"/>
      <c r="BN155" s="33"/>
      <c r="BO155" s="13"/>
    </row>
    <row r="156" spans="1:67" ht="15.75" x14ac:dyDescent="0.25">
      <c r="A156" s="12"/>
      <c r="B156" s="118"/>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
      <c r="AF156" s="10"/>
      <c r="AG156" s="10"/>
      <c r="AH156" s="33"/>
      <c r="AI156" s="10"/>
      <c r="AJ156" s="10"/>
      <c r="AK156" s="10"/>
      <c r="AL156" s="33"/>
      <c r="AM156" s="10"/>
      <c r="AN156" s="10"/>
      <c r="AO156" s="10"/>
      <c r="AP156" s="33"/>
      <c r="AQ156" s="11"/>
      <c r="AR156" s="11"/>
      <c r="AS156" s="11"/>
      <c r="AT156" s="33"/>
      <c r="AU156" s="11"/>
      <c r="AV156" s="11"/>
      <c r="AW156" s="11"/>
      <c r="AX156" s="33"/>
      <c r="AY156" s="11"/>
      <c r="AZ156" s="11"/>
      <c r="BA156" s="11"/>
      <c r="BB156" s="33"/>
      <c r="BC156" s="11"/>
      <c r="BD156" s="11"/>
      <c r="BE156" s="11"/>
      <c r="BF156" s="33"/>
      <c r="BG156" s="11"/>
      <c r="BH156" s="11"/>
      <c r="BI156" s="11"/>
      <c r="BJ156" s="33"/>
      <c r="BK156" s="11"/>
      <c r="BL156" s="11"/>
      <c r="BM156" s="11"/>
      <c r="BN156" s="33"/>
      <c r="BO156" s="13"/>
    </row>
    <row r="157" spans="1:67" ht="15.75" x14ac:dyDescent="0.25">
      <c r="A157" s="12"/>
      <c r="B157" s="118"/>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
      <c r="AF157" s="10"/>
      <c r="AG157" s="10"/>
      <c r="AH157" s="33"/>
      <c r="AI157" s="10"/>
      <c r="AJ157" s="10"/>
      <c r="AK157" s="10"/>
      <c r="AL157" s="33"/>
      <c r="AM157" s="10"/>
      <c r="AN157" s="10"/>
      <c r="AO157" s="10"/>
      <c r="AP157" s="33"/>
      <c r="AQ157" s="11"/>
      <c r="AR157" s="11"/>
      <c r="AS157" s="11"/>
      <c r="AT157" s="33"/>
      <c r="AU157" s="11"/>
      <c r="AV157" s="11"/>
      <c r="AW157" s="11"/>
      <c r="AX157" s="33"/>
      <c r="AY157" s="11"/>
      <c r="AZ157" s="11"/>
      <c r="BA157" s="11"/>
      <c r="BB157" s="33"/>
      <c r="BC157" s="11"/>
      <c r="BD157" s="11"/>
      <c r="BE157" s="11"/>
      <c r="BF157" s="33"/>
      <c r="BG157" s="11"/>
      <c r="BH157" s="11"/>
      <c r="BI157" s="11"/>
      <c r="BJ157" s="33"/>
      <c r="BK157" s="11"/>
      <c r="BL157" s="11"/>
      <c r="BM157" s="11"/>
      <c r="BN157" s="33"/>
      <c r="BO157" s="13"/>
    </row>
    <row r="158" spans="1:67" ht="15.75" x14ac:dyDescent="0.25">
      <c r="A158" s="12"/>
      <c r="B158" s="118"/>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
      <c r="AF158" s="10"/>
      <c r="AG158" s="10"/>
      <c r="AH158" s="33"/>
      <c r="AI158" s="10"/>
      <c r="AJ158" s="10"/>
      <c r="AK158" s="10"/>
      <c r="AL158" s="33"/>
      <c r="AM158" s="10"/>
      <c r="AN158" s="10"/>
      <c r="AO158" s="10"/>
      <c r="AP158" s="33"/>
      <c r="AQ158" s="11"/>
      <c r="AR158" s="11"/>
      <c r="AS158" s="11"/>
      <c r="AT158" s="33"/>
      <c r="AU158" s="11"/>
      <c r="AV158" s="11"/>
      <c r="AW158" s="11"/>
      <c r="AX158" s="33"/>
      <c r="AY158" s="11"/>
      <c r="AZ158" s="11"/>
      <c r="BA158" s="11"/>
      <c r="BB158" s="33"/>
      <c r="BC158" s="11"/>
      <c r="BD158" s="11"/>
      <c r="BE158" s="11"/>
      <c r="BF158" s="33"/>
      <c r="BG158" s="11"/>
      <c r="BH158" s="11"/>
      <c r="BI158" s="11"/>
      <c r="BJ158" s="33"/>
      <c r="BK158" s="11"/>
      <c r="BL158" s="11"/>
      <c r="BM158" s="11"/>
      <c r="BN158" s="33"/>
      <c r="BO158" s="13"/>
    </row>
    <row r="159" spans="1:67" ht="15.75" x14ac:dyDescent="0.25">
      <c r="A159" s="12"/>
      <c r="B159" s="118"/>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
      <c r="AF159" s="10"/>
      <c r="AG159" s="10"/>
      <c r="AH159" s="33"/>
      <c r="AI159" s="10"/>
      <c r="AJ159" s="10"/>
      <c r="AK159" s="10"/>
      <c r="AL159" s="33"/>
      <c r="AM159" s="10"/>
      <c r="AN159" s="10"/>
      <c r="AO159" s="10"/>
      <c r="AP159" s="33"/>
      <c r="AQ159" s="11"/>
      <c r="AR159" s="11"/>
      <c r="AS159" s="11"/>
      <c r="AT159" s="33"/>
      <c r="AU159" s="11"/>
      <c r="AV159" s="11"/>
      <c r="AW159" s="11"/>
      <c r="AX159" s="33"/>
      <c r="AY159" s="11"/>
      <c r="AZ159" s="11"/>
      <c r="BA159" s="11"/>
      <c r="BB159" s="33"/>
      <c r="BC159" s="11"/>
      <c r="BD159" s="11"/>
      <c r="BE159" s="11"/>
      <c r="BF159" s="33"/>
      <c r="BG159" s="11"/>
      <c r="BH159" s="11"/>
      <c r="BI159" s="11"/>
      <c r="BJ159" s="33"/>
      <c r="BK159" s="11"/>
      <c r="BL159" s="11"/>
      <c r="BM159" s="11"/>
      <c r="BN159" s="33"/>
      <c r="BO159" s="13"/>
    </row>
    <row r="160" spans="1:67" ht="15.75" x14ac:dyDescent="0.25">
      <c r="A160" s="12"/>
      <c r="B160" s="118"/>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
      <c r="AF160" s="10"/>
      <c r="AG160" s="10"/>
      <c r="AH160" s="33"/>
      <c r="AI160" s="10"/>
      <c r="AJ160" s="10"/>
      <c r="AK160" s="10"/>
      <c r="AL160" s="33"/>
      <c r="AM160" s="10"/>
      <c r="AN160" s="10"/>
      <c r="AO160" s="10"/>
      <c r="AP160" s="33"/>
      <c r="AQ160" s="11"/>
      <c r="AR160" s="11"/>
      <c r="AS160" s="11"/>
      <c r="AT160" s="33"/>
      <c r="AU160" s="11"/>
      <c r="AV160" s="11"/>
      <c r="AW160" s="11"/>
      <c r="AX160" s="33"/>
      <c r="AY160" s="11"/>
      <c r="AZ160" s="11"/>
      <c r="BA160" s="11"/>
      <c r="BB160" s="33"/>
      <c r="BC160" s="11"/>
      <c r="BD160" s="11"/>
      <c r="BE160" s="11"/>
      <c r="BF160" s="33"/>
      <c r="BG160" s="11"/>
      <c r="BH160" s="11"/>
      <c r="BI160" s="11"/>
      <c r="BJ160" s="33"/>
      <c r="BK160" s="11"/>
      <c r="BL160" s="11"/>
      <c r="BM160" s="11"/>
      <c r="BN160" s="33"/>
      <c r="BO160" s="13"/>
    </row>
    <row r="161" spans="1:67" ht="15.75" x14ac:dyDescent="0.25">
      <c r="A161" s="12"/>
      <c r="B161" s="118"/>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
      <c r="AF161" s="10"/>
      <c r="AG161" s="10"/>
      <c r="AH161" s="33"/>
      <c r="AI161" s="10"/>
      <c r="AJ161" s="10"/>
      <c r="AK161" s="10"/>
      <c r="AL161" s="33"/>
      <c r="AM161" s="10"/>
      <c r="AN161" s="10"/>
      <c r="AO161" s="10"/>
      <c r="AP161" s="33"/>
      <c r="AQ161" s="11"/>
      <c r="AR161" s="11"/>
      <c r="AS161" s="11"/>
      <c r="AT161" s="33"/>
      <c r="AU161" s="11"/>
      <c r="AV161" s="11"/>
      <c r="AW161" s="11"/>
      <c r="AX161" s="33"/>
      <c r="AY161" s="11"/>
      <c r="AZ161" s="11"/>
      <c r="BA161" s="11"/>
      <c r="BB161" s="33"/>
      <c r="BC161" s="11"/>
      <c r="BD161" s="11"/>
      <c r="BE161" s="11"/>
      <c r="BF161" s="33"/>
      <c r="BG161" s="11"/>
      <c r="BH161" s="11"/>
      <c r="BI161" s="11"/>
      <c r="BJ161" s="33"/>
      <c r="BK161" s="11"/>
      <c r="BL161" s="11"/>
      <c r="BM161" s="11"/>
      <c r="BN161" s="33"/>
      <c r="BO161" s="13"/>
    </row>
    <row r="162" spans="1:67" ht="15.75" x14ac:dyDescent="0.25">
      <c r="A162" s="12"/>
      <c r="B162" s="118"/>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
      <c r="AF162" s="10"/>
      <c r="AG162" s="10"/>
      <c r="AH162" s="33"/>
      <c r="AI162" s="10"/>
      <c r="AJ162" s="10"/>
      <c r="AK162" s="10"/>
      <c r="AL162" s="33"/>
      <c r="AM162" s="10"/>
      <c r="AN162" s="10"/>
      <c r="AO162" s="10"/>
      <c r="AP162" s="33"/>
      <c r="AQ162" s="11"/>
      <c r="AR162" s="11"/>
      <c r="AS162" s="11"/>
      <c r="AT162" s="33"/>
      <c r="AU162" s="11"/>
      <c r="AV162" s="11"/>
      <c r="AW162" s="11"/>
      <c r="AX162" s="33"/>
      <c r="AY162" s="11"/>
      <c r="AZ162" s="11"/>
      <c r="BA162" s="11"/>
      <c r="BB162" s="33"/>
      <c r="BC162" s="11"/>
      <c r="BD162" s="11"/>
      <c r="BE162" s="11"/>
      <c r="BF162" s="33"/>
      <c r="BG162" s="11"/>
      <c r="BH162" s="11"/>
      <c r="BI162" s="11"/>
      <c r="BJ162" s="33"/>
      <c r="BK162" s="11"/>
      <c r="BL162" s="11"/>
      <c r="BM162" s="11"/>
      <c r="BN162" s="33"/>
      <c r="BO162" s="13"/>
    </row>
    <row r="163" spans="1:67" ht="15.75" x14ac:dyDescent="0.25">
      <c r="A163" s="12"/>
      <c r="B163" s="118"/>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
      <c r="AF163" s="10"/>
      <c r="AG163" s="10"/>
      <c r="AH163" s="33"/>
      <c r="AI163" s="10"/>
      <c r="AJ163" s="10"/>
      <c r="AK163" s="10"/>
      <c r="AL163" s="33"/>
      <c r="AM163" s="10"/>
      <c r="AN163" s="10"/>
      <c r="AO163" s="10"/>
      <c r="AP163" s="33"/>
      <c r="AQ163" s="11"/>
      <c r="AR163" s="11"/>
      <c r="AS163" s="11"/>
      <c r="AT163" s="33"/>
      <c r="AU163" s="11"/>
      <c r="AV163" s="11"/>
      <c r="AW163" s="11"/>
      <c r="AX163" s="33"/>
      <c r="AY163" s="11"/>
      <c r="AZ163" s="11"/>
      <c r="BA163" s="11"/>
      <c r="BB163" s="33"/>
      <c r="BC163" s="11"/>
      <c r="BD163" s="11"/>
      <c r="BE163" s="11"/>
      <c r="BF163" s="33"/>
      <c r="BG163" s="11"/>
      <c r="BH163" s="11"/>
      <c r="BI163" s="11"/>
      <c r="BJ163" s="33"/>
      <c r="BK163" s="11"/>
      <c r="BL163" s="11"/>
      <c r="BM163" s="11"/>
      <c r="BN163" s="33"/>
      <c r="BO163" s="13"/>
    </row>
    <row r="164" spans="1:67" ht="15.75" x14ac:dyDescent="0.25">
      <c r="A164" s="12"/>
      <c r="B164" s="118"/>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
      <c r="AF164" s="10"/>
      <c r="AG164" s="10"/>
      <c r="AH164" s="33"/>
      <c r="AI164" s="10"/>
      <c r="AJ164" s="10"/>
      <c r="AK164" s="10"/>
      <c r="AL164" s="33"/>
      <c r="AM164" s="10"/>
      <c r="AN164" s="10"/>
      <c r="AO164" s="10"/>
      <c r="AP164" s="33"/>
      <c r="AQ164" s="11"/>
      <c r="AR164" s="11"/>
      <c r="AS164" s="11"/>
      <c r="AT164" s="33"/>
      <c r="AU164" s="11"/>
      <c r="AV164" s="11"/>
      <c r="AW164" s="11"/>
      <c r="AX164" s="33"/>
      <c r="AY164" s="11"/>
      <c r="AZ164" s="11"/>
      <c r="BA164" s="11"/>
      <c r="BB164" s="33"/>
      <c r="BC164" s="11"/>
      <c r="BD164" s="11"/>
      <c r="BE164" s="11"/>
      <c r="BF164" s="33"/>
      <c r="BG164" s="11"/>
      <c r="BH164" s="11"/>
      <c r="BI164" s="11"/>
      <c r="BJ164" s="33"/>
      <c r="BK164" s="11"/>
      <c r="BL164" s="11"/>
      <c r="BM164" s="11"/>
      <c r="BN164" s="33"/>
      <c r="BO164" s="13"/>
    </row>
    <row r="165" spans="1:67" ht="15.75" x14ac:dyDescent="0.25">
      <c r="A165" s="12"/>
      <c r="B165" s="118"/>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
      <c r="AF165" s="10"/>
      <c r="AG165" s="10"/>
      <c r="AH165" s="33"/>
      <c r="AI165" s="10"/>
      <c r="AJ165" s="10"/>
      <c r="AK165" s="10"/>
      <c r="AL165" s="33"/>
      <c r="AM165" s="10"/>
      <c r="AN165" s="10"/>
      <c r="AO165" s="10"/>
      <c r="AP165" s="33"/>
      <c r="AQ165" s="11"/>
      <c r="AR165" s="11"/>
      <c r="AS165" s="11"/>
      <c r="AT165" s="33"/>
      <c r="AU165" s="11"/>
      <c r="AV165" s="11"/>
      <c r="AW165" s="11"/>
      <c r="AX165" s="33"/>
      <c r="AY165" s="11"/>
      <c r="AZ165" s="11"/>
      <c r="BA165" s="11"/>
      <c r="BB165" s="33"/>
      <c r="BC165" s="11"/>
      <c r="BD165" s="11"/>
      <c r="BE165" s="11"/>
      <c r="BF165" s="33"/>
      <c r="BG165" s="11"/>
      <c r="BH165" s="11"/>
      <c r="BI165" s="11"/>
      <c r="BJ165" s="33"/>
      <c r="BK165" s="11"/>
      <c r="BL165" s="11"/>
      <c r="BM165" s="11"/>
      <c r="BN165" s="33"/>
      <c r="BO165" s="13"/>
    </row>
    <row r="166" spans="1:67" ht="15.75" x14ac:dyDescent="0.25">
      <c r="A166" s="12"/>
      <c r="B166" s="118"/>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
      <c r="AF166" s="10"/>
      <c r="AG166" s="10"/>
      <c r="AH166" s="33"/>
      <c r="AI166" s="10"/>
      <c r="AJ166" s="10"/>
      <c r="AK166" s="10"/>
      <c r="AL166" s="33"/>
      <c r="AM166" s="10"/>
      <c r="AN166" s="10"/>
      <c r="AO166" s="10"/>
      <c r="AP166" s="33"/>
      <c r="AQ166" s="11"/>
      <c r="AR166" s="11"/>
      <c r="AS166" s="11"/>
      <c r="AT166" s="33"/>
      <c r="AU166" s="11"/>
      <c r="AV166" s="11"/>
      <c r="AW166" s="11"/>
      <c r="AX166" s="33"/>
      <c r="AY166" s="11"/>
      <c r="AZ166" s="11"/>
      <c r="BA166" s="11"/>
      <c r="BB166" s="33"/>
      <c r="BC166" s="11"/>
      <c r="BD166" s="11"/>
      <c r="BE166" s="11"/>
      <c r="BF166" s="33"/>
      <c r="BG166" s="11"/>
      <c r="BH166" s="11"/>
      <c r="BI166" s="11"/>
      <c r="BJ166" s="33"/>
      <c r="BK166" s="11"/>
      <c r="BL166" s="11"/>
      <c r="BM166" s="11"/>
      <c r="BN166" s="33"/>
      <c r="BO166" s="13"/>
    </row>
    <row r="167" spans="1:67" ht="15.75" x14ac:dyDescent="0.25">
      <c r="A167" s="12"/>
      <c r="B167" s="118"/>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
      <c r="AF167" s="10"/>
      <c r="AG167" s="10"/>
      <c r="AH167" s="33"/>
      <c r="AI167" s="10"/>
      <c r="AJ167" s="10"/>
      <c r="AK167" s="10"/>
      <c r="AL167" s="33"/>
      <c r="AM167" s="10"/>
      <c r="AN167" s="10"/>
      <c r="AO167" s="10"/>
      <c r="AP167" s="33"/>
      <c r="AQ167" s="11"/>
      <c r="AR167" s="11"/>
      <c r="AS167" s="11"/>
      <c r="AT167" s="33"/>
      <c r="AU167" s="11"/>
      <c r="AV167" s="11"/>
      <c r="AW167" s="11"/>
      <c r="AX167" s="33"/>
      <c r="AY167" s="11"/>
      <c r="AZ167" s="11"/>
      <c r="BA167" s="11"/>
      <c r="BB167" s="33"/>
      <c r="BC167" s="11"/>
      <c r="BD167" s="11"/>
      <c r="BE167" s="11"/>
      <c r="BF167" s="33"/>
      <c r="BG167" s="11"/>
      <c r="BH167" s="11"/>
      <c r="BI167" s="11"/>
      <c r="BJ167" s="33"/>
      <c r="BK167" s="11"/>
      <c r="BL167" s="11"/>
      <c r="BM167" s="11"/>
      <c r="BN167" s="33"/>
      <c r="BO167" s="13"/>
    </row>
    <row r="168" spans="1:67" ht="15.75" x14ac:dyDescent="0.25">
      <c r="A168" s="12"/>
      <c r="B168" s="118"/>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
      <c r="AF168" s="10"/>
      <c r="AG168" s="10"/>
      <c r="AH168" s="33"/>
      <c r="AI168" s="10"/>
      <c r="AJ168" s="10"/>
      <c r="AK168" s="10"/>
      <c r="AL168" s="33"/>
      <c r="AM168" s="10"/>
      <c r="AN168" s="10"/>
      <c r="AO168" s="10"/>
      <c r="AP168" s="33"/>
      <c r="AQ168" s="11"/>
      <c r="AR168" s="11"/>
      <c r="AS168" s="11"/>
      <c r="AT168" s="33"/>
      <c r="AU168" s="11"/>
      <c r="AV168" s="11"/>
      <c r="AW168" s="11"/>
      <c r="AX168" s="33"/>
      <c r="AY168" s="11"/>
      <c r="AZ168" s="11"/>
      <c r="BA168" s="11"/>
      <c r="BB168" s="33"/>
      <c r="BC168" s="11"/>
      <c r="BD168" s="11"/>
      <c r="BE168" s="11"/>
      <c r="BF168" s="33"/>
      <c r="BG168" s="11"/>
      <c r="BH168" s="11"/>
      <c r="BI168" s="11"/>
      <c r="BJ168" s="33"/>
      <c r="BK168" s="11"/>
      <c r="BL168" s="11"/>
      <c r="BM168" s="11"/>
      <c r="BN168" s="33"/>
      <c r="BO168" s="13"/>
    </row>
    <row r="169" spans="1:67" ht="15.75" x14ac:dyDescent="0.25">
      <c r="A169" s="12"/>
      <c r="B169" s="118"/>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
      <c r="AF169" s="10"/>
      <c r="AG169" s="10"/>
      <c r="AH169" s="33"/>
      <c r="AI169" s="10"/>
      <c r="AJ169" s="10"/>
      <c r="AK169" s="10"/>
      <c r="AL169" s="33"/>
      <c r="AM169" s="10"/>
      <c r="AN169" s="10"/>
      <c r="AO169" s="10"/>
      <c r="AP169" s="33"/>
      <c r="AQ169" s="11"/>
      <c r="AR169" s="11"/>
      <c r="AS169" s="11"/>
      <c r="AT169" s="33"/>
      <c r="AU169" s="11"/>
      <c r="AV169" s="11"/>
      <c r="AW169" s="11"/>
      <c r="AX169" s="33"/>
      <c r="AY169" s="11"/>
      <c r="AZ169" s="11"/>
      <c r="BA169" s="11"/>
      <c r="BB169" s="33"/>
      <c r="BC169" s="11"/>
      <c r="BD169" s="11"/>
      <c r="BE169" s="11"/>
      <c r="BF169" s="33"/>
      <c r="BG169" s="11"/>
      <c r="BH169" s="11"/>
      <c r="BI169" s="11"/>
      <c r="BJ169" s="33"/>
      <c r="BK169" s="11"/>
      <c r="BL169" s="11"/>
      <c r="BM169" s="11"/>
      <c r="BN169" s="33"/>
      <c r="BO169" s="13"/>
    </row>
    <row r="170" spans="1:67" ht="15.75" x14ac:dyDescent="0.25">
      <c r="A170" s="12"/>
      <c r="B170" s="118"/>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
      <c r="AF170" s="10"/>
      <c r="AG170" s="10"/>
      <c r="AH170" s="33"/>
      <c r="AI170" s="10"/>
      <c r="AJ170" s="10"/>
      <c r="AK170" s="10"/>
      <c r="AL170" s="33"/>
      <c r="AM170" s="10"/>
      <c r="AN170" s="10"/>
      <c r="AO170" s="10"/>
      <c r="AP170" s="33"/>
      <c r="AQ170" s="11"/>
      <c r="AR170" s="11"/>
      <c r="AS170" s="11"/>
      <c r="AT170" s="33"/>
      <c r="AU170" s="11"/>
      <c r="AV170" s="11"/>
      <c r="AW170" s="11"/>
      <c r="AX170" s="33"/>
      <c r="AY170" s="11"/>
      <c r="AZ170" s="11"/>
      <c r="BA170" s="11"/>
      <c r="BB170" s="33"/>
      <c r="BC170" s="11"/>
      <c r="BD170" s="11"/>
      <c r="BE170" s="11"/>
      <c r="BF170" s="33"/>
      <c r="BG170" s="11"/>
      <c r="BH170" s="11"/>
      <c r="BI170" s="11"/>
      <c r="BJ170" s="33"/>
      <c r="BK170" s="11"/>
      <c r="BL170" s="11"/>
      <c r="BM170" s="11"/>
      <c r="BN170" s="33"/>
      <c r="BO170" s="13"/>
    </row>
    <row r="171" spans="1:67" ht="15.75" x14ac:dyDescent="0.25">
      <c r="A171" s="12"/>
      <c r="B171" s="118"/>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
      <c r="AF171" s="10"/>
      <c r="AG171" s="10"/>
      <c r="AH171" s="33"/>
      <c r="AI171" s="10"/>
      <c r="AJ171" s="10"/>
      <c r="AK171" s="10"/>
      <c r="AL171" s="33"/>
      <c r="AM171" s="10"/>
      <c r="AN171" s="10"/>
      <c r="AO171" s="10"/>
      <c r="AP171" s="33"/>
      <c r="AQ171" s="11"/>
      <c r="AR171" s="11"/>
      <c r="AS171" s="11"/>
      <c r="AT171" s="33"/>
      <c r="AU171" s="11"/>
      <c r="AV171" s="11"/>
      <c r="AW171" s="11"/>
      <c r="AX171" s="33"/>
      <c r="AY171" s="11"/>
      <c r="AZ171" s="11"/>
      <c r="BA171" s="11"/>
      <c r="BB171" s="33"/>
      <c r="BC171" s="11"/>
      <c r="BD171" s="11"/>
      <c r="BE171" s="11"/>
      <c r="BF171" s="33"/>
      <c r="BG171" s="11"/>
      <c r="BH171" s="11"/>
      <c r="BI171" s="11"/>
      <c r="BJ171" s="33"/>
      <c r="BK171" s="11"/>
      <c r="BL171" s="11"/>
      <c r="BM171" s="11"/>
      <c r="BN171" s="33"/>
      <c r="BO171" s="13"/>
    </row>
    <row r="172" spans="1:67" ht="15.75" x14ac:dyDescent="0.25">
      <c r="A172" s="12"/>
      <c r="B172" s="118"/>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
      <c r="AF172" s="10"/>
      <c r="AG172" s="10"/>
      <c r="AH172" s="33"/>
      <c r="AI172" s="10"/>
      <c r="AJ172" s="10"/>
      <c r="AK172" s="10"/>
      <c r="AL172" s="33"/>
      <c r="AM172" s="10"/>
      <c r="AN172" s="10"/>
      <c r="AO172" s="10"/>
      <c r="AP172" s="33"/>
      <c r="AQ172" s="11"/>
      <c r="AR172" s="11"/>
      <c r="AS172" s="11"/>
      <c r="AT172" s="33"/>
      <c r="AU172" s="11"/>
      <c r="AV172" s="11"/>
      <c r="AW172" s="11"/>
      <c r="AX172" s="33"/>
      <c r="AY172" s="11"/>
      <c r="AZ172" s="11"/>
      <c r="BA172" s="11"/>
      <c r="BB172" s="33"/>
      <c r="BC172" s="11"/>
      <c r="BD172" s="11"/>
      <c r="BE172" s="11"/>
      <c r="BF172" s="33"/>
      <c r="BG172" s="11"/>
      <c r="BH172" s="11"/>
      <c r="BI172" s="11"/>
      <c r="BJ172" s="33"/>
      <c r="BK172" s="11"/>
      <c r="BL172" s="11"/>
      <c r="BM172" s="11"/>
      <c r="BN172" s="33"/>
      <c r="BO172" s="13"/>
    </row>
    <row r="173" spans="1:67" ht="15.75" x14ac:dyDescent="0.25">
      <c r="A173" s="12"/>
      <c r="B173" s="118"/>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
      <c r="AF173" s="10"/>
      <c r="AG173" s="10"/>
      <c r="AH173" s="33"/>
      <c r="AI173" s="10"/>
      <c r="AJ173" s="10"/>
      <c r="AK173" s="10"/>
      <c r="AL173" s="33"/>
      <c r="AM173" s="10"/>
      <c r="AN173" s="10"/>
      <c r="AO173" s="10"/>
      <c r="AP173" s="33"/>
      <c r="AQ173" s="11"/>
      <c r="AR173" s="11"/>
      <c r="AS173" s="11"/>
      <c r="AT173" s="33"/>
      <c r="AU173" s="11"/>
      <c r="AV173" s="11"/>
      <c r="AW173" s="11"/>
      <c r="AX173" s="33"/>
      <c r="AY173" s="11"/>
      <c r="AZ173" s="11"/>
      <c r="BA173" s="11"/>
      <c r="BB173" s="33"/>
      <c r="BC173" s="11"/>
      <c r="BD173" s="11"/>
      <c r="BE173" s="11"/>
      <c r="BF173" s="33"/>
      <c r="BG173" s="11"/>
      <c r="BH173" s="11"/>
      <c r="BI173" s="11"/>
      <c r="BJ173" s="33"/>
      <c r="BK173" s="11"/>
      <c r="BL173" s="11"/>
      <c r="BM173" s="11"/>
      <c r="BN173" s="33"/>
      <c r="BO173" s="13"/>
    </row>
    <row r="174" spans="1:67" ht="15.75" x14ac:dyDescent="0.25">
      <c r="A174" s="12"/>
      <c r="B174" s="118"/>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
      <c r="AF174" s="10"/>
      <c r="AG174" s="10"/>
      <c r="AH174" s="33"/>
      <c r="AI174" s="10"/>
      <c r="AJ174" s="10"/>
      <c r="AK174" s="10"/>
      <c r="AL174" s="33"/>
      <c r="AM174" s="10"/>
      <c r="AN174" s="10"/>
      <c r="AO174" s="10"/>
      <c r="AP174" s="33"/>
      <c r="AQ174" s="11"/>
      <c r="AR174" s="11"/>
      <c r="AS174" s="11"/>
      <c r="AT174" s="33"/>
      <c r="AU174" s="11"/>
      <c r="AV174" s="11"/>
      <c r="AW174" s="11"/>
      <c r="AX174" s="33"/>
      <c r="AY174" s="11"/>
      <c r="AZ174" s="11"/>
      <c r="BA174" s="11"/>
      <c r="BB174" s="33"/>
      <c r="BC174" s="11"/>
      <c r="BD174" s="11"/>
      <c r="BE174" s="11"/>
      <c r="BF174" s="33"/>
      <c r="BG174" s="11"/>
      <c r="BH174" s="11"/>
      <c r="BI174" s="11"/>
      <c r="BJ174" s="33"/>
      <c r="BK174" s="11"/>
      <c r="BL174" s="11"/>
      <c r="BM174" s="11"/>
      <c r="BN174" s="33"/>
      <c r="BO174" s="13"/>
    </row>
    <row r="175" spans="1:67" ht="15.75" x14ac:dyDescent="0.25">
      <c r="A175" s="12"/>
      <c r="B175" s="118"/>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
      <c r="AF175" s="10"/>
      <c r="AG175" s="10"/>
      <c r="AH175" s="33"/>
      <c r="AI175" s="10"/>
      <c r="AJ175" s="10"/>
      <c r="AK175" s="10"/>
      <c r="AL175" s="33"/>
      <c r="AM175" s="10"/>
      <c r="AN175" s="10"/>
      <c r="AO175" s="10"/>
      <c r="AP175" s="33"/>
      <c r="AQ175" s="11"/>
      <c r="AR175" s="11"/>
      <c r="AS175" s="11"/>
      <c r="AT175" s="33"/>
      <c r="AU175" s="11"/>
      <c r="AV175" s="11"/>
      <c r="AW175" s="11"/>
      <c r="AX175" s="33"/>
      <c r="AY175" s="11"/>
      <c r="AZ175" s="11"/>
      <c r="BA175" s="11"/>
      <c r="BB175" s="33"/>
      <c r="BC175" s="11"/>
      <c r="BD175" s="11"/>
      <c r="BE175" s="11"/>
      <c r="BF175" s="33"/>
      <c r="BG175" s="11"/>
      <c r="BH175" s="11"/>
      <c r="BI175" s="11"/>
      <c r="BJ175" s="33"/>
      <c r="BK175" s="11"/>
      <c r="BL175" s="11"/>
      <c r="BM175" s="11"/>
      <c r="BN175" s="33"/>
      <c r="BO175" s="13"/>
    </row>
    <row r="176" spans="1:67" ht="15.75" x14ac:dyDescent="0.25">
      <c r="A176" s="12"/>
      <c r="B176" s="118"/>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
      <c r="AF176" s="10"/>
      <c r="AG176" s="10"/>
      <c r="AH176" s="33"/>
      <c r="AI176" s="10"/>
      <c r="AJ176" s="10"/>
      <c r="AK176" s="10"/>
      <c r="AL176" s="33"/>
      <c r="AM176" s="10"/>
      <c r="AN176" s="10"/>
      <c r="AO176" s="10"/>
      <c r="AP176" s="33"/>
      <c r="AQ176" s="11"/>
      <c r="AR176" s="11"/>
      <c r="AS176" s="11"/>
      <c r="AT176" s="33"/>
      <c r="AU176" s="11"/>
      <c r="AV176" s="11"/>
      <c r="AW176" s="11"/>
      <c r="AX176" s="33"/>
      <c r="AY176" s="11"/>
      <c r="AZ176" s="11"/>
      <c r="BA176" s="11"/>
      <c r="BB176" s="33"/>
      <c r="BC176" s="11"/>
      <c r="BD176" s="11"/>
      <c r="BE176" s="11"/>
      <c r="BF176" s="33"/>
      <c r="BG176" s="11"/>
      <c r="BH176" s="11"/>
      <c r="BI176" s="11"/>
      <c r="BJ176" s="33"/>
      <c r="BK176" s="11"/>
      <c r="BL176" s="11"/>
      <c r="BM176" s="11"/>
      <c r="BN176" s="33"/>
      <c r="BO176" s="13"/>
    </row>
    <row r="177" spans="1:67" ht="15.75" x14ac:dyDescent="0.25">
      <c r="A177" s="12"/>
      <c r="B177" s="118"/>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
      <c r="AF177" s="10"/>
      <c r="AG177" s="10"/>
      <c r="AH177" s="33"/>
      <c r="AI177" s="10"/>
      <c r="AJ177" s="10"/>
      <c r="AK177" s="10"/>
      <c r="AL177" s="33"/>
      <c r="AM177" s="10"/>
      <c r="AN177" s="10"/>
      <c r="AO177" s="10"/>
      <c r="AP177" s="33"/>
      <c r="AQ177" s="11"/>
      <c r="AR177" s="11"/>
      <c r="AS177" s="11"/>
      <c r="AT177" s="33"/>
      <c r="AU177" s="11"/>
      <c r="AV177" s="11"/>
      <c r="AW177" s="11"/>
      <c r="AX177" s="33"/>
      <c r="AY177" s="11"/>
      <c r="AZ177" s="11"/>
      <c r="BA177" s="11"/>
      <c r="BB177" s="33"/>
      <c r="BC177" s="11"/>
      <c r="BD177" s="11"/>
      <c r="BE177" s="11"/>
      <c r="BF177" s="33"/>
      <c r="BG177" s="11"/>
      <c r="BH177" s="11"/>
      <c r="BI177" s="11"/>
      <c r="BJ177" s="33"/>
      <c r="BK177" s="11"/>
      <c r="BL177" s="11"/>
      <c r="BM177" s="11"/>
      <c r="BN177" s="33"/>
      <c r="BO177" s="13"/>
    </row>
    <row r="178" spans="1:67" ht="15.75" x14ac:dyDescent="0.25">
      <c r="A178" s="12"/>
      <c r="B178" s="118"/>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
      <c r="AF178" s="10"/>
      <c r="AG178" s="10"/>
      <c r="AH178" s="33"/>
      <c r="AI178" s="10"/>
      <c r="AJ178" s="10"/>
      <c r="AK178" s="10"/>
      <c r="AL178" s="33"/>
      <c r="AM178" s="10"/>
      <c r="AN178" s="10"/>
      <c r="AO178" s="10"/>
      <c r="AP178" s="33"/>
      <c r="AQ178" s="11"/>
      <c r="AR178" s="11"/>
      <c r="AS178" s="11"/>
      <c r="AT178" s="33"/>
      <c r="AU178" s="11"/>
      <c r="AV178" s="11"/>
      <c r="AW178" s="11"/>
      <c r="AX178" s="33"/>
      <c r="AY178" s="11"/>
      <c r="AZ178" s="11"/>
      <c r="BA178" s="11"/>
      <c r="BB178" s="33"/>
      <c r="BC178" s="11"/>
      <c r="BD178" s="11"/>
      <c r="BE178" s="11"/>
      <c r="BF178" s="33"/>
      <c r="BG178" s="11"/>
      <c r="BH178" s="11"/>
      <c r="BI178" s="11"/>
      <c r="BJ178" s="33"/>
      <c r="BK178" s="11"/>
      <c r="BL178" s="11"/>
      <c r="BM178" s="11"/>
      <c r="BN178" s="33"/>
      <c r="BO178" s="13"/>
    </row>
    <row r="179" spans="1:67" ht="15.75" x14ac:dyDescent="0.25">
      <c r="A179" s="12"/>
      <c r="B179" s="118"/>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
      <c r="AF179" s="10"/>
      <c r="AG179" s="10"/>
      <c r="AH179" s="33"/>
      <c r="AI179" s="10"/>
      <c r="AJ179" s="10"/>
      <c r="AK179" s="10"/>
      <c r="AL179" s="33"/>
      <c r="AM179" s="10"/>
      <c r="AN179" s="10"/>
      <c r="AO179" s="10"/>
      <c r="AP179" s="33"/>
      <c r="AQ179" s="11"/>
      <c r="AR179" s="11"/>
      <c r="AS179" s="11"/>
      <c r="AT179" s="33"/>
      <c r="AU179" s="11"/>
      <c r="AV179" s="11"/>
      <c r="AW179" s="11"/>
      <c r="AX179" s="33"/>
      <c r="AY179" s="11"/>
      <c r="AZ179" s="11"/>
      <c r="BA179" s="11"/>
      <c r="BB179" s="33"/>
      <c r="BC179" s="11"/>
      <c r="BD179" s="11"/>
      <c r="BE179" s="11"/>
      <c r="BF179" s="33"/>
      <c r="BG179" s="11"/>
      <c r="BH179" s="11"/>
      <c r="BI179" s="11"/>
      <c r="BJ179" s="33"/>
      <c r="BK179" s="11"/>
      <c r="BL179" s="11"/>
      <c r="BM179" s="11"/>
      <c r="BN179" s="33"/>
      <c r="BO179" s="13"/>
    </row>
    <row r="180" spans="1:67" ht="15.75" x14ac:dyDescent="0.25">
      <c r="A180" s="12"/>
      <c r="B180" s="118"/>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18"/>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18"/>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18"/>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18"/>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18"/>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18"/>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18"/>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18"/>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18"/>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18"/>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18"/>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18"/>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18"/>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18"/>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18"/>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18"/>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18"/>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18"/>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18"/>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18"/>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18"/>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18"/>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18"/>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18"/>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18"/>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18"/>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18"/>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18"/>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18"/>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18"/>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18"/>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18"/>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18"/>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18"/>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18"/>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18"/>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18"/>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18"/>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18"/>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18"/>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18"/>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18"/>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18"/>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18"/>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18"/>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18"/>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18"/>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18"/>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18"/>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18"/>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18"/>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18"/>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18"/>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18"/>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18"/>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18"/>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18"/>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18"/>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18"/>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18"/>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18"/>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18"/>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18"/>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18"/>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18"/>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18"/>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18"/>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18"/>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18"/>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18"/>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18"/>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18"/>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18"/>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18"/>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18"/>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18"/>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18"/>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18"/>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18"/>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18"/>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18"/>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18"/>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18"/>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18"/>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18"/>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18"/>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18"/>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18"/>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18"/>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18"/>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18"/>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18"/>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18"/>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18"/>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18"/>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18"/>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18"/>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18"/>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18"/>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18"/>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18"/>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18"/>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18"/>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18"/>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18"/>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18"/>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18"/>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18"/>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18"/>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18"/>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18"/>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18"/>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18"/>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18"/>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18"/>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18"/>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18"/>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18"/>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18"/>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18"/>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18"/>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18"/>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18"/>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18"/>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18"/>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18"/>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18"/>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18"/>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18"/>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18"/>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18"/>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18"/>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18"/>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18"/>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18"/>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18"/>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18"/>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18"/>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18"/>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18"/>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18"/>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18"/>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18"/>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18"/>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18"/>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18"/>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18"/>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18"/>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18"/>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18"/>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18"/>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18"/>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18"/>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18"/>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18"/>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18"/>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18"/>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18"/>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18"/>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18"/>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18"/>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18"/>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18"/>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18"/>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18"/>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18"/>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18"/>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18"/>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18"/>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18"/>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18"/>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18"/>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18"/>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18"/>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18"/>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18"/>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18"/>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18"/>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18"/>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18"/>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18"/>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18"/>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18"/>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18"/>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18"/>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18"/>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18"/>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18"/>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18"/>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18"/>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18"/>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18"/>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18"/>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18"/>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18"/>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18"/>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18"/>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18"/>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18"/>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18"/>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18"/>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18"/>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18"/>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18"/>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18"/>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18"/>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18"/>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18"/>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18"/>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18"/>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18"/>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18"/>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18"/>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18"/>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18"/>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18"/>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18"/>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18"/>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18"/>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18"/>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18"/>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18"/>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18"/>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18"/>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18"/>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18"/>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18"/>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18"/>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18"/>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18"/>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18"/>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18"/>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18"/>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18"/>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18"/>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18"/>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18"/>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18"/>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18"/>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18"/>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18"/>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18"/>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18"/>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18"/>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18"/>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18"/>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18"/>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18"/>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18"/>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18"/>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18"/>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18"/>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18"/>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18"/>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18"/>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18"/>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18"/>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18"/>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18"/>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18"/>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18"/>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18"/>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18"/>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18"/>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18"/>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18"/>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18"/>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18"/>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18"/>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18"/>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18"/>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18"/>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18"/>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18"/>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18"/>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18"/>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18"/>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18"/>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18"/>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18"/>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18"/>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18"/>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18"/>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18"/>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18"/>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18"/>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18"/>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18"/>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18"/>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18"/>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18"/>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18"/>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18"/>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18"/>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18"/>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18"/>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18"/>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18"/>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18"/>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18"/>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18"/>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18"/>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18"/>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18"/>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18"/>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18"/>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18"/>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18"/>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18"/>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18"/>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18"/>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18"/>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18"/>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18"/>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18"/>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18"/>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18"/>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18"/>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18"/>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18"/>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18"/>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18"/>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18"/>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18"/>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18"/>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18"/>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18"/>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18"/>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18"/>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18"/>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18"/>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18"/>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18"/>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18"/>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18"/>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18"/>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18"/>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18"/>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18"/>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18"/>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18"/>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18"/>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18"/>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18"/>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18"/>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18"/>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18"/>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18"/>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18"/>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18"/>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18"/>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18"/>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18"/>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18"/>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18"/>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18"/>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18"/>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18"/>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18"/>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18"/>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18"/>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18"/>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18"/>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18"/>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18"/>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18"/>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18"/>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18"/>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18"/>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18"/>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18"/>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18"/>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18"/>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18"/>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18"/>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18"/>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18"/>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18"/>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18"/>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18"/>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18"/>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18"/>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18"/>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18"/>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18"/>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18"/>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18"/>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18"/>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18"/>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18"/>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18"/>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18"/>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18"/>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18"/>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18"/>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18"/>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18"/>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18"/>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18"/>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18"/>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18"/>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18"/>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18"/>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18"/>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18"/>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18"/>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18"/>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18"/>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18"/>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18"/>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18"/>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18"/>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18"/>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18"/>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18"/>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18"/>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18"/>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18"/>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18"/>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18"/>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18"/>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18"/>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18"/>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18"/>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18"/>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18"/>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18"/>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18"/>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18"/>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18"/>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18"/>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18"/>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18"/>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18"/>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18"/>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18"/>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18"/>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18"/>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18"/>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18"/>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18"/>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18"/>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18"/>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18"/>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18"/>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18"/>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18"/>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18"/>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18"/>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18"/>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18"/>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18"/>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18"/>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18"/>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18"/>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18"/>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18"/>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18"/>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18"/>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18"/>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18"/>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18"/>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18"/>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18"/>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18"/>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18"/>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18"/>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18"/>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18"/>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18"/>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18"/>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18"/>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18"/>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18"/>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18"/>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18"/>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18"/>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18"/>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18"/>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18"/>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18"/>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18"/>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18"/>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18"/>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18"/>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18"/>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18"/>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18"/>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18"/>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18"/>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18"/>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18"/>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18"/>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18"/>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18"/>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18"/>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18"/>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18"/>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18"/>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18"/>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18"/>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18"/>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18"/>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18"/>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18"/>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18"/>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18"/>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18"/>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18"/>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18"/>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18"/>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18"/>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18"/>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18"/>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18"/>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18"/>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18"/>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18"/>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18"/>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18"/>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18"/>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18"/>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18"/>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18"/>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18"/>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18"/>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18"/>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18"/>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18"/>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18"/>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18"/>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18"/>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18"/>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18"/>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18"/>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18"/>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18"/>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18"/>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18"/>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18"/>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18"/>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18"/>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18"/>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18"/>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18"/>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18"/>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18"/>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18"/>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18"/>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18"/>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18"/>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18"/>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18"/>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18"/>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18"/>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18"/>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18"/>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18"/>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18"/>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18"/>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18"/>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18"/>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18"/>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18"/>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18"/>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18"/>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18"/>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18"/>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18"/>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18"/>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18"/>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18"/>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18"/>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18"/>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18"/>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18"/>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18"/>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18"/>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18"/>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18"/>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18"/>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18"/>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18"/>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18"/>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18"/>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18"/>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18"/>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18"/>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18"/>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18"/>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18"/>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18"/>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18"/>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18"/>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18"/>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18"/>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18"/>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18"/>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18"/>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18"/>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18"/>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18"/>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18"/>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18"/>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18"/>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18"/>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18"/>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18"/>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18"/>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18"/>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18"/>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18"/>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18"/>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18"/>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18"/>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18"/>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18"/>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18"/>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18"/>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18"/>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18"/>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18"/>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18"/>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18"/>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18"/>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18"/>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18"/>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18"/>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18"/>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18"/>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18"/>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18"/>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18"/>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18"/>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18"/>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18"/>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18"/>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18"/>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18"/>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18"/>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18"/>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18"/>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18"/>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18"/>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18"/>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18"/>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18"/>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18"/>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18"/>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18"/>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18"/>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18"/>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18"/>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18"/>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18"/>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18"/>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18"/>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18"/>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18"/>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18"/>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18"/>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18"/>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18"/>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18"/>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18"/>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18"/>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18"/>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18"/>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18"/>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18"/>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18"/>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18"/>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18"/>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18"/>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18"/>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18"/>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18"/>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18"/>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18"/>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18"/>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18"/>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18"/>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18"/>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18"/>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18"/>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18"/>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18"/>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18"/>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18"/>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18"/>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18"/>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18"/>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18"/>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18"/>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18"/>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18"/>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18"/>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18"/>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18"/>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18"/>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18"/>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18"/>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18"/>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18"/>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18"/>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18"/>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18"/>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18"/>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18"/>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18"/>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18"/>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18"/>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18"/>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18"/>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18"/>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18"/>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18"/>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18"/>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18"/>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18"/>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18"/>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18"/>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18"/>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18"/>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18"/>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18"/>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18"/>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18"/>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18"/>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18"/>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18"/>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18"/>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18"/>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18"/>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18"/>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18"/>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18"/>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18"/>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18"/>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18"/>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18"/>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18"/>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18"/>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18"/>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18"/>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18"/>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18"/>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18"/>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18"/>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18"/>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18"/>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18"/>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18"/>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18"/>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18"/>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18"/>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18"/>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18"/>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18"/>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18"/>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18"/>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18"/>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18"/>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18"/>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18"/>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18"/>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18"/>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18"/>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18"/>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18"/>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18"/>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18"/>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18"/>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18"/>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18"/>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18"/>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18"/>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18"/>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18"/>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18"/>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18"/>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18"/>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18"/>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18"/>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18"/>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18"/>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18"/>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18"/>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18"/>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18"/>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18"/>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18"/>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18"/>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18"/>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18"/>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18"/>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18"/>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18"/>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18"/>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18"/>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18"/>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sheetData>
  <sheetProtection formatColumns="0" formatRows="0" insertRows="0"/>
  <mergeCells count="100">
    <mergeCell ref="BK48:BN48"/>
    <mergeCell ref="U38:U40"/>
    <mergeCell ref="Y38:Y40"/>
    <mergeCell ref="AC38:AC40"/>
    <mergeCell ref="AG38:AG40"/>
    <mergeCell ref="BM38:BM40"/>
    <mergeCell ref="AM48:AP48"/>
    <mergeCell ref="AQ48:AT48"/>
    <mergeCell ref="AU48:AX48"/>
    <mergeCell ref="AY48:BB48"/>
    <mergeCell ref="BC48:BF48"/>
    <mergeCell ref="BG48:BJ48"/>
    <mergeCell ref="S48:V48"/>
    <mergeCell ref="W48:Z48"/>
    <mergeCell ref="AA48:AD48"/>
    <mergeCell ref="AE48:AH48"/>
    <mergeCell ref="BK13:BN13"/>
    <mergeCell ref="AM13:AP13"/>
    <mergeCell ref="AQ13:AT13"/>
    <mergeCell ref="AU13:AX13"/>
    <mergeCell ref="AI13:AL13"/>
    <mergeCell ref="BC13:BF13"/>
    <mergeCell ref="AY13:BB13"/>
    <mergeCell ref="AI48:AL48"/>
    <mergeCell ref="BG13:BJ13"/>
    <mergeCell ref="D13:D14"/>
    <mergeCell ref="F13:F14"/>
    <mergeCell ref="E13:E14"/>
    <mergeCell ref="AW38:AW40"/>
    <mergeCell ref="BA38:BA40"/>
    <mergeCell ref="BE38:BE40"/>
    <mergeCell ref="BI38:BI40"/>
    <mergeCell ref="W13:Z13"/>
    <mergeCell ref="P48:R48"/>
    <mergeCell ref="M48:M49"/>
    <mergeCell ref="N48:O48"/>
    <mergeCell ref="H48:H49"/>
    <mergeCell ref="I48:I49"/>
    <mergeCell ref="C41:H41"/>
    <mergeCell ref="P13:R13"/>
    <mergeCell ref="AS38:AS40"/>
    <mergeCell ref="AK38:AK40"/>
    <mergeCell ref="AO38:AO40"/>
    <mergeCell ref="C35:H35"/>
    <mergeCell ref="AE13:AH13"/>
    <mergeCell ref="K13:K14"/>
    <mergeCell ref="H13:H14"/>
    <mergeCell ref="I13:I14"/>
    <mergeCell ref="G13:G14"/>
    <mergeCell ref="J13:J14"/>
    <mergeCell ref="L13:L14"/>
    <mergeCell ref="S13:V13"/>
    <mergeCell ref="AA13:AD13"/>
    <mergeCell ref="E1:BN1"/>
    <mergeCell ref="E2:BN2"/>
    <mergeCell ref="E3:BN3"/>
    <mergeCell ref="C9:E9"/>
    <mergeCell ref="C5:E5"/>
    <mergeCell ref="C6:E6"/>
    <mergeCell ref="C7:E7"/>
    <mergeCell ref="F5:O5"/>
    <mergeCell ref="F6:O6"/>
    <mergeCell ref="F7:O7"/>
    <mergeCell ref="C10:E10"/>
    <mergeCell ref="F10:O10"/>
    <mergeCell ref="F11:O11"/>
    <mergeCell ref="C13:C14"/>
    <mergeCell ref="N13:O13"/>
    <mergeCell ref="P9:AC9"/>
    <mergeCell ref="P10:S10"/>
    <mergeCell ref="T10:X10"/>
    <mergeCell ref="Y10:AC10"/>
    <mergeCell ref="P11:S12"/>
    <mergeCell ref="T11:X12"/>
    <mergeCell ref="Y11:AC12"/>
    <mergeCell ref="C58:H58"/>
    <mergeCell ref="F46:O46"/>
    <mergeCell ref="F47:O47"/>
    <mergeCell ref="F48:F49"/>
    <mergeCell ref="G48:G49"/>
    <mergeCell ref="J48:J49"/>
    <mergeCell ref="K48:K49"/>
    <mergeCell ref="L48:L49"/>
    <mergeCell ref="C47:E47"/>
    <mergeCell ref="C48:C49"/>
    <mergeCell ref="D48:D49"/>
    <mergeCell ref="E48:E49"/>
    <mergeCell ref="C38:C40"/>
    <mergeCell ref="D38:D40"/>
    <mergeCell ref="E38:E40"/>
    <mergeCell ref="F9:O9"/>
    <mergeCell ref="C12:E12"/>
    <mergeCell ref="F12:O12"/>
    <mergeCell ref="C11:E11"/>
    <mergeCell ref="M13:M14"/>
    <mergeCell ref="F44:O44"/>
    <mergeCell ref="F45:O45"/>
    <mergeCell ref="C44:E44"/>
    <mergeCell ref="C45:E45"/>
    <mergeCell ref="C46:E46"/>
  </mergeCells>
  <dataValidations count="9">
    <dataValidation type="list" allowBlank="1" showInputMessage="1" showErrorMessage="1" sqref="F9:O9 F44">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46:O47">
      <formula1>INDIRECT(B11)</formula1>
    </dataValidation>
    <dataValidation type="list" allowBlank="1" showInputMessage="1" showErrorMessage="1" sqref="J15:J34">
      <formula1>INDIRECT($B$13)</formula1>
    </dataValidation>
    <dataValidation type="list" allowBlank="1" showInputMessage="1" showErrorMessage="1" sqref="H15:H34">
      <formula1>INDIRECT($B$14)</formula1>
    </dataValidation>
    <dataValidation type="list" allowBlank="1" showInputMessage="1" showErrorMessage="1" sqref="H38:H40 J38:J40">
      <formula1>INDIRECT(#REF!)</formula1>
    </dataValidation>
    <dataValidation type="list" allowBlank="1" showInputMessage="1" showErrorMessage="1" sqref="H50:H57">
      <formula1>INDIRECT($B$49)</formula1>
    </dataValidation>
    <dataValidation type="list" allowBlank="1" showInputMessage="1" showErrorMessage="1" sqref="J50:J57">
      <formula1>INDIRECT($B$48)</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C50 C15:C34</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2023-01-31T21:54:57Z</dcterms:modified>
</cp:coreProperties>
</file>