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ROCESOS\3. Procesos de Apoyo\4. Gestión Documental\"/>
    </mc:Choice>
  </mc:AlternateContent>
  <bookViews>
    <workbookView xWindow="0" yWindow="0" windowWidth="28800" windowHeight="12435"/>
  </bookViews>
  <sheets>
    <sheet name="Inventario Activos" sheetId="1" r:id="rId1"/>
    <sheet name="Valoración Riesgos" sheetId="2" state="hidden" r:id="rId2"/>
    <sheet name="Proteccion Datos Personales" sheetId="3" state="hidden" r:id="rId3"/>
    <sheet name="Criterios CID" sheetId="4" state="hidden" r:id="rId4"/>
    <sheet name="Parametros" sheetId="5" state="hidden" r:id="rId5"/>
    <sheet name="Amenazas_Vulnerabildades" sheetId="6" state="hidden" r:id="rId6"/>
  </sheets>
  <definedNames>
    <definedName name="_xlnm._FilterDatabase" localSheetId="0" hidden="1">'Inventario Activos'!$A$4:$N$429</definedName>
    <definedName name="_ftn1" localSheetId="3">#REF!</definedName>
    <definedName name="_ftn2" localSheetId="3">#REF!</definedName>
    <definedName name="_ftn3" localSheetId="3">'Criterios CID'!$B$13</definedName>
    <definedName name="_ftnref1" localSheetId="3">'Criterios CID'!$D$7</definedName>
    <definedName name="_ftnref2" localSheetId="3">'Criterios CID'!$D$8</definedName>
    <definedName name="_ftnref3" localSheetId="3">'Criterios CID'!$D$9</definedName>
  </definedNames>
  <calcPr calcId="152511" iterate="1" iterateCount="1000"/>
  <extLst>
    <ext uri="GoogleSheetsCustomDataVersion2">
      <go:sheetsCustomData xmlns:go="http://customooxmlschemas.google.com/" r:id="rId10" roundtripDataChecksum="lQIs3YTPq5BSNj9856VQC9eFoDpu0zi6X7zHQ9kH17w="/>
    </ext>
  </extLst>
</workbook>
</file>

<file path=xl/calcChain.xml><?xml version="1.0" encoding="utf-8"?>
<calcChain xmlns="http://schemas.openxmlformats.org/spreadsheetml/2006/main">
  <c r="AC158" i="2" l="1"/>
  <c r="AA158" i="2"/>
  <c r="AD158" i="2" s="1"/>
  <c r="AE158" i="2" s="1"/>
  <c r="AG158" i="2" s="1"/>
  <c r="X158" i="2"/>
  <c r="V158" i="2"/>
  <c r="T158" i="2"/>
  <c r="R158" i="2"/>
  <c r="Y158" i="2" s="1"/>
  <c r="AF158" i="2" s="1"/>
  <c r="AH158" i="2" s="1"/>
  <c r="AI158" i="2" s="1"/>
  <c r="M158" i="2"/>
  <c r="N158" i="2" s="1"/>
  <c r="O158" i="2" s="1"/>
  <c r="K158" i="2"/>
  <c r="D158" i="2"/>
  <c r="C158" i="2"/>
  <c r="B158" i="2"/>
  <c r="A158" i="2"/>
  <c r="AD157" i="2"/>
  <c r="AE157" i="2" s="1"/>
  <c r="AG157" i="2" s="1"/>
  <c r="AC157" i="2"/>
  <c r="AA157" i="2"/>
  <c r="X157" i="2"/>
  <c r="V157" i="2"/>
  <c r="T157" i="2"/>
  <c r="R157" i="2"/>
  <c r="N157" i="2"/>
  <c r="O157" i="2" s="1"/>
  <c r="M157" i="2"/>
  <c r="K157" i="2"/>
  <c r="D157" i="2"/>
  <c r="C157" i="2"/>
  <c r="B157" i="2"/>
  <c r="A157" i="2"/>
  <c r="AD156" i="2"/>
  <c r="AE156" i="2" s="1"/>
  <c r="AG156" i="2" s="1"/>
  <c r="AC156" i="2"/>
  <c r="AA156" i="2"/>
  <c r="X156" i="2"/>
  <c r="V156" i="2"/>
  <c r="T156" i="2"/>
  <c r="R156" i="2"/>
  <c r="Y156" i="2" s="1"/>
  <c r="AF156" i="2" s="1"/>
  <c r="AH156" i="2" s="1"/>
  <c r="AI156" i="2" s="1"/>
  <c r="O156" i="2"/>
  <c r="M156" i="2"/>
  <c r="K156" i="2"/>
  <c r="N156" i="2" s="1"/>
  <c r="D156" i="2"/>
  <c r="C156" i="2"/>
  <c r="B156" i="2"/>
  <c r="A156" i="2"/>
  <c r="AF155" i="2"/>
  <c r="AH155" i="2" s="1"/>
  <c r="AI155" i="2" s="1"/>
  <c r="AC155" i="2"/>
  <c r="AA155" i="2"/>
  <c r="AD155" i="2" s="1"/>
  <c r="AE155" i="2" s="1"/>
  <c r="AG155" i="2" s="1"/>
  <c r="X155" i="2"/>
  <c r="V155" i="2"/>
  <c r="T155" i="2"/>
  <c r="R155" i="2"/>
  <c r="Y155" i="2" s="1"/>
  <c r="M155" i="2"/>
  <c r="K155" i="2"/>
  <c r="N155" i="2" s="1"/>
  <c r="O155" i="2" s="1"/>
  <c r="D155" i="2"/>
  <c r="C155" i="2"/>
  <c r="B155" i="2"/>
  <c r="A155" i="2"/>
  <c r="AG154" i="2"/>
  <c r="AC154" i="2"/>
  <c r="AA154" i="2"/>
  <c r="AD154" i="2" s="1"/>
  <c r="AE154" i="2" s="1"/>
  <c r="X154" i="2"/>
  <c r="V154" i="2"/>
  <c r="T154" i="2"/>
  <c r="R154" i="2"/>
  <c r="M154" i="2"/>
  <c r="N154" i="2" s="1"/>
  <c r="O154" i="2" s="1"/>
  <c r="K154" i="2"/>
  <c r="D154" i="2"/>
  <c r="C154" i="2"/>
  <c r="B154" i="2"/>
  <c r="A154" i="2"/>
  <c r="AD153" i="2"/>
  <c r="AE153" i="2" s="1"/>
  <c r="AG153" i="2" s="1"/>
  <c r="AC153" i="2"/>
  <c r="AA153" i="2"/>
  <c r="X153" i="2"/>
  <c r="V153" i="2"/>
  <c r="T153" i="2"/>
  <c r="R153" i="2"/>
  <c r="N153" i="2"/>
  <c r="O153" i="2" s="1"/>
  <c r="M153" i="2"/>
  <c r="K153" i="2"/>
  <c r="D153" i="2"/>
  <c r="C153" i="2"/>
  <c r="B153" i="2"/>
  <c r="A153" i="2"/>
  <c r="AD152" i="2"/>
  <c r="AE152" i="2" s="1"/>
  <c r="AG152" i="2" s="1"/>
  <c r="AC152" i="2"/>
  <c r="AA152" i="2"/>
  <c r="X152" i="2"/>
  <c r="V152" i="2"/>
  <c r="T152" i="2"/>
  <c r="R152" i="2"/>
  <c r="O152" i="2"/>
  <c r="M152" i="2"/>
  <c r="K152" i="2"/>
  <c r="N152" i="2" s="1"/>
  <c r="D152" i="2"/>
  <c r="C152" i="2"/>
  <c r="B152" i="2"/>
  <c r="A152" i="2"/>
  <c r="AE151" i="2"/>
  <c r="AG151" i="2" s="1"/>
  <c r="AC151" i="2"/>
  <c r="AA151" i="2"/>
  <c r="AD151" i="2" s="1"/>
  <c r="X151" i="2"/>
  <c r="V151" i="2"/>
  <c r="T151" i="2"/>
  <c r="R151" i="2"/>
  <c r="Y151" i="2" s="1"/>
  <c r="AF151" i="2" s="1"/>
  <c r="AH151" i="2" s="1"/>
  <c r="AI151" i="2" s="1"/>
  <c r="M151" i="2"/>
  <c r="K151" i="2"/>
  <c r="N151" i="2" s="1"/>
  <c r="O151" i="2" s="1"/>
  <c r="D151" i="2"/>
  <c r="C151" i="2"/>
  <c r="B151" i="2"/>
  <c r="A151" i="2"/>
  <c r="AC150" i="2"/>
  <c r="AA150" i="2"/>
  <c r="AD150" i="2" s="1"/>
  <c r="AE150" i="2" s="1"/>
  <c r="AG150" i="2" s="1"/>
  <c r="X150" i="2"/>
  <c r="V150" i="2"/>
  <c r="T150" i="2"/>
  <c r="R150" i="2"/>
  <c r="Y150" i="2" s="1"/>
  <c r="AF150" i="2" s="1"/>
  <c r="AH150" i="2" s="1"/>
  <c r="AI150" i="2" s="1"/>
  <c r="M150" i="2"/>
  <c r="N150" i="2" s="1"/>
  <c r="O150" i="2" s="1"/>
  <c r="K150" i="2"/>
  <c r="D150" i="2"/>
  <c r="C150" i="2"/>
  <c r="B150" i="2"/>
  <c r="A150" i="2"/>
  <c r="AC149" i="2"/>
  <c r="AD149" i="2" s="1"/>
  <c r="AE149" i="2" s="1"/>
  <c r="AG149" i="2" s="1"/>
  <c r="AA149" i="2"/>
  <c r="X149" i="2"/>
  <c r="V149" i="2"/>
  <c r="T149" i="2"/>
  <c r="R149" i="2"/>
  <c r="N149" i="2"/>
  <c r="O149" i="2" s="1"/>
  <c r="M149" i="2"/>
  <c r="K149" i="2"/>
  <c r="D149" i="2"/>
  <c r="C149" i="2"/>
  <c r="B149" i="2"/>
  <c r="A149" i="2"/>
  <c r="AD148" i="2"/>
  <c r="AE148" i="2" s="1"/>
  <c r="AG148" i="2" s="1"/>
  <c r="AC148" i="2"/>
  <c r="AA148" i="2"/>
  <c r="X148" i="2"/>
  <c r="V148" i="2"/>
  <c r="T148" i="2"/>
  <c r="R148" i="2"/>
  <c r="O148" i="2"/>
  <c r="M148" i="2"/>
  <c r="K148" i="2"/>
  <c r="N148" i="2" s="1"/>
  <c r="D148" i="2"/>
  <c r="C148" i="2"/>
  <c r="B148" i="2"/>
  <c r="A148" i="2"/>
  <c r="AC147" i="2"/>
  <c r="AA147" i="2"/>
  <c r="AD147" i="2" s="1"/>
  <c r="AE147" i="2" s="1"/>
  <c r="AG147" i="2" s="1"/>
  <c r="X147" i="2"/>
  <c r="V147" i="2"/>
  <c r="T147" i="2"/>
  <c r="R147" i="2"/>
  <c r="Y147" i="2" s="1"/>
  <c r="AF147" i="2" s="1"/>
  <c r="AH147" i="2" s="1"/>
  <c r="AI147" i="2" s="1"/>
  <c r="M147" i="2"/>
  <c r="K147" i="2"/>
  <c r="N147" i="2" s="1"/>
  <c r="O147" i="2" s="1"/>
  <c r="D147" i="2"/>
  <c r="C147" i="2"/>
  <c r="B147" i="2"/>
  <c r="A147" i="2"/>
  <c r="AC146" i="2"/>
  <c r="AA146" i="2"/>
  <c r="AD146" i="2" s="1"/>
  <c r="AE146" i="2" s="1"/>
  <c r="AG146" i="2" s="1"/>
  <c r="X146" i="2"/>
  <c r="V146" i="2"/>
  <c r="T146" i="2"/>
  <c r="R146" i="2"/>
  <c r="Y146" i="2" s="1"/>
  <c r="AF146" i="2" s="1"/>
  <c r="AH146" i="2" s="1"/>
  <c r="AI146" i="2" s="1"/>
  <c r="M146" i="2"/>
  <c r="N146" i="2" s="1"/>
  <c r="O146" i="2" s="1"/>
  <c r="K146" i="2"/>
  <c r="D146" i="2"/>
  <c r="C146" i="2"/>
  <c r="B146" i="2"/>
  <c r="A146" i="2"/>
  <c r="AH145" i="2"/>
  <c r="AI145" i="2" s="1"/>
  <c r="AD145" i="2"/>
  <c r="AE145" i="2" s="1"/>
  <c r="AG145" i="2" s="1"/>
  <c r="AC145" i="2"/>
  <c r="AA145" i="2"/>
  <c r="X145" i="2"/>
  <c r="V145" i="2"/>
  <c r="T145" i="2"/>
  <c r="R145" i="2"/>
  <c r="Y145" i="2" s="1"/>
  <c r="AF145" i="2" s="1"/>
  <c r="N145" i="2"/>
  <c r="O145" i="2" s="1"/>
  <c r="M145" i="2"/>
  <c r="K145" i="2"/>
  <c r="D145" i="2"/>
  <c r="C145" i="2"/>
  <c r="B145" i="2"/>
  <c r="A145" i="2"/>
  <c r="AD144" i="2"/>
  <c r="AE144" i="2" s="1"/>
  <c r="AG144" i="2" s="1"/>
  <c r="AC144" i="2"/>
  <c r="AA144" i="2"/>
  <c r="X144" i="2"/>
  <c r="V144" i="2"/>
  <c r="T144" i="2"/>
  <c r="R144" i="2"/>
  <c r="M144" i="2"/>
  <c r="K144" i="2"/>
  <c r="N144" i="2" s="1"/>
  <c r="O144" i="2" s="1"/>
  <c r="D144" i="2"/>
  <c r="C144" i="2"/>
  <c r="B144" i="2"/>
  <c r="A144" i="2"/>
  <c r="AE143" i="2"/>
  <c r="AG143" i="2" s="1"/>
  <c r="AC143" i="2"/>
  <c r="AA143" i="2"/>
  <c r="AD143" i="2" s="1"/>
  <c r="X143" i="2"/>
  <c r="V143" i="2"/>
  <c r="T143" i="2"/>
  <c r="R143" i="2"/>
  <c r="Y143" i="2" s="1"/>
  <c r="AF143" i="2" s="1"/>
  <c r="AH143" i="2" s="1"/>
  <c r="AI143" i="2" s="1"/>
  <c r="M143" i="2"/>
  <c r="K143" i="2"/>
  <c r="N143" i="2" s="1"/>
  <c r="O143" i="2" s="1"/>
  <c r="D143" i="2"/>
  <c r="C143" i="2"/>
  <c r="B143" i="2"/>
  <c r="A143" i="2"/>
  <c r="AC142" i="2"/>
  <c r="AA142" i="2"/>
  <c r="AD142" i="2" s="1"/>
  <c r="AE142" i="2" s="1"/>
  <c r="AG142" i="2" s="1"/>
  <c r="X142" i="2"/>
  <c r="V142" i="2"/>
  <c r="T142" i="2"/>
  <c r="R142" i="2"/>
  <c r="M142" i="2"/>
  <c r="N142" i="2" s="1"/>
  <c r="O142" i="2" s="1"/>
  <c r="K142" i="2"/>
  <c r="D142" i="2"/>
  <c r="C142" i="2"/>
  <c r="B142" i="2"/>
  <c r="A142" i="2"/>
  <c r="AC141" i="2"/>
  <c r="AD141" i="2" s="1"/>
  <c r="AE141" i="2" s="1"/>
  <c r="AG141" i="2" s="1"/>
  <c r="AA141" i="2"/>
  <c r="X141" i="2"/>
  <c r="V141" i="2"/>
  <c r="T141" i="2"/>
  <c r="R141" i="2"/>
  <c r="Y141" i="2" s="1"/>
  <c r="AF141" i="2" s="1"/>
  <c r="N141" i="2"/>
  <c r="O141" i="2" s="1"/>
  <c r="M141" i="2"/>
  <c r="K141" i="2"/>
  <c r="D141" i="2"/>
  <c r="C141" i="2"/>
  <c r="B141" i="2"/>
  <c r="A141" i="2"/>
  <c r="AD140" i="2"/>
  <c r="AE140" i="2" s="1"/>
  <c r="AG140" i="2" s="1"/>
  <c r="AC140" i="2"/>
  <c r="AA140" i="2"/>
  <c r="X140" i="2"/>
  <c r="V140" i="2"/>
  <c r="T140" i="2"/>
  <c r="R140" i="2"/>
  <c r="Y140" i="2" s="1"/>
  <c r="AF140" i="2" s="1"/>
  <c r="AH140" i="2" s="1"/>
  <c r="AI140" i="2" s="1"/>
  <c r="M140" i="2"/>
  <c r="K140" i="2"/>
  <c r="N140" i="2" s="1"/>
  <c r="O140" i="2" s="1"/>
  <c r="D140" i="2"/>
  <c r="C140" i="2"/>
  <c r="B140" i="2"/>
  <c r="A140" i="2"/>
  <c r="AC139" i="2"/>
  <c r="AA139" i="2"/>
  <c r="AD139" i="2" s="1"/>
  <c r="AE139" i="2" s="1"/>
  <c r="AG139" i="2" s="1"/>
  <c r="X139" i="2"/>
  <c r="V139" i="2"/>
  <c r="T139" i="2"/>
  <c r="R139" i="2"/>
  <c r="M139" i="2"/>
  <c r="K139" i="2"/>
  <c r="N139" i="2" s="1"/>
  <c r="O139" i="2" s="1"/>
  <c r="D139" i="2"/>
  <c r="C139" i="2"/>
  <c r="B139" i="2"/>
  <c r="A139" i="2"/>
  <c r="AG138" i="2"/>
  <c r="AC138" i="2"/>
  <c r="AA138" i="2"/>
  <c r="AD138" i="2" s="1"/>
  <c r="AE138" i="2" s="1"/>
  <c r="X138" i="2"/>
  <c r="V138" i="2"/>
  <c r="T138" i="2"/>
  <c r="R138" i="2"/>
  <c r="Y138" i="2" s="1"/>
  <c r="AF138" i="2" s="1"/>
  <c r="N138" i="2"/>
  <c r="O138" i="2" s="1"/>
  <c r="M138" i="2"/>
  <c r="K138" i="2"/>
  <c r="D138" i="2"/>
  <c r="C138" i="2"/>
  <c r="B138" i="2"/>
  <c r="A138" i="2"/>
  <c r="AG137" i="2"/>
  <c r="AD137" i="2"/>
  <c r="AE137" i="2" s="1"/>
  <c r="AC137" i="2"/>
  <c r="AA137" i="2"/>
  <c r="X137" i="2"/>
  <c r="V137" i="2"/>
  <c r="T137" i="2"/>
  <c r="R137" i="2"/>
  <c r="O137" i="2"/>
  <c r="N137" i="2"/>
  <c r="M137" i="2"/>
  <c r="K137" i="2"/>
  <c r="D137" i="2"/>
  <c r="C137" i="2"/>
  <c r="B137" i="2"/>
  <c r="A137" i="2"/>
  <c r="AI136" i="2"/>
  <c r="AD136" i="2"/>
  <c r="AE136" i="2" s="1"/>
  <c r="AG136" i="2" s="1"/>
  <c r="AC136" i="2"/>
  <c r="AA136" i="2"/>
  <c r="X136" i="2"/>
  <c r="V136" i="2"/>
  <c r="T136" i="2"/>
  <c r="R136" i="2"/>
  <c r="Y136" i="2" s="1"/>
  <c r="AF136" i="2" s="1"/>
  <c r="AH136" i="2" s="1"/>
  <c r="M136" i="2"/>
  <c r="K136" i="2"/>
  <c r="N136" i="2" s="1"/>
  <c r="O136" i="2" s="1"/>
  <c r="D136" i="2"/>
  <c r="C136" i="2"/>
  <c r="B136" i="2"/>
  <c r="A136" i="2"/>
  <c r="AE135" i="2"/>
  <c r="AG135" i="2" s="1"/>
  <c r="AC135" i="2"/>
  <c r="AA135" i="2"/>
  <c r="AD135" i="2" s="1"/>
  <c r="X135" i="2"/>
  <c r="V135" i="2"/>
  <c r="T135" i="2"/>
  <c r="R135" i="2"/>
  <c r="Y135" i="2" s="1"/>
  <c r="AF135" i="2" s="1"/>
  <c r="AH135" i="2" s="1"/>
  <c r="AI135" i="2" s="1"/>
  <c r="M135" i="2"/>
  <c r="K135" i="2"/>
  <c r="N135" i="2" s="1"/>
  <c r="O135" i="2" s="1"/>
  <c r="D135" i="2"/>
  <c r="C135" i="2"/>
  <c r="B135" i="2"/>
  <c r="A135" i="2"/>
  <c r="AC134" i="2"/>
  <c r="AA134" i="2"/>
  <c r="X134" i="2"/>
  <c r="V134" i="2"/>
  <c r="T134" i="2"/>
  <c r="R134" i="2"/>
  <c r="M134" i="2"/>
  <c r="N134" i="2" s="1"/>
  <c r="O134" i="2" s="1"/>
  <c r="K134" i="2"/>
  <c r="D134" i="2"/>
  <c r="C134" i="2"/>
  <c r="B134" i="2"/>
  <c r="A134" i="2"/>
  <c r="AH133" i="2"/>
  <c r="AI133" i="2" s="1"/>
  <c r="AC133" i="2"/>
  <c r="AD133" i="2" s="1"/>
  <c r="AE133" i="2" s="1"/>
  <c r="AG133" i="2" s="1"/>
  <c r="AA133" i="2"/>
  <c r="X133" i="2"/>
  <c r="V133" i="2"/>
  <c r="T133" i="2"/>
  <c r="R133" i="2"/>
  <c r="Y133" i="2" s="1"/>
  <c r="AF133" i="2" s="1"/>
  <c r="N133" i="2"/>
  <c r="O133" i="2" s="1"/>
  <c r="M133" i="2"/>
  <c r="K133" i="2"/>
  <c r="D133" i="2"/>
  <c r="C133" i="2"/>
  <c r="B133" i="2"/>
  <c r="A133" i="2"/>
  <c r="AE132" i="2"/>
  <c r="AG132" i="2" s="1"/>
  <c r="AD132" i="2"/>
  <c r="AC132" i="2"/>
  <c r="AA132" i="2"/>
  <c r="X132" i="2"/>
  <c r="V132" i="2"/>
  <c r="T132" i="2"/>
  <c r="R132" i="2"/>
  <c r="Y132" i="2" s="1"/>
  <c r="AF132" i="2" s="1"/>
  <c r="AH132" i="2" s="1"/>
  <c r="AI132" i="2" s="1"/>
  <c r="M132" i="2"/>
  <c r="K132" i="2"/>
  <c r="N132" i="2" s="1"/>
  <c r="O132" i="2" s="1"/>
  <c r="D132" i="2"/>
  <c r="C132" i="2"/>
  <c r="B132" i="2"/>
  <c r="A132" i="2"/>
  <c r="AC131" i="2"/>
  <c r="AA131" i="2"/>
  <c r="AD131" i="2" s="1"/>
  <c r="AE131" i="2" s="1"/>
  <c r="AG131" i="2" s="1"/>
  <c r="X131" i="2"/>
  <c r="V131" i="2"/>
  <c r="T131" i="2"/>
  <c r="R131" i="2"/>
  <c r="Y131" i="2" s="1"/>
  <c r="AF131" i="2" s="1"/>
  <c r="M131" i="2"/>
  <c r="K131" i="2"/>
  <c r="N131" i="2" s="1"/>
  <c r="O131" i="2" s="1"/>
  <c r="D131" i="2"/>
  <c r="C131" i="2"/>
  <c r="B131" i="2"/>
  <c r="A131" i="2"/>
  <c r="AG130" i="2"/>
  <c r="AC130" i="2"/>
  <c r="AA130" i="2"/>
  <c r="AD130" i="2" s="1"/>
  <c r="AE130" i="2" s="1"/>
  <c r="X130" i="2"/>
  <c r="V130" i="2"/>
  <c r="T130" i="2"/>
  <c r="R130" i="2"/>
  <c r="N130" i="2"/>
  <c r="O130" i="2" s="1"/>
  <c r="M130" i="2"/>
  <c r="K130" i="2"/>
  <c r="D130" i="2"/>
  <c r="C130" i="2"/>
  <c r="B130" i="2"/>
  <c r="A130" i="2"/>
  <c r="AD129" i="2"/>
  <c r="AE129" i="2" s="1"/>
  <c r="AG129" i="2" s="1"/>
  <c r="AC129" i="2"/>
  <c r="AA129" i="2"/>
  <c r="X129" i="2"/>
  <c r="V129" i="2"/>
  <c r="T129" i="2"/>
  <c r="R129" i="2"/>
  <c r="N129" i="2"/>
  <c r="O129" i="2" s="1"/>
  <c r="M129" i="2"/>
  <c r="K129" i="2"/>
  <c r="D129" i="2"/>
  <c r="C129" i="2"/>
  <c r="B129" i="2"/>
  <c r="A129" i="2"/>
  <c r="AD128" i="2"/>
  <c r="AE128" i="2" s="1"/>
  <c r="AG128" i="2" s="1"/>
  <c r="AC128" i="2"/>
  <c r="AA128" i="2"/>
  <c r="X128" i="2"/>
  <c r="V128" i="2"/>
  <c r="T128" i="2"/>
  <c r="R128" i="2"/>
  <c r="O128" i="2"/>
  <c r="M128" i="2"/>
  <c r="K128" i="2"/>
  <c r="N128" i="2" s="1"/>
  <c r="D128" i="2"/>
  <c r="C128" i="2"/>
  <c r="B128" i="2"/>
  <c r="A128" i="2"/>
  <c r="AE127" i="2"/>
  <c r="AG127" i="2" s="1"/>
  <c r="AC127" i="2"/>
  <c r="AA127" i="2"/>
  <c r="AD127" i="2" s="1"/>
  <c r="X127" i="2"/>
  <c r="V127" i="2"/>
  <c r="T127" i="2"/>
  <c r="R127" i="2"/>
  <c r="Y127" i="2" s="1"/>
  <c r="AF127" i="2" s="1"/>
  <c r="AH127" i="2" s="1"/>
  <c r="AI127" i="2" s="1"/>
  <c r="M127" i="2"/>
  <c r="K127" i="2"/>
  <c r="D127" i="2"/>
  <c r="C127" i="2"/>
  <c r="B127" i="2"/>
  <c r="A127" i="2"/>
  <c r="AC126" i="2"/>
  <c r="AA126" i="2"/>
  <c r="X126" i="2"/>
  <c r="V126" i="2"/>
  <c r="T126" i="2"/>
  <c r="R126" i="2"/>
  <c r="M126" i="2"/>
  <c r="N126" i="2" s="1"/>
  <c r="O126" i="2" s="1"/>
  <c r="K126" i="2"/>
  <c r="D126" i="2"/>
  <c r="C126" i="2"/>
  <c r="B126" i="2"/>
  <c r="A126" i="2"/>
  <c r="AD125" i="2"/>
  <c r="AE125" i="2" s="1"/>
  <c r="AG125" i="2" s="1"/>
  <c r="AC125" i="2"/>
  <c r="AA125" i="2"/>
  <c r="X125" i="2"/>
  <c r="V125" i="2"/>
  <c r="T125" i="2"/>
  <c r="R125" i="2"/>
  <c r="N125" i="2"/>
  <c r="O125" i="2" s="1"/>
  <c r="M125" i="2"/>
  <c r="K125" i="2"/>
  <c r="D125" i="2"/>
  <c r="C125" i="2"/>
  <c r="B125" i="2"/>
  <c r="A125" i="2"/>
  <c r="AD124" i="2"/>
  <c r="AE124" i="2" s="1"/>
  <c r="AG124" i="2" s="1"/>
  <c r="AC124" i="2"/>
  <c r="AA124" i="2"/>
  <c r="X124" i="2"/>
  <c r="V124" i="2"/>
  <c r="T124" i="2"/>
  <c r="R124" i="2"/>
  <c r="O124" i="2"/>
  <c r="M124" i="2"/>
  <c r="K124" i="2"/>
  <c r="N124" i="2" s="1"/>
  <c r="D124" i="2"/>
  <c r="C124" i="2"/>
  <c r="B124" i="2"/>
  <c r="A124" i="2"/>
  <c r="AF123" i="2"/>
  <c r="AH123" i="2" s="1"/>
  <c r="AI123" i="2" s="1"/>
  <c r="AC123" i="2"/>
  <c r="AA123" i="2"/>
  <c r="AD123" i="2" s="1"/>
  <c r="AE123" i="2" s="1"/>
  <c r="AG123" i="2" s="1"/>
  <c r="X123" i="2"/>
  <c r="V123" i="2"/>
  <c r="T123" i="2"/>
  <c r="R123" i="2"/>
  <c r="Y123" i="2" s="1"/>
  <c r="M123" i="2"/>
  <c r="K123" i="2"/>
  <c r="N123" i="2" s="1"/>
  <c r="O123" i="2" s="1"/>
  <c r="D123" i="2"/>
  <c r="C123" i="2"/>
  <c r="B123" i="2"/>
  <c r="A123" i="2"/>
  <c r="AG122" i="2"/>
  <c r="AC122" i="2"/>
  <c r="AA122" i="2"/>
  <c r="AD122" i="2" s="1"/>
  <c r="AE122" i="2" s="1"/>
  <c r="X122" i="2"/>
  <c r="V122" i="2"/>
  <c r="T122" i="2"/>
  <c r="R122" i="2"/>
  <c r="M122" i="2"/>
  <c r="N122" i="2" s="1"/>
  <c r="O122" i="2" s="1"/>
  <c r="K122" i="2"/>
  <c r="D122" i="2"/>
  <c r="C122" i="2"/>
  <c r="B122" i="2"/>
  <c r="A122" i="2"/>
  <c r="AD121" i="2"/>
  <c r="AE121" i="2" s="1"/>
  <c r="AG121" i="2" s="1"/>
  <c r="AC121" i="2"/>
  <c r="AA121" i="2"/>
  <c r="X121" i="2"/>
  <c r="V121" i="2"/>
  <c r="T121" i="2"/>
  <c r="R121" i="2"/>
  <c r="N121" i="2"/>
  <c r="O121" i="2" s="1"/>
  <c r="M121" i="2"/>
  <c r="K121" i="2"/>
  <c r="D121" i="2"/>
  <c r="C121" i="2"/>
  <c r="B121" i="2"/>
  <c r="A121" i="2"/>
  <c r="AD120" i="2"/>
  <c r="AE120" i="2" s="1"/>
  <c r="AG120" i="2" s="1"/>
  <c r="AC120" i="2"/>
  <c r="AA120" i="2"/>
  <c r="X120" i="2"/>
  <c r="V120" i="2"/>
  <c r="T120" i="2"/>
  <c r="R120" i="2"/>
  <c r="N120" i="2"/>
  <c r="O120" i="2" s="1"/>
  <c r="M120" i="2"/>
  <c r="K120" i="2"/>
  <c r="D120" i="2"/>
  <c r="C120" i="2"/>
  <c r="B120" i="2"/>
  <c r="A120" i="2"/>
  <c r="AD119" i="2"/>
  <c r="AE119" i="2" s="1"/>
  <c r="AG119" i="2" s="1"/>
  <c r="AC119" i="2"/>
  <c r="AA119" i="2"/>
  <c r="X119" i="2"/>
  <c r="V119" i="2"/>
  <c r="T119" i="2"/>
  <c r="R119" i="2"/>
  <c r="M119" i="2"/>
  <c r="K119" i="2"/>
  <c r="D119" i="2"/>
  <c r="C119" i="2"/>
  <c r="B119" i="2"/>
  <c r="A119" i="2"/>
  <c r="AG118" i="2"/>
  <c r="AF118" i="2"/>
  <c r="AH118" i="2" s="1"/>
  <c r="AI118" i="2" s="1"/>
  <c r="AC118" i="2"/>
  <c r="AA118" i="2"/>
  <c r="AD118" i="2" s="1"/>
  <c r="AE118" i="2" s="1"/>
  <c r="X118" i="2"/>
  <c r="V118" i="2"/>
  <c r="T118" i="2"/>
  <c r="R118" i="2"/>
  <c r="Y118" i="2" s="1"/>
  <c r="M118" i="2"/>
  <c r="K118" i="2"/>
  <c r="N118" i="2" s="1"/>
  <c r="O118" i="2" s="1"/>
  <c r="D118" i="2"/>
  <c r="C118" i="2"/>
  <c r="B118" i="2"/>
  <c r="A118" i="2"/>
  <c r="AD117" i="2"/>
  <c r="AE117" i="2" s="1"/>
  <c r="AG117" i="2" s="1"/>
  <c r="AC117" i="2"/>
  <c r="AA117" i="2"/>
  <c r="X117" i="2"/>
  <c r="V117" i="2"/>
  <c r="T117" i="2"/>
  <c r="R117" i="2"/>
  <c r="M117" i="2"/>
  <c r="N117" i="2" s="1"/>
  <c r="O117" i="2" s="1"/>
  <c r="K117" i="2"/>
  <c r="D117" i="2"/>
  <c r="C117" i="2"/>
  <c r="B117" i="2"/>
  <c r="A117" i="2"/>
  <c r="AG116" i="2"/>
  <c r="AC116" i="2"/>
  <c r="AD116" i="2" s="1"/>
  <c r="AE116" i="2" s="1"/>
  <c r="AA116" i="2"/>
  <c r="X116" i="2"/>
  <c r="V116" i="2"/>
  <c r="T116" i="2"/>
  <c r="R116" i="2"/>
  <c r="N116" i="2"/>
  <c r="O116" i="2" s="1"/>
  <c r="M116" i="2"/>
  <c r="K116" i="2"/>
  <c r="D116" i="2"/>
  <c r="C116" i="2"/>
  <c r="B116" i="2"/>
  <c r="A116" i="2"/>
  <c r="AC115" i="2"/>
  <c r="AA115" i="2"/>
  <c r="AD115" i="2" s="1"/>
  <c r="AE115" i="2" s="1"/>
  <c r="AG115" i="2" s="1"/>
  <c r="X115" i="2"/>
  <c r="V115" i="2"/>
  <c r="T115" i="2"/>
  <c r="R115" i="2"/>
  <c r="M115" i="2"/>
  <c r="K115" i="2"/>
  <c r="D115" i="2"/>
  <c r="C115" i="2"/>
  <c r="B115" i="2"/>
  <c r="A115" i="2"/>
  <c r="AE114" i="2"/>
  <c r="AG114" i="2" s="1"/>
  <c r="AC114" i="2"/>
  <c r="AA114" i="2"/>
  <c r="AD114" i="2" s="1"/>
  <c r="X114" i="2"/>
  <c r="V114" i="2"/>
  <c r="T114" i="2"/>
  <c r="R114" i="2"/>
  <c r="Y114" i="2" s="1"/>
  <c r="AF114" i="2" s="1"/>
  <c r="AH114" i="2" s="1"/>
  <c r="AI114" i="2" s="1"/>
  <c r="N114" i="2"/>
  <c r="O114" i="2" s="1"/>
  <c r="M114" i="2"/>
  <c r="K114" i="2"/>
  <c r="D114" i="2"/>
  <c r="C114" i="2"/>
  <c r="B114" i="2"/>
  <c r="A114" i="2"/>
  <c r="AC113" i="2"/>
  <c r="AA113" i="2"/>
  <c r="X113" i="2"/>
  <c r="V113" i="2"/>
  <c r="T113" i="2"/>
  <c r="R113" i="2"/>
  <c r="M113" i="2"/>
  <c r="N113" i="2" s="1"/>
  <c r="O113" i="2" s="1"/>
  <c r="K113" i="2"/>
  <c r="D113" i="2"/>
  <c r="C113" i="2"/>
  <c r="B113" i="2"/>
  <c r="A113" i="2"/>
  <c r="AC112" i="2"/>
  <c r="AD112" i="2" s="1"/>
  <c r="AE112" i="2" s="1"/>
  <c r="AG112" i="2" s="1"/>
  <c r="AA112" i="2"/>
  <c r="X112" i="2"/>
  <c r="V112" i="2"/>
  <c r="T112" i="2"/>
  <c r="R112" i="2"/>
  <c r="Y112" i="2" s="1"/>
  <c r="AF112" i="2" s="1"/>
  <c r="AH112" i="2" s="1"/>
  <c r="AI112" i="2" s="1"/>
  <c r="M112" i="2"/>
  <c r="K112" i="2"/>
  <c r="N112" i="2" s="1"/>
  <c r="O112" i="2" s="1"/>
  <c r="D112" i="2"/>
  <c r="C112" i="2"/>
  <c r="B112" i="2"/>
  <c r="A112" i="2"/>
  <c r="AC111" i="2"/>
  <c r="AA111" i="2"/>
  <c r="AD111" i="2" s="1"/>
  <c r="AE111" i="2" s="1"/>
  <c r="AG111" i="2" s="1"/>
  <c r="X111" i="2"/>
  <c r="V111" i="2"/>
  <c r="T111" i="2"/>
  <c r="R111" i="2"/>
  <c r="Y111" i="2" s="1"/>
  <c r="AF111" i="2" s="1"/>
  <c r="M111" i="2"/>
  <c r="K111" i="2"/>
  <c r="N111" i="2" s="1"/>
  <c r="O111" i="2" s="1"/>
  <c r="D111" i="2"/>
  <c r="C111" i="2"/>
  <c r="B111" i="2"/>
  <c r="A111" i="2"/>
  <c r="AC110" i="2"/>
  <c r="AA110" i="2"/>
  <c r="X110" i="2"/>
  <c r="V110" i="2"/>
  <c r="T110" i="2"/>
  <c r="R110" i="2"/>
  <c r="N110" i="2"/>
  <c r="O110" i="2" s="1"/>
  <c r="M110" i="2"/>
  <c r="K110" i="2"/>
  <c r="D110" i="2"/>
  <c r="C110" i="2"/>
  <c r="B110" i="2"/>
  <c r="A110" i="2"/>
  <c r="AC109" i="2"/>
  <c r="AA109" i="2"/>
  <c r="AD109" i="2" s="1"/>
  <c r="AE109" i="2" s="1"/>
  <c r="AG109" i="2" s="1"/>
  <c r="X109" i="2"/>
  <c r="V109" i="2"/>
  <c r="T109" i="2"/>
  <c r="R109" i="2"/>
  <c r="Y109" i="2" s="1"/>
  <c r="AF109" i="2" s="1"/>
  <c r="AH109" i="2" s="1"/>
  <c r="AI109" i="2" s="1"/>
  <c r="M109" i="2"/>
  <c r="N109" i="2" s="1"/>
  <c r="O109" i="2" s="1"/>
  <c r="K109" i="2"/>
  <c r="D109" i="2"/>
  <c r="C109" i="2"/>
  <c r="B109" i="2"/>
  <c r="A109" i="2"/>
  <c r="AD108" i="2"/>
  <c r="AE108" i="2" s="1"/>
  <c r="AG108" i="2" s="1"/>
  <c r="AC108" i="2"/>
  <c r="AA108" i="2"/>
  <c r="X108" i="2"/>
  <c r="V108" i="2"/>
  <c r="T108" i="2"/>
  <c r="R108" i="2"/>
  <c r="O108" i="2"/>
  <c r="M108" i="2"/>
  <c r="K108" i="2"/>
  <c r="N108" i="2" s="1"/>
  <c r="D108" i="2"/>
  <c r="C108" i="2"/>
  <c r="B108" i="2"/>
  <c r="A108" i="2"/>
  <c r="AD107" i="2"/>
  <c r="AE107" i="2" s="1"/>
  <c r="AG107" i="2" s="1"/>
  <c r="AC107" i="2"/>
  <c r="AA107" i="2"/>
  <c r="X107" i="2"/>
  <c r="V107" i="2"/>
  <c r="T107" i="2"/>
  <c r="R107" i="2"/>
  <c r="Y107" i="2" s="1"/>
  <c r="AF107" i="2" s="1"/>
  <c r="AH107" i="2" s="1"/>
  <c r="AI107" i="2" s="1"/>
  <c r="O107" i="2"/>
  <c r="M107" i="2"/>
  <c r="K107" i="2"/>
  <c r="N107" i="2" s="1"/>
  <c r="D107" i="2"/>
  <c r="C107" i="2"/>
  <c r="B107" i="2"/>
  <c r="A107" i="2"/>
  <c r="AC106" i="2"/>
  <c r="AA106" i="2"/>
  <c r="X106" i="2"/>
  <c r="V106" i="2"/>
  <c r="T106" i="2"/>
  <c r="R106" i="2"/>
  <c r="M106" i="2"/>
  <c r="K106" i="2"/>
  <c r="N106" i="2" s="1"/>
  <c r="O106" i="2" s="1"/>
  <c r="D106" i="2"/>
  <c r="C106" i="2"/>
  <c r="B106" i="2"/>
  <c r="A106" i="2"/>
  <c r="AD105" i="2"/>
  <c r="AE105" i="2" s="1"/>
  <c r="AG105" i="2" s="1"/>
  <c r="AC105" i="2"/>
  <c r="AA105" i="2"/>
  <c r="X105" i="2"/>
  <c r="V105" i="2"/>
  <c r="T105" i="2"/>
  <c r="R105" i="2"/>
  <c r="O105" i="2"/>
  <c r="N105" i="2"/>
  <c r="M105" i="2"/>
  <c r="K105" i="2"/>
  <c r="D105" i="2"/>
  <c r="C105" i="2"/>
  <c r="B105" i="2"/>
  <c r="A105" i="2"/>
  <c r="AD104" i="2"/>
  <c r="AE104" i="2" s="1"/>
  <c r="AG104" i="2" s="1"/>
  <c r="AC104" i="2"/>
  <c r="AA104" i="2"/>
  <c r="X104" i="2"/>
  <c r="V104" i="2"/>
  <c r="T104" i="2"/>
  <c r="R104" i="2"/>
  <c r="N104" i="2"/>
  <c r="O104" i="2" s="1"/>
  <c r="M104" i="2"/>
  <c r="K104" i="2"/>
  <c r="D104" i="2"/>
  <c r="C104" i="2"/>
  <c r="B104" i="2"/>
  <c r="A104" i="2"/>
  <c r="AD103" i="2"/>
  <c r="AE103" i="2" s="1"/>
  <c r="AG103" i="2" s="1"/>
  <c r="AC103" i="2"/>
  <c r="AA103" i="2"/>
  <c r="X103" i="2"/>
  <c r="V103" i="2"/>
  <c r="T103" i="2"/>
  <c r="R103" i="2"/>
  <c r="M103" i="2"/>
  <c r="K103" i="2"/>
  <c r="D103" i="2"/>
  <c r="C103" i="2"/>
  <c r="B103" i="2"/>
  <c r="A103" i="2"/>
  <c r="AC102" i="2"/>
  <c r="AA102" i="2"/>
  <c r="AD102" i="2" s="1"/>
  <c r="AE102" i="2" s="1"/>
  <c r="AG102" i="2" s="1"/>
  <c r="X102" i="2"/>
  <c r="V102" i="2"/>
  <c r="T102" i="2"/>
  <c r="R102" i="2"/>
  <c r="Y102" i="2" s="1"/>
  <c r="AF102" i="2" s="1"/>
  <c r="AH102" i="2" s="1"/>
  <c r="AI102" i="2" s="1"/>
  <c r="M102" i="2"/>
  <c r="K102" i="2"/>
  <c r="D102" i="2"/>
  <c r="C102" i="2"/>
  <c r="B102" i="2"/>
  <c r="A102" i="2"/>
  <c r="AC101" i="2"/>
  <c r="AA101" i="2"/>
  <c r="X101" i="2"/>
  <c r="V101" i="2"/>
  <c r="T101" i="2"/>
  <c r="R101" i="2"/>
  <c r="N101" i="2"/>
  <c r="O101" i="2" s="1"/>
  <c r="M101" i="2"/>
  <c r="K101" i="2"/>
  <c r="D101" i="2"/>
  <c r="C101" i="2"/>
  <c r="B101" i="2"/>
  <c r="A101" i="2"/>
  <c r="AC100" i="2"/>
  <c r="AD100" i="2" s="1"/>
  <c r="AE100" i="2" s="1"/>
  <c r="AG100" i="2" s="1"/>
  <c r="AA100" i="2"/>
  <c r="X100" i="2"/>
  <c r="V100" i="2"/>
  <c r="T100" i="2"/>
  <c r="R100" i="2"/>
  <c r="O100" i="2"/>
  <c r="N100" i="2"/>
  <c r="M100" i="2"/>
  <c r="K100" i="2"/>
  <c r="D100" i="2"/>
  <c r="C100" i="2"/>
  <c r="B100" i="2"/>
  <c r="A100" i="2"/>
  <c r="AD99" i="2"/>
  <c r="AE99" i="2" s="1"/>
  <c r="AG99" i="2" s="1"/>
  <c r="AC99" i="2"/>
  <c r="AA99" i="2"/>
  <c r="X99" i="2"/>
  <c r="V99" i="2"/>
  <c r="T99" i="2"/>
  <c r="R99" i="2"/>
  <c r="O99" i="2"/>
  <c r="M99" i="2"/>
  <c r="K99" i="2"/>
  <c r="N99" i="2" s="1"/>
  <c r="D99" i="2"/>
  <c r="C99" i="2"/>
  <c r="B99" i="2"/>
  <c r="A99" i="2"/>
  <c r="AE98" i="2"/>
  <c r="AG98" i="2" s="1"/>
  <c r="AC98" i="2"/>
  <c r="AA98" i="2"/>
  <c r="AD98" i="2" s="1"/>
  <c r="X98" i="2"/>
  <c r="V98" i="2"/>
  <c r="T98" i="2"/>
  <c r="R98" i="2"/>
  <c r="Y98" i="2" s="1"/>
  <c r="AF98" i="2" s="1"/>
  <c r="M98" i="2"/>
  <c r="K98" i="2"/>
  <c r="D98" i="2"/>
  <c r="C98" i="2"/>
  <c r="B98" i="2"/>
  <c r="A98" i="2"/>
  <c r="AC97" i="2"/>
  <c r="AA97" i="2"/>
  <c r="X97" i="2"/>
  <c r="V97" i="2"/>
  <c r="T97" i="2"/>
  <c r="R97" i="2"/>
  <c r="M97" i="2"/>
  <c r="N97" i="2" s="1"/>
  <c r="O97" i="2" s="1"/>
  <c r="K97" i="2"/>
  <c r="D97" i="2"/>
  <c r="C97" i="2"/>
  <c r="B97" i="2"/>
  <c r="A97" i="2"/>
  <c r="AC96" i="2"/>
  <c r="AD96" i="2" s="1"/>
  <c r="AE96" i="2" s="1"/>
  <c r="AG96" i="2" s="1"/>
  <c r="AA96" i="2"/>
  <c r="X96" i="2"/>
  <c r="V96" i="2"/>
  <c r="T96" i="2"/>
  <c r="R96" i="2"/>
  <c r="O96" i="2"/>
  <c r="N96" i="2"/>
  <c r="M96" i="2"/>
  <c r="K96" i="2"/>
  <c r="D96" i="2"/>
  <c r="C96" i="2"/>
  <c r="B96" i="2"/>
  <c r="A96" i="2"/>
  <c r="AE95" i="2"/>
  <c r="AG95" i="2" s="1"/>
  <c r="AD95" i="2"/>
  <c r="AC95" i="2"/>
  <c r="AA95" i="2"/>
  <c r="X95" i="2"/>
  <c r="V95" i="2"/>
  <c r="T95" i="2"/>
  <c r="R95" i="2"/>
  <c r="Y95" i="2" s="1"/>
  <c r="AF95" i="2" s="1"/>
  <c r="AH95" i="2" s="1"/>
  <c r="AI95" i="2" s="1"/>
  <c r="M95" i="2"/>
  <c r="K95" i="2"/>
  <c r="N95" i="2" s="1"/>
  <c r="O95" i="2" s="1"/>
  <c r="D95" i="2"/>
  <c r="C95" i="2"/>
  <c r="B95" i="2"/>
  <c r="A95" i="2"/>
  <c r="AC94" i="2"/>
  <c r="AA94" i="2"/>
  <c r="AD94" i="2" s="1"/>
  <c r="AE94" i="2" s="1"/>
  <c r="AG94" i="2" s="1"/>
  <c r="X94" i="2"/>
  <c r="V94" i="2"/>
  <c r="T94" i="2"/>
  <c r="R94" i="2"/>
  <c r="Y94" i="2" s="1"/>
  <c r="AF94" i="2" s="1"/>
  <c r="M94" i="2"/>
  <c r="K94" i="2"/>
  <c r="N94" i="2" s="1"/>
  <c r="O94" i="2" s="1"/>
  <c r="D94" i="2"/>
  <c r="C94" i="2"/>
  <c r="B94" i="2"/>
  <c r="A94" i="2"/>
  <c r="AC93" i="2"/>
  <c r="AA93" i="2"/>
  <c r="X93" i="2"/>
  <c r="V93" i="2"/>
  <c r="T93" i="2"/>
  <c r="R93" i="2"/>
  <c r="Y93" i="2" s="1"/>
  <c r="AF93" i="2" s="1"/>
  <c r="M93" i="2"/>
  <c r="K93" i="2"/>
  <c r="N93" i="2" s="1"/>
  <c r="O93" i="2" s="1"/>
  <c r="D93" i="2"/>
  <c r="C93" i="2"/>
  <c r="B93" i="2"/>
  <c r="A93" i="2"/>
  <c r="AD92" i="2"/>
  <c r="AE92" i="2" s="1"/>
  <c r="AG92" i="2" s="1"/>
  <c r="AC92" i="2"/>
  <c r="AA92" i="2"/>
  <c r="X92" i="2"/>
  <c r="V92" i="2"/>
  <c r="T92" i="2"/>
  <c r="R92" i="2"/>
  <c r="N92" i="2"/>
  <c r="O92" i="2" s="1"/>
  <c r="M92" i="2"/>
  <c r="K92" i="2"/>
  <c r="D92" i="2"/>
  <c r="C92" i="2"/>
  <c r="B92" i="2"/>
  <c r="A92" i="2"/>
  <c r="AC91" i="2"/>
  <c r="AD91" i="2" s="1"/>
  <c r="AE91" i="2" s="1"/>
  <c r="AG91" i="2" s="1"/>
  <c r="AA91" i="2"/>
  <c r="X91" i="2"/>
  <c r="V91" i="2"/>
  <c r="T91" i="2"/>
  <c r="R91" i="2"/>
  <c r="O91" i="2"/>
  <c r="N91" i="2"/>
  <c r="M91" i="2"/>
  <c r="K91" i="2"/>
  <c r="D91" i="2"/>
  <c r="C91" i="2"/>
  <c r="B91" i="2"/>
  <c r="A91" i="2"/>
  <c r="AD90" i="2"/>
  <c r="AE90" i="2" s="1"/>
  <c r="AG90" i="2" s="1"/>
  <c r="AC90" i="2"/>
  <c r="AA90" i="2"/>
  <c r="X90" i="2"/>
  <c r="V90" i="2"/>
  <c r="T90" i="2"/>
  <c r="R90" i="2"/>
  <c r="M90" i="2"/>
  <c r="K90" i="2"/>
  <c r="D90" i="2"/>
  <c r="C90" i="2"/>
  <c r="B90" i="2"/>
  <c r="A90" i="2"/>
  <c r="AE89" i="2"/>
  <c r="AG89" i="2" s="1"/>
  <c r="AC89" i="2"/>
  <c r="AA89" i="2"/>
  <c r="AD89" i="2" s="1"/>
  <c r="X89" i="2"/>
  <c r="V89" i="2"/>
  <c r="T89" i="2"/>
  <c r="R89" i="2"/>
  <c r="Y89" i="2" s="1"/>
  <c r="AF89" i="2" s="1"/>
  <c r="AH89" i="2" s="1"/>
  <c r="AI89" i="2" s="1"/>
  <c r="N89" i="2"/>
  <c r="O89" i="2" s="1"/>
  <c r="M89" i="2"/>
  <c r="K89" i="2"/>
  <c r="D89" i="2"/>
  <c r="C89" i="2"/>
  <c r="B89" i="2"/>
  <c r="A89" i="2"/>
  <c r="AD88" i="2"/>
  <c r="AE88" i="2" s="1"/>
  <c r="AG88" i="2" s="1"/>
  <c r="AC88" i="2"/>
  <c r="AA88" i="2"/>
  <c r="X88" i="2"/>
  <c r="V88" i="2"/>
  <c r="T88" i="2"/>
  <c r="R88" i="2"/>
  <c r="M88" i="2"/>
  <c r="N88" i="2" s="1"/>
  <c r="O88" i="2" s="1"/>
  <c r="K88" i="2"/>
  <c r="D88" i="2"/>
  <c r="C88" i="2"/>
  <c r="B88" i="2"/>
  <c r="A88" i="2"/>
  <c r="AE87" i="2"/>
  <c r="AG87" i="2" s="1"/>
  <c r="AC87" i="2"/>
  <c r="AD87" i="2" s="1"/>
  <c r="AA87" i="2"/>
  <c r="X87" i="2"/>
  <c r="V87" i="2"/>
  <c r="T87" i="2"/>
  <c r="R87" i="2"/>
  <c r="Y87" i="2" s="1"/>
  <c r="AF87" i="2" s="1"/>
  <c r="AH87" i="2" s="1"/>
  <c r="AI87" i="2" s="1"/>
  <c r="M87" i="2"/>
  <c r="K87" i="2"/>
  <c r="N87" i="2" s="1"/>
  <c r="O87" i="2" s="1"/>
  <c r="D87" i="2"/>
  <c r="C87" i="2"/>
  <c r="B87" i="2"/>
  <c r="A87" i="2"/>
  <c r="AC86" i="2"/>
  <c r="AA86" i="2"/>
  <c r="AD86" i="2" s="1"/>
  <c r="AE86" i="2" s="1"/>
  <c r="AG86" i="2" s="1"/>
  <c r="X86" i="2"/>
  <c r="V86" i="2"/>
  <c r="T86" i="2"/>
  <c r="R86" i="2"/>
  <c r="M86" i="2"/>
  <c r="K86" i="2"/>
  <c r="N86" i="2" s="1"/>
  <c r="O86" i="2" s="1"/>
  <c r="D86" i="2"/>
  <c r="C86" i="2"/>
  <c r="B86" i="2"/>
  <c r="A86" i="2"/>
  <c r="AC85" i="2"/>
  <c r="AA85" i="2"/>
  <c r="X85" i="2"/>
  <c r="V85" i="2"/>
  <c r="T85" i="2"/>
  <c r="R85" i="2"/>
  <c r="Y85" i="2" s="1"/>
  <c r="AF85" i="2" s="1"/>
  <c r="M85" i="2"/>
  <c r="N85" i="2" s="1"/>
  <c r="O85" i="2" s="1"/>
  <c r="K85" i="2"/>
  <c r="D85" i="2"/>
  <c r="C85" i="2"/>
  <c r="B85" i="2"/>
  <c r="A85" i="2"/>
  <c r="AF84" i="2"/>
  <c r="AH84" i="2" s="1"/>
  <c r="AI84" i="2" s="1"/>
  <c r="AC84" i="2"/>
  <c r="AA84" i="2"/>
  <c r="AD84" i="2" s="1"/>
  <c r="AE84" i="2" s="1"/>
  <c r="AG84" i="2" s="1"/>
  <c r="X84" i="2"/>
  <c r="V84" i="2"/>
  <c r="T84" i="2"/>
  <c r="R84" i="2"/>
  <c r="Y84" i="2" s="1"/>
  <c r="M84" i="2"/>
  <c r="N84" i="2" s="1"/>
  <c r="O84" i="2" s="1"/>
  <c r="K84" i="2"/>
  <c r="D84" i="2"/>
  <c r="C84" i="2"/>
  <c r="B84" i="2"/>
  <c r="A84" i="2"/>
  <c r="AE83" i="2"/>
  <c r="AG83" i="2" s="1"/>
  <c r="AD83" i="2"/>
  <c r="AC83" i="2"/>
  <c r="AA83" i="2"/>
  <c r="X83" i="2"/>
  <c r="V83" i="2"/>
  <c r="T83" i="2"/>
  <c r="R83" i="2"/>
  <c r="Y83" i="2" s="1"/>
  <c r="AF83" i="2" s="1"/>
  <c r="AH83" i="2" s="1"/>
  <c r="AI83" i="2" s="1"/>
  <c r="O83" i="2"/>
  <c r="M83" i="2"/>
  <c r="K83" i="2"/>
  <c r="N83" i="2" s="1"/>
  <c r="D83" i="2"/>
  <c r="C83" i="2"/>
  <c r="B83" i="2"/>
  <c r="A83" i="2"/>
  <c r="AC82" i="2"/>
  <c r="AA82" i="2"/>
  <c r="AD82" i="2" s="1"/>
  <c r="AE82" i="2" s="1"/>
  <c r="AG82" i="2" s="1"/>
  <c r="X82" i="2"/>
  <c r="V82" i="2"/>
  <c r="T82" i="2"/>
  <c r="R82" i="2"/>
  <c r="Y82" i="2" s="1"/>
  <c r="AF82" i="2" s="1"/>
  <c r="M82" i="2"/>
  <c r="K82" i="2"/>
  <c r="N82" i="2" s="1"/>
  <c r="O82" i="2" s="1"/>
  <c r="D82" i="2"/>
  <c r="C82" i="2"/>
  <c r="B82" i="2"/>
  <c r="A82" i="2"/>
  <c r="AC81" i="2"/>
  <c r="AA81" i="2"/>
  <c r="X81" i="2"/>
  <c r="V81" i="2"/>
  <c r="T81" i="2"/>
  <c r="R81" i="2"/>
  <c r="M81" i="2"/>
  <c r="K81" i="2"/>
  <c r="D81" i="2"/>
  <c r="C81" i="2"/>
  <c r="B81" i="2"/>
  <c r="A81" i="2"/>
  <c r="AG80" i="2"/>
  <c r="AD80" i="2"/>
  <c r="AE80" i="2" s="1"/>
  <c r="AC80" i="2"/>
  <c r="AA80" i="2"/>
  <c r="X80" i="2"/>
  <c r="V80" i="2"/>
  <c r="T80" i="2"/>
  <c r="R80" i="2"/>
  <c r="N80" i="2"/>
  <c r="O80" i="2" s="1"/>
  <c r="M80" i="2"/>
  <c r="K80" i="2"/>
  <c r="D80" i="2"/>
  <c r="C80" i="2"/>
  <c r="B80" i="2"/>
  <c r="A80" i="2"/>
  <c r="AE79" i="2"/>
  <c r="AG79" i="2" s="1"/>
  <c r="AD79" i="2"/>
  <c r="AC79" i="2"/>
  <c r="AA79" i="2"/>
  <c r="X79" i="2"/>
  <c r="V79" i="2"/>
  <c r="T79" i="2"/>
  <c r="R79" i="2"/>
  <c r="Y79" i="2" s="1"/>
  <c r="AF79" i="2" s="1"/>
  <c r="AH79" i="2" s="1"/>
  <c r="AI79" i="2" s="1"/>
  <c r="O79" i="2"/>
  <c r="M79" i="2"/>
  <c r="K79" i="2"/>
  <c r="N79" i="2" s="1"/>
  <c r="D79" i="2"/>
  <c r="C79" i="2"/>
  <c r="B79" i="2"/>
  <c r="A79" i="2"/>
  <c r="AD78" i="2"/>
  <c r="AE78" i="2" s="1"/>
  <c r="AG78" i="2" s="1"/>
  <c r="AC78" i="2"/>
  <c r="AA78" i="2"/>
  <c r="X78" i="2"/>
  <c r="V78" i="2"/>
  <c r="T78" i="2"/>
  <c r="R78" i="2"/>
  <c r="Y78" i="2" s="1"/>
  <c r="AF78" i="2" s="1"/>
  <c r="M78" i="2"/>
  <c r="K78" i="2"/>
  <c r="D78" i="2"/>
  <c r="C78" i="2"/>
  <c r="B78" i="2"/>
  <c r="A78" i="2"/>
  <c r="AG77" i="2"/>
  <c r="AC77" i="2"/>
  <c r="AA77" i="2"/>
  <c r="AD77" i="2" s="1"/>
  <c r="AE77" i="2" s="1"/>
  <c r="X77" i="2"/>
  <c r="V77" i="2"/>
  <c r="T77" i="2"/>
  <c r="R77" i="2"/>
  <c r="Y77" i="2" s="1"/>
  <c r="AF77" i="2" s="1"/>
  <c r="AH77" i="2" s="1"/>
  <c r="AI77" i="2" s="1"/>
  <c r="M77" i="2"/>
  <c r="K77" i="2"/>
  <c r="D77" i="2"/>
  <c r="C77" i="2"/>
  <c r="B77" i="2"/>
  <c r="A77" i="2"/>
  <c r="AD76" i="2"/>
  <c r="AE76" i="2" s="1"/>
  <c r="AG76" i="2" s="1"/>
  <c r="AC76" i="2"/>
  <c r="AA76" i="2"/>
  <c r="X76" i="2"/>
  <c r="V76" i="2"/>
  <c r="T76" i="2"/>
  <c r="R76" i="2"/>
  <c r="O76" i="2"/>
  <c r="N76" i="2"/>
  <c r="M76" i="2"/>
  <c r="K76" i="2"/>
  <c r="D76" i="2"/>
  <c r="C76" i="2"/>
  <c r="B76" i="2"/>
  <c r="A76" i="2"/>
  <c r="AD75" i="2"/>
  <c r="AE75" i="2" s="1"/>
  <c r="AG75" i="2" s="1"/>
  <c r="AC75" i="2"/>
  <c r="AA75" i="2"/>
  <c r="X75" i="2"/>
  <c r="V75" i="2"/>
  <c r="T75" i="2"/>
  <c r="R75" i="2"/>
  <c r="N75" i="2"/>
  <c r="O75" i="2" s="1"/>
  <c r="M75" i="2"/>
  <c r="K75" i="2"/>
  <c r="D75" i="2"/>
  <c r="C75" i="2"/>
  <c r="B75" i="2"/>
  <c r="A75" i="2"/>
  <c r="AD74" i="2"/>
  <c r="AE74" i="2" s="1"/>
  <c r="AG74" i="2" s="1"/>
  <c r="AC74" i="2"/>
  <c r="AA74" i="2"/>
  <c r="X74" i="2"/>
  <c r="V74" i="2"/>
  <c r="T74" i="2"/>
  <c r="R74" i="2"/>
  <c r="Y74" i="2" s="1"/>
  <c r="AF74" i="2" s="1"/>
  <c r="AH74" i="2" s="1"/>
  <c r="AI74" i="2" s="1"/>
  <c r="M74" i="2"/>
  <c r="K74" i="2"/>
  <c r="D74" i="2"/>
  <c r="C74" i="2"/>
  <c r="B74" i="2"/>
  <c r="A74" i="2"/>
  <c r="AC73" i="2"/>
  <c r="AA73" i="2"/>
  <c r="AD73" i="2" s="1"/>
  <c r="AE73" i="2" s="1"/>
  <c r="AG73" i="2" s="1"/>
  <c r="X73" i="2"/>
  <c r="V73" i="2"/>
  <c r="T73" i="2"/>
  <c r="R73" i="2"/>
  <c r="Y73" i="2" s="1"/>
  <c r="AF73" i="2" s="1"/>
  <c r="AH73" i="2" s="1"/>
  <c r="AI73" i="2" s="1"/>
  <c r="M73" i="2"/>
  <c r="K73" i="2"/>
  <c r="D73" i="2"/>
  <c r="C73" i="2"/>
  <c r="B73" i="2"/>
  <c r="A73" i="2"/>
  <c r="AE72" i="2"/>
  <c r="AG72" i="2" s="1"/>
  <c r="AD72" i="2"/>
  <c r="AC72" i="2"/>
  <c r="AA72" i="2"/>
  <c r="X72" i="2"/>
  <c r="V72" i="2"/>
  <c r="T72" i="2"/>
  <c r="R72" i="2"/>
  <c r="Y72" i="2" s="1"/>
  <c r="AF72" i="2" s="1"/>
  <c r="AH72" i="2" s="1"/>
  <c r="AI72" i="2" s="1"/>
  <c r="M72" i="2"/>
  <c r="K72" i="2"/>
  <c r="D72" i="2"/>
  <c r="C72" i="2"/>
  <c r="B72" i="2"/>
  <c r="A72" i="2"/>
  <c r="AC71" i="2"/>
  <c r="AA71" i="2"/>
  <c r="X71" i="2"/>
  <c r="V71" i="2"/>
  <c r="T71" i="2"/>
  <c r="R71" i="2"/>
  <c r="Y71" i="2" s="1"/>
  <c r="AF71" i="2" s="1"/>
  <c r="M71" i="2"/>
  <c r="K71" i="2"/>
  <c r="N71" i="2" s="1"/>
  <c r="O71" i="2" s="1"/>
  <c r="D71" i="2"/>
  <c r="C71" i="2"/>
  <c r="B71" i="2"/>
  <c r="A71" i="2"/>
  <c r="AC70" i="2"/>
  <c r="AD70" i="2" s="1"/>
  <c r="AE70" i="2" s="1"/>
  <c r="AG70" i="2" s="1"/>
  <c r="AA70" i="2"/>
  <c r="X70" i="2"/>
  <c r="V70" i="2"/>
  <c r="T70" i="2"/>
  <c r="R70" i="2"/>
  <c r="O70" i="2"/>
  <c r="M70" i="2"/>
  <c r="N70" i="2" s="1"/>
  <c r="K70" i="2"/>
  <c r="D70" i="2"/>
  <c r="C70" i="2"/>
  <c r="B70" i="2"/>
  <c r="A70" i="2"/>
  <c r="AG69" i="2"/>
  <c r="AD69" i="2"/>
  <c r="AE69" i="2" s="1"/>
  <c r="AC69" i="2"/>
  <c r="AA69" i="2"/>
  <c r="X69" i="2"/>
  <c r="V69" i="2"/>
  <c r="T69" i="2"/>
  <c r="R69" i="2"/>
  <c r="Y69" i="2" s="1"/>
  <c r="AF69" i="2" s="1"/>
  <c r="AH69" i="2" s="1"/>
  <c r="AI69" i="2" s="1"/>
  <c r="O69" i="2"/>
  <c r="N69" i="2"/>
  <c r="M69" i="2"/>
  <c r="K69" i="2"/>
  <c r="D69" i="2"/>
  <c r="C69" i="2"/>
  <c r="B69" i="2"/>
  <c r="A69" i="2"/>
  <c r="AD68" i="2"/>
  <c r="AE68" i="2" s="1"/>
  <c r="AG68" i="2" s="1"/>
  <c r="AC68" i="2"/>
  <c r="AA68" i="2"/>
  <c r="X68" i="2"/>
  <c r="V68" i="2"/>
  <c r="T68" i="2"/>
  <c r="R68" i="2"/>
  <c r="M68" i="2"/>
  <c r="K68" i="2"/>
  <c r="N68" i="2" s="1"/>
  <c r="O68" i="2" s="1"/>
  <c r="D68" i="2"/>
  <c r="C68" i="2"/>
  <c r="B68" i="2"/>
  <c r="A68" i="2"/>
  <c r="AC67" i="2"/>
  <c r="AA67" i="2"/>
  <c r="AD67" i="2" s="1"/>
  <c r="AE67" i="2" s="1"/>
  <c r="AG67" i="2" s="1"/>
  <c r="X67" i="2"/>
  <c r="V67" i="2"/>
  <c r="T67" i="2"/>
  <c r="R67" i="2"/>
  <c r="Y67" i="2" s="1"/>
  <c r="AF67" i="2" s="1"/>
  <c r="M67" i="2"/>
  <c r="K67" i="2"/>
  <c r="N67" i="2" s="1"/>
  <c r="O67" i="2" s="1"/>
  <c r="D67" i="2"/>
  <c r="C67" i="2"/>
  <c r="B67" i="2"/>
  <c r="A67" i="2"/>
  <c r="AC66" i="2"/>
  <c r="AA66" i="2"/>
  <c r="AD66" i="2" s="1"/>
  <c r="AE66" i="2" s="1"/>
  <c r="AG66" i="2" s="1"/>
  <c r="X66" i="2"/>
  <c r="V66" i="2"/>
  <c r="T66" i="2"/>
  <c r="R66" i="2"/>
  <c r="Y66" i="2" s="1"/>
  <c r="AF66" i="2" s="1"/>
  <c r="N66" i="2"/>
  <c r="O66" i="2" s="1"/>
  <c r="M66" i="2"/>
  <c r="K66" i="2"/>
  <c r="D66" i="2"/>
  <c r="C66" i="2"/>
  <c r="B66" i="2"/>
  <c r="A66" i="2"/>
  <c r="AE65" i="2"/>
  <c r="AG65" i="2" s="1"/>
  <c r="AC65" i="2"/>
  <c r="AD65" i="2" s="1"/>
  <c r="AA65" i="2"/>
  <c r="X65" i="2"/>
  <c r="V65" i="2"/>
  <c r="T65" i="2"/>
  <c r="R65" i="2"/>
  <c r="Y65" i="2" s="1"/>
  <c r="AF65" i="2" s="1"/>
  <c r="AH65" i="2" s="1"/>
  <c r="AI65" i="2" s="1"/>
  <c r="N65" i="2"/>
  <c r="O65" i="2" s="1"/>
  <c r="M65" i="2"/>
  <c r="K65" i="2"/>
  <c r="D65" i="2"/>
  <c r="C65" i="2"/>
  <c r="B65" i="2"/>
  <c r="A65" i="2"/>
  <c r="AE64" i="2"/>
  <c r="AG64" i="2" s="1"/>
  <c r="AC64" i="2"/>
  <c r="AA64" i="2"/>
  <c r="AD64" i="2" s="1"/>
  <c r="X64" i="2"/>
  <c r="V64" i="2"/>
  <c r="T64" i="2"/>
  <c r="R64" i="2"/>
  <c r="Y64" i="2" s="1"/>
  <c r="AF64" i="2" s="1"/>
  <c r="AH64" i="2" s="1"/>
  <c r="AI64" i="2" s="1"/>
  <c r="M64" i="2"/>
  <c r="K64" i="2"/>
  <c r="D64" i="2"/>
  <c r="C64" i="2"/>
  <c r="B64" i="2"/>
  <c r="A64" i="2"/>
  <c r="AC63" i="2"/>
  <c r="AA63" i="2"/>
  <c r="X63" i="2"/>
  <c r="V63" i="2"/>
  <c r="T63" i="2"/>
  <c r="R63" i="2"/>
  <c r="Y63" i="2" s="1"/>
  <c r="AF63" i="2" s="1"/>
  <c r="M63" i="2"/>
  <c r="N63" i="2" s="1"/>
  <c r="O63" i="2" s="1"/>
  <c r="K63" i="2"/>
  <c r="D63" i="2"/>
  <c r="C63" i="2"/>
  <c r="B63" i="2"/>
  <c r="A63" i="2"/>
  <c r="AC62" i="2"/>
  <c r="AA62" i="2"/>
  <c r="AD62" i="2" s="1"/>
  <c r="AE62" i="2" s="1"/>
  <c r="AG62" i="2" s="1"/>
  <c r="X62" i="2"/>
  <c r="V62" i="2"/>
  <c r="T62" i="2"/>
  <c r="R62" i="2"/>
  <c r="O62" i="2"/>
  <c r="M62" i="2"/>
  <c r="N62" i="2" s="1"/>
  <c r="K62" i="2"/>
  <c r="D62" i="2"/>
  <c r="C62" i="2"/>
  <c r="B62" i="2"/>
  <c r="A62" i="2"/>
  <c r="AG61" i="2"/>
  <c r="AD61" i="2"/>
  <c r="AE61" i="2" s="1"/>
  <c r="AC61" i="2"/>
  <c r="AA61" i="2"/>
  <c r="X61" i="2"/>
  <c r="V61" i="2"/>
  <c r="T61" i="2"/>
  <c r="R61" i="2"/>
  <c r="Y61" i="2" s="1"/>
  <c r="AF61" i="2" s="1"/>
  <c r="AH61" i="2" s="1"/>
  <c r="AI61" i="2" s="1"/>
  <c r="M61" i="2"/>
  <c r="K61" i="2"/>
  <c r="N61" i="2" s="1"/>
  <c r="O61" i="2" s="1"/>
  <c r="D61" i="2"/>
  <c r="C61" i="2"/>
  <c r="B61" i="2"/>
  <c r="A61" i="2"/>
  <c r="AC60" i="2"/>
  <c r="AA60" i="2"/>
  <c r="AD60" i="2" s="1"/>
  <c r="AE60" i="2" s="1"/>
  <c r="AG60" i="2" s="1"/>
  <c r="X60" i="2"/>
  <c r="V60" i="2"/>
  <c r="T60" i="2"/>
  <c r="R60" i="2"/>
  <c r="Y60" i="2" s="1"/>
  <c r="AF60" i="2" s="1"/>
  <c r="AH60" i="2" s="1"/>
  <c r="AI60" i="2" s="1"/>
  <c r="M60" i="2"/>
  <c r="K60" i="2"/>
  <c r="N60" i="2" s="1"/>
  <c r="O60" i="2" s="1"/>
  <c r="D60" i="2"/>
  <c r="C60" i="2"/>
  <c r="B60" i="2"/>
  <c r="A60" i="2"/>
  <c r="AC59" i="2"/>
  <c r="AA59" i="2"/>
  <c r="AD59" i="2" s="1"/>
  <c r="AE59" i="2" s="1"/>
  <c r="AG59" i="2" s="1"/>
  <c r="X59" i="2"/>
  <c r="V59" i="2"/>
  <c r="T59" i="2"/>
  <c r="R59" i="2"/>
  <c r="Y59" i="2" s="1"/>
  <c r="AF59" i="2" s="1"/>
  <c r="N59" i="2"/>
  <c r="O59" i="2" s="1"/>
  <c r="M59" i="2"/>
  <c r="K59" i="2"/>
  <c r="D59" i="2"/>
  <c r="C59" i="2"/>
  <c r="B59" i="2"/>
  <c r="A59" i="2"/>
  <c r="AD58" i="2"/>
  <c r="AE58" i="2" s="1"/>
  <c r="AG58" i="2" s="1"/>
  <c r="AC58" i="2"/>
  <c r="AA58" i="2"/>
  <c r="X58" i="2"/>
  <c r="V58" i="2"/>
  <c r="T58" i="2"/>
  <c r="R58" i="2"/>
  <c r="N58" i="2"/>
  <c r="O58" i="2" s="1"/>
  <c r="M58" i="2"/>
  <c r="K58" i="2"/>
  <c r="D58" i="2"/>
  <c r="C58" i="2"/>
  <c r="B58" i="2"/>
  <c r="A58" i="2"/>
  <c r="AC57" i="2"/>
  <c r="AD57" i="2" s="1"/>
  <c r="AE57" i="2" s="1"/>
  <c r="AG57" i="2" s="1"/>
  <c r="AA57" i="2"/>
  <c r="X57" i="2"/>
  <c r="V57" i="2"/>
  <c r="T57" i="2"/>
  <c r="R57" i="2"/>
  <c r="Y57" i="2" s="1"/>
  <c r="AF57" i="2" s="1"/>
  <c r="AH57" i="2" s="1"/>
  <c r="AI57" i="2" s="1"/>
  <c r="N57" i="2"/>
  <c r="O57" i="2" s="1"/>
  <c r="M57" i="2"/>
  <c r="K57" i="2"/>
  <c r="D57" i="2"/>
  <c r="C57" i="2"/>
  <c r="B57" i="2"/>
  <c r="A57" i="2"/>
  <c r="AE56" i="2"/>
  <c r="AG56" i="2" s="1"/>
  <c r="AD56" i="2"/>
  <c r="AC56" i="2"/>
  <c r="AA56" i="2"/>
  <c r="X56" i="2"/>
  <c r="V56" i="2"/>
  <c r="T56" i="2"/>
  <c r="R56" i="2"/>
  <c r="Y56" i="2" s="1"/>
  <c r="AF56" i="2" s="1"/>
  <c r="AH56" i="2" s="1"/>
  <c r="AI56" i="2" s="1"/>
  <c r="M56" i="2"/>
  <c r="K56" i="2"/>
  <c r="D56" i="2"/>
  <c r="C56" i="2"/>
  <c r="B56" i="2"/>
  <c r="A56" i="2"/>
  <c r="AC55" i="2"/>
  <c r="AA55" i="2"/>
  <c r="X55" i="2"/>
  <c r="V55" i="2"/>
  <c r="T55" i="2"/>
  <c r="R55" i="2"/>
  <c r="Y55" i="2" s="1"/>
  <c r="AF55" i="2" s="1"/>
  <c r="M55" i="2"/>
  <c r="K55" i="2"/>
  <c r="N55" i="2" s="1"/>
  <c r="O55" i="2" s="1"/>
  <c r="D55" i="2"/>
  <c r="C55" i="2"/>
  <c r="B55" i="2"/>
  <c r="A55" i="2"/>
  <c r="AC54" i="2"/>
  <c r="AD54" i="2" s="1"/>
  <c r="AE54" i="2" s="1"/>
  <c r="AG54" i="2" s="1"/>
  <c r="AA54" i="2"/>
  <c r="X54" i="2"/>
  <c r="V54" i="2"/>
  <c r="T54" i="2"/>
  <c r="R54" i="2"/>
  <c r="O54" i="2"/>
  <c r="M54" i="2"/>
  <c r="N54" i="2" s="1"/>
  <c r="K54" i="2"/>
  <c r="D54" i="2"/>
  <c r="C54" i="2"/>
  <c r="B54" i="2"/>
  <c r="A54" i="2"/>
  <c r="AG53" i="2"/>
  <c r="AD53" i="2"/>
  <c r="AE53" i="2" s="1"/>
  <c r="AC53" i="2"/>
  <c r="AA53" i="2"/>
  <c r="X53" i="2"/>
  <c r="V53" i="2"/>
  <c r="T53" i="2"/>
  <c r="R53" i="2"/>
  <c r="Y53" i="2" s="1"/>
  <c r="AF53" i="2" s="1"/>
  <c r="AH53" i="2" s="1"/>
  <c r="AI53" i="2" s="1"/>
  <c r="O53" i="2"/>
  <c r="N53" i="2"/>
  <c r="M53" i="2"/>
  <c r="K53" i="2"/>
  <c r="D53" i="2"/>
  <c r="C53" i="2"/>
  <c r="B53" i="2"/>
  <c r="A53" i="2"/>
  <c r="AD52" i="2"/>
  <c r="AE52" i="2" s="1"/>
  <c r="AG52" i="2" s="1"/>
  <c r="AC52" i="2"/>
  <c r="AA52" i="2"/>
  <c r="X52" i="2"/>
  <c r="V52" i="2"/>
  <c r="T52" i="2"/>
  <c r="R52" i="2"/>
  <c r="M52" i="2"/>
  <c r="K52" i="2"/>
  <c r="N52" i="2" s="1"/>
  <c r="O52" i="2" s="1"/>
  <c r="D52" i="2"/>
  <c r="C52" i="2"/>
  <c r="B52" i="2"/>
  <c r="A52" i="2"/>
  <c r="AC51" i="2"/>
  <c r="AA51" i="2"/>
  <c r="AD51" i="2" s="1"/>
  <c r="AE51" i="2" s="1"/>
  <c r="AG51" i="2" s="1"/>
  <c r="X51" i="2"/>
  <c r="V51" i="2"/>
  <c r="T51" i="2"/>
  <c r="R51" i="2"/>
  <c r="Y51" i="2" s="1"/>
  <c r="AF51" i="2" s="1"/>
  <c r="M51" i="2"/>
  <c r="K51" i="2"/>
  <c r="N51" i="2" s="1"/>
  <c r="O51" i="2" s="1"/>
  <c r="D51" i="2"/>
  <c r="C51" i="2"/>
  <c r="B51" i="2"/>
  <c r="A51" i="2"/>
  <c r="AC50" i="2"/>
  <c r="AA50" i="2"/>
  <c r="AD50" i="2" s="1"/>
  <c r="AE50" i="2" s="1"/>
  <c r="AG50" i="2" s="1"/>
  <c r="X50" i="2"/>
  <c r="V50" i="2"/>
  <c r="T50" i="2"/>
  <c r="R50" i="2"/>
  <c r="Y50" i="2" s="1"/>
  <c r="AF50" i="2" s="1"/>
  <c r="N50" i="2"/>
  <c r="O50" i="2" s="1"/>
  <c r="M50" i="2"/>
  <c r="K50" i="2"/>
  <c r="D50" i="2"/>
  <c r="C50" i="2"/>
  <c r="B50" i="2"/>
  <c r="A50" i="2"/>
  <c r="AE49" i="2"/>
  <c r="AG49" i="2" s="1"/>
  <c r="AC49" i="2"/>
  <c r="AD49" i="2" s="1"/>
  <c r="AA49" i="2"/>
  <c r="X49" i="2"/>
  <c r="V49" i="2"/>
  <c r="T49" i="2"/>
  <c r="R49" i="2"/>
  <c r="Y49" i="2" s="1"/>
  <c r="AF49" i="2" s="1"/>
  <c r="AH49" i="2" s="1"/>
  <c r="AI49" i="2" s="1"/>
  <c r="N49" i="2"/>
  <c r="O49" i="2" s="1"/>
  <c r="M49" i="2"/>
  <c r="K49" i="2"/>
  <c r="D49" i="2"/>
  <c r="C49" i="2"/>
  <c r="B49" i="2"/>
  <c r="A49" i="2"/>
  <c r="AE48" i="2"/>
  <c r="AG48" i="2" s="1"/>
  <c r="AC48" i="2"/>
  <c r="AA48" i="2"/>
  <c r="AD48" i="2" s="1"/>
  <c r="X48" i="2"/>
  <c r="V48" i="2"/>
  <c r="T48" i="2"/>
  <c r="R48" i="2"/>
  <c r="Y48" i="2" s="1"/>
  <c r="AF48" i="2" s="1"/>
  <c r="AH48" i="2" s="1"/>
  <c r="AI48" i="2" s="1"/>
  <c r="M48" i="2"/>
  <c r="K48" i="2"/>
  <c r="D48" i="2"/>
  <c r="C48" i="2"/>
  <c r="B48" i="2"/>
  <c r="A48" i="2"/>
  <c r="AC47" i="2"/>
  <c r="AA47" i="2"/>
  <c r="X47" i="2"/>
  <c r="V47" i="2"/>
  <c r="T47" i="2"/>
  <c r="R47" i="2"/>
  <c r="Y47" i="2" s="1"/>
  <c r="AF47" i="2" s="1"/>
  <c r="M47" i="2"/>
  <c r="K47" i="2"/>
  <c r="N47" i="2" s="1"/>
  <c r="O47" i="2" s="1"/>
  <c r="D47" i="2"/>
  <c r="C47" i="2"/>
  <c r="B47" i="2"/>
  <c r="A47" i="2"/>
  <c r="AC46" i="2"/>
  <c r="AA46" i="2"/>
  <c r="AD46" i="2" s="1"/>
  <c r="AE46" i="2" s="1"/>
  <c r="AG46" i="2" s="1"/>
  <c r="X46" i="2"/>
  <c r="V46" i="2"/>
  <c r="T46" i="2"/>
  <c r="R46" i="2"/>
  <c r="O46" i="2"/>
  <c r="M46" i="2"/>
  <c r="N46" i="2" s="1"/>
  <c r="K46" i="2"/>
  <c r="D46" i="2"/>
  <c r="C46" i="2"/>
  <c r="B46" i="2"/>
  <c r="A46" i="2"/>
  <c r="AG45" i="2"/>
  <c r="AD45" i="2"/>
  <c r="AE45" i="2" s="1"/>
  <c r="AC45" i="2"/>
  <c r="AA45" i="2"/>
  <c r="X45" i="2"/>
  <c r="V45" i="2"/>
  <c r="T45" i="2"/>
  <c r="R45" i="2"/>
  <c r="Y45" i="2" s="1"/>
  <c r="AF45" i="2" s="1"/>
  <c r="AH45" i="2" s="1"/>
  <c r="AI45" i="2" s="1"/>
  <c r="O45" i="2"/>
  <c r="N45" i="2"/>
  <c r="M45" i="2"/>
  <c r="K45" i="2"/>
  <c r="D45" i="2"/>
  <c r="C45" i="2"/>
  <c r="B45" i="2"/>
  <c r="A45" i="2"/>
  <c r="AD44" i="2"/>
  <c r="AE44" i="2" s="1"/>
  <c r="AG44" i="2" s="1"/>
  <c r="AC44" i="2"/>
  <c r="AA44" i="2"/>
  <c r="X44" i="2"/>
  <c r="V44" i="2"/>
  <c r="T44" i="2"/>
  <c r="R44" i="2"/>
  <c r="M44" i="2"/>
  <c r="K44" i="2"/>
  <c r="N44" i="2" s="1"/>
  <c r="O44" i="2" s="1"/>
  <c r="D44" i="2"/>
  <c r="C44" i="2"/>
  <c r="B44" i="2"/>
  <c r="A44" i="2"/>
  <c r="AC43" i="2"/>
  <c r="AA43" i="2"/>
  <c r="AD43" i="2" s="1"/>
  <c r="AE43" i="2" s="1"/>
  <c r="AG43" i="2" s="1"/>
  <c r="X43" i="2"/>
  <c r="V43" i="2"/>
  <c r="T43" i="2"/>
  <c r="R43" i="2"/>
  <c r="Y43" i="2" s="1"/>
  <c r="AF43" i="2" s="1"/>
  <c r="M43" i="2"/>
  <c r="K43" i="2"/>
  <c r="N43" i="2" s="1"/>
  <c r="O43" i="2" s="1"/>
  <c r="D43" i="2"/>
  <c r="C43" i="2"/>
  <c r="B43" i="2"/>
  <c r="A43" i="2"/>
  <c r="AC42" i="2"/>
  <c r="AA42" i="2"/>
  <c r="AD42" i="2" s="1"/>
  <c r="AE42" i="2" s="1"/>
  <c r="AG42" i="2" s="1"/>
  <c r="X42" i="2"/>
  <c r="V42" i="2"/>
  <c r="T42" i="2"/>
  <c r="R42" i="2"/>
  <c r="Y42" i="2" s="1"/>
  <c r="AF42" i="2" s="1"/>
  <c r="N42" i="2"/>
  <c r="O42" i="2" s="1"/>
  <c r="M42" i="2"/>
  <c r="K42" i="2"/>
  <c r="D42" i="2"/>
  <c r="C42" i="2"/>
  <c r="B42" i="2"/>
  <c r="A42" i="2"/>
  <c r="AE41" i="2"/>
  <c r="AG41" i="2" s="1"/>
  <c r="AC41" i="2"/>
  <c r="AD41" i="2" s="1"/>
  <c r="AA41" i="2"/>
  <c r="X41" i="2"/>
  <c r="V41" i="2"/>
  <c r="T41" i="2"/>
  <c r="R41" i="2"/>
  <c r="Y41" i="2" s="1"/>
  <c r="AF41" i="2" s="1"/>
  <c r="AH41" i="2" s="1"/>
  <c r="AI41" i="2" s="1"/>
  <c r="N41" i="2"/>
  <c r="O41" i="2" s="1"/>
  <c r="M41" i="2"/>
  <c r="K41" i="2"/>
  <c r="D41" i="2"/>
  <c r="C41" i="2"/>
  <c r="B41" i="2"/>
  <c r="A41" i="2"/>
  <c r="AE40" i="2"/>
  <c r="AG40" i="2" s="1"/>
  <c r="AC40" i="2"/>
  <c r="AA40" i="2"/>
  <c r="AD40" i="2" s="1"/>
  <c r="X40" i="2"/>
  <c r="V40" i="2"/>
  <c r="T40" i="2"/>
  <c r="R40" i="2"/>
  <c r="Y40" i="2" s="1"/>
  <c r="AF40" i="2" s="1"/>
  <c r="AH40" i="2" s="1"/>
  <c r="AI40" i="2" s="1"/>
  <c r="M40" i="2"/>
  <c r="K40" i="2"/>
  <c r="D40" i="2"/>
  <c r="C40" i="2"/>
  <c r="B40" i="2"/>
  <c r="A40" i="2"/>
  <c r="AC39" i="2"/>
  <c r="AA39" i="2"/>
  <c r="X39" i="2"/>
  <c r="V39" i="2"/>
  <c r="T39" i="2"/>
  <c r="R39" i="2"/>
  <c r="Y39" i="2" s="1"/>
  <c r="AF39" i="2" s="1"/>
  <c r="M39" i="2"/>
  <c r="K39" i="2"/>
  <c r="N39" i="2" s="1"/>
  <c r="O39" i="2" s="1"/>
  <c r="D39" i="2"/>
  <c r="C39" i="2"/>
  <c r="B39" i="2"/>
  <c r="A39" i="2"/>
  <c r="AC38" i="2"/>
  <c r="AA38" i="2"/>
  <c r="AD38" i="2" s="1"/>
  <c r="AE38" i="2" s="1"/>
  <c r="AG38" i="2" s="1"/>
  <c r="X38" i="2"/>
  <c r="V38" i="2"/>
  <c r="T38" i="2"/>
  <c r="R38" i="2"/>
  <c r="O38" i="2"/>
  <c r="M38" i="2"/>
  <c r="N38" i="2" s="1"/>
  <c r="K38" i="2"/>
  <c r="D38" i="2"/>
  <c r="C38" i="2"/>
  <c r="B38" i="2"/>
  <c r="A38" i="2"/>
  <c r="AG37" i="2"/>
  <c r="AD37" i="2"/>
  <c r="AE37" i="2" s="1"/>
  <c r="AC37" i="2"/>
  <c r="AA37" i="2"/>
  <c r="X37" i="2"/>
  <c r="V37" i="2"/>
  <c r="T37" i="2"/>
  <c r="R37" i="2"/>
  <c r="Y37" i="2" s="1"/>
  <c r="AF37" i="2" s="1"/>
  <c r="AH37" i="2" s="1"/>
  <c r="AI37" i="2" s="1"/>
  <c r="O37" i="2"/>
  <c r="N37" i="2"/>
  <c r="M37" i="2"/>
  <c r="K37" i="2"/>
  <c r="D37" i="2"/>
  <c r="C37" i="2"/>
  <c r="B37" i="2"/>
  <c r="A37" i="2"/>
  <c r="AD36" i="2"/>
  <c r="AE36" i="2" s="1"/>
  <c r="AG36" i="2" s="1"/>
  <c r="AC36" i="2"/>
  <c r="AA36" i="2"/>
  <c r="X36" i="2"/>
  <c r="V36" i="2"/>
  <c r="T36" i="2"/>
  <c r="R36" i="2"/>
  <c r="M36" i="2"/>
  <c r="K36" i="2"/>
  <c r="N36" i="2" s="1"/>
  <c r="O36" i="2" s="1"/>
  <c r="D36" i="2"/>
  <c r="C36" i="2"/>
  <c r="B36" i="2"/>
  <c r="A36" i="2"/>
  <c r="AC35" i="2"/>
  <c r="AA35" i="2"/>
  <c r="AD35" i="2" s="1"/>
  <c r="AE35" i="2" s="1"/>
  <c r="AG35" i="2" s="1"/>
  <c r="X35" i="2"/>
  <c r="V35" i="2"/>
  <c r="T35" i="2"/>
  <c r="R35" i="2"/>
  <c r="Y35" i="2" s="1"/>
  <c r="AF35" i="2" s="1"/>
  <c r="M35" i="2"/>
  <c r="K35" i="2"/>
  <c r="N35" i="2" s="1"/>
  <c r="O35" i="2" s="1"/>
  <c r="D35" i="2"/>
  <c r="C35" i="2"/>
  <c r="B35" i="2"/>
  <c r="A35" i="2"/>
  <c r="AC34" i="2"/>
  <c r="AA34" i="2"/>
  <c r="AD34" i="2" s="1"/>
  <c r="AE34" i="2" s="1"/>
  <c r="AG34" i="2" s="1"/>
  <c r="X34" i="2"/>
  <c r="V34" i="2"/>
  <c r="T34" i="2"/>
  <c r="R34" i="2"/>
  <c r="Y34" i="2" s="1"/>
  <c r="AF34" i="2" s="1"/>
  <c r="N34" i="2"/>
  <c r="O34" i="2" s="1"/>
  <c r="M34" i="2"/>
  <c r="K34" i="2"/>
  <c r="D34" i="2"/>
  <c r="C34" i="2"/>
  <c r="B34" i="2"/>
  <c r="A34" i="2"/>
  <c r="AE33" i="2"/>
  <c r="AG33" i="2" s="1"/>
  <c r="AC33" i="2"/>
  <c r="AD33" i="2" s="1"/>
  <c r="AA33" i="2"/>
  <c r="X33" i="2"/>
  <c r="V33" i="2"/>
  <c r="T33" i="2"/>
  <c r="R33" i="2"/>
  <c r="Y33" i="2" s="1"/>
  <c r="AF33" i="2" s="1"/>
  <c r="AH33" i="2" s="1"/>
  <c r="AI33" i="2" s="1"/>
  <c r="N33" i="2"/>
  <c r="O33" i="2" s="1"/>
  <c r="M33" i="2"/>
  <c r="K33" i="2"/>
  <c r="D33" i="2"/>
  <c r="C33" i="2"/>
  <c r="B33" i="2"/>
  <c r="A33" i="2"/>
  <c r="AE32" i="2"/>
  <c r="AG32" i="2" s="1"/>
  <c r="AC32" i="2"/>
  <c r="AA32" i="2"/>
  <c r="AD32" i="2" s="1"/>
  <c r="X32" i="2"/>
  <c r="V32" i="2"/>
  <c r="T32" i="2"/>
  <c r="R32" i="2"/>
  <c r="Y32" i="2" s="1"/>
  <c r="AF32" i="2" s="1"/>
  <c r="AH32" i="2" s="1"/>
  <c r="AI32" i="2" s="1"/>
  <c r="M32" i="2"/>
  <c r="K32" i="2"/>
  <c r="D32" i="2"/>
  <c r="C32" i="2"/>
  <c r="B32" i="2"/>
  <c r="A32" i="2"/>
  <c r="AC31" i="2"/>
  <c r="AA31" i="2"/>
  <c r="X31" i="2"/>
  <c r="V31" i="2"/>
  <c r="T31" i="2"/>
  <c r="R31" i="2"/>
  <c r="Y31" i="2" s="1"/>
  <c r="AF31" i="2" s="1"/>
  <c r="M31" i="2"/>
  <c r="K31" i="2"/>
  <c r="N31" i="2" s="1"/>
  <c r="O31" i="2" s="1"/>
  <c r="D31" i="2"/>
  <c r="C31" i="2"/>
  <c r="B31" i="2"/>
  <c r="A31" i="2"/>
  <c r="AC30" i="2"/>
  <c r="AD30" i="2" s="1"/>
  <c r="AE30" i="2" s="1"/>
  <c r="AG30" i="2" s="1"/>
  <c r="AA30" i="2"/>
  <c r="X30" i="2"/>
  <c r="V30" i="2"/>
  <c r="T30" i="2"/>
  <c r="R30" i="2"/>
  <c r="O30" i="2"/>
  <c r="M30" i="2"/>
  <c r="N30" i="2" s="1"/>
  <c r="K30" i="2"/>
  <c r="D30" i="2"/>
  <c r="C30" i="2"/>
  <c r="B30" i="2"/>
  <c r="A30" i="2"/>
  <c r="AG29" i="2"/>
  <c r="AD29" i="2"/>
  <c r="AE29" i="2" s="1"/>
  <c r="AC29" i="2"/>
  <c r="AA29" i="2"/>
  <c r="X29" i="2"/>
  <c r="V29" i="2"/>
  <c r="T29" i="2"/>
  <c r="R29" i="2"/>
  <c r="Y29" i="2" s="1"/>
  <c r="AF29" i="2" s="1"/>
  <c r="AH29" i="2" s="1"/>
  <c r="AI29" i="2" s="1"/>
  <c r="O29" i="2"/>
  <c r="N29" i="2"/>
  <c r="M29" i="2"/>
  <c r="K29" i="2"/>
  <c r="D29" i="2"/>
  <c r="C29" i="2"/>
  <c r="B29" i="2"/>
  <c r="A29" i="2"/>
  <c r="AD28" i="2"/>
  <c r="AE28" i="2" s="1"/>
  <c r="AG28" i="2" s="1"/>
  <c r="AC28" i="2"/>
  <c r="AA28" i="2"/>
  <c r="X28" i="2"/>
  <c r="V28" i="2"/>
  <c r="T28" i="2"/>
  <c r="R28" i="2"/>
  <c r="M28" i="2"/>
  <c r="K28" i="2"/>
  <c r="N28" i="2" s="1"/>
  <c r="O28" i="2" s="1"/>
  <c r="D28" i="2"/>
  <c r="C28" i="2"/>
  <c r="B28" i="2"/>
  <c r="A28" i="2"/>
  <c r="AC27" i="2"/>
  <c r="AA27" i="2"/>
  <c r="AD27" i="2" s="1"/>
  <c r="AE27" i="2" s="1"/>
  <c r="AG27" i="2" s="1"/>
  <c r="X27" i="2"/>
  <c r="V27" i="2"/>
  <c r="T27" i="2"/>
  <c r="R27" i="2"/>
  <c r="Y27" i="2" s="1"/>
  <c r="AF27" i="2" s="1"/>
  <c r="M27" i="2"/>
  <c r="K27" i="2"/>
  <c r="N27" i="2" s="1"/>
  <c r="O27" i="2" s="1"/>
  <c r="D27" i="2"/>
  <c r="C27" i="2"/>
  <c r="B27" i="2"/>
  <c r="A27" i="2"/>
  <c r="AC26" i="2"/>
  <c r="AA26" i="2"/>
  <c r="AD26" i="2" s="1"/>
  <c r="AE26" i="2" s="1"/>
  <c r="AG26" i="2" s="1"/>
  <c r="X26" i="2"/>
  <c r="V26" i="2"/>
  <c r="T26" i="2"/>
  <c r="R26" i="2"/>
  <c r="Y26" i="2" s="1"/>
  <c r="AF26" i="2" s="1"/>
  <c r="N26" i="2"/>
  <c r="O26" i="2" s="1"/>
  <c r="M26" i="2"/>
  <c r="K26" i="2"/>
  <c r="D26" i="2"/>
  <c r="C26" i="2"/>
  <c r="B26" i="2"/>
  <c r="A26" i="2"/>
  <c r="AE25" i="2"/>
  <c r="AG25" i="2" s="1"/>
  <c r="AC25" i="2"/>
  <c r="AD25" i="2" s="1"/>
  <c r="AA25" i="2"/>
  <c r="X25" i="2"/>
  <c r="V25" i="2"/>
  <c r="T25" i="2"/>
  <c r="R25" i="2"/>
  <c r="Y25" i="2" s="1"/>
  <c r="AF25" i="2" s="1"/>
  <c r="AH25" i="2" s="1"/>
  <c r="AI25" i="2" s="1"/>
  <c r="N25" i="2"/>
  <c r="O25" i="2" s="1"/>
  <c r="M25" i="2"/>
  <c r="K25" i="2"/>
  <c r="D25" i="2"/>
  <c r="C25" i="2"/>
  <c r="B25" i="2"/>
  <c r="A25" i="2"/>
  <c r="AE24" i="2"/>
  <c r="AG24" i="2" s="1"/>
  <c r="AC24" i="2"/>
  <c r="AA24" i="2"/>
  <c r="AD24" i="2" s="1"/>
  <c r="X24" i="2"/>
  <c r="V24" i="2"/>
  <c r="T24" i="2"/>
  <c r="R24" i="2"/>
  <c r="Y24" i="2" s="1"/>
  <c r="AF24" i="2" s="1"/>
  <c r="AH24" i="2" s="1"/>
  <c r="AI24" i="2" s="1"/>
  <c r="M24" i="2"/>
  <c r="K24" i="2"/>
  <c r="D24" i="2"/>
  <c r="C24" i="2"/>
  <c r="B24" i="2"/>
  <c r="A24" i="2"/>
  <c r="AC23" i="2"/>
  <c r="AA23" i="2"/>
  <c r="X23" i="2"/>
  <c r="V23" i="2"/>
  <c r="T23" i="2"/>
  <c r="R23" i="2"/>
  <c r="Y23" i="2" s="1"/>
  <c r="AF23" i="2" s="1"/>
  <c r="N23" i="2"/>
  <c r="O23" i="2" s="1"/>
  <c r="M23" i="2"/>
  <c r="K23" i="2"/>
  <c r="D23" i="2"/>
  <c r="C23" i="2"/>
  <c r="B23" i="2"/>
  <c r="A23" i="2"/>
  <c r="AD22" i="2"/>
  <c r="AE22" i="2" s="1"/>
  <c r="AG22" i="2" s="1"/>
  <c r="AC22" i="2"/>
  <c r="AA22" i="2"/>
  <c r="X22" i="2"/>
  <c r="V22" i="2"/>
  <c r="T22" i="2"/>
  <c r="R22" i="2"/>
  <c r="M22" i="2"/>
  <c r="K22" i="2"/>
  <c r="D22" i="2"/>
  <c r="C22" i="2"/>
  <c r="B22" i="2"/>
  <c r="A22" i="2"/>
  <c r="AC21" i="2"/>
  <c r="AA21" i="2"/>
  <c r="X21" i="2"/>
  <c r="V21" i="2"/>
  <c r="T21" i="2"/>
  <c r="R21" i="2"/>
  <c r="Y21" i="2" s="1"/>
  <c r="AF21" i="2" s="1"/>
  <c r="N21" i="2"/>
  <c r="O21" i="2" s="1"/>
  <c r="M21" i="2"/>
  <c r="K21" i="2"/>
  <c r="D21" i="2"/>
  <c r="C21" i="2"/>
  <c r="B21" i="2"/>
  <c r="A21" i="2"/>
  <c r="AC20" i="2"/>
  <c r="AA20" i="2"/>
  <c r="AD20" i="2" s="1"/>
  <c r="AE20" i="2" s="1"/>
  <c r="AG20" i="2" s="1"/>
  <c r="X20" i="2"/>
  <c r="V20" i="2"/>
  <c r="T20" i="2"/>
  <c r="R20" i="2"/>
  <c r="O20" i="2"/>
  <c r="M20" i="2"/>
  <c r="N20" i="2" s="1"/>
  <c r="K20" i="2"/>
  <c r="D20" i="2"/>
  <c r="C20" i="2"/>
  <c r="B20" i="2"/>
  <c r="A20" i="2"/>
  <c r="AG19" i="2"/>
  <c r="AE19" i="2"/>
  <c r="AC19" i="2"/>
  <c r="AD19" i="2" s="1"/>
  <c r="AA19" i="2"/>
  <c r="X19" i="2"/>
  <c r="V19" i="2"/>
  <c r="T19" i="2"/>
  <c r="R19" i="2"/>
  <c r="Y19" i="2" s="1"/>
  <c r="AF19" i="2" s="1"/>
  <c r="AH19" i="2" s="1"/>
  <c r="AI19" i="2" s="1"/>
  <c r="M19" i="2"/>
  <c r="K19" i="2"/>
  <c r="N19" i="2" s="1"/>
  <c r="O19" i="2" s="1"/>
  <c r="D19" i="2"/>
  <c r="C19" i="2"/>
  <c r="B19" i="2"/>
  <c r="A19" i="2"/>
  <c r="AC18" i="2"/>
  <c r="AA18" i="2"/>
  <c r="AD18" i="2" s="1"/>
  <c r="AE18" i="2" s="1"/>
  <c r="AG18" i="2" s="1"/>
  <c r="X18" i="2"/>
  <c r="V18" i="2"/>
  <c r="T18" i="2"/>
  <c r="R18" i="2"/>
  <c r="Y18" i="2" s="1"/>
  <c r="AF18" i="2" s="1"/>
  <c r="AH18" i="2" s="1"/>
  <c r="AI18" i="2" s="1"/>
  <c r="M18" i="2"/>
  <c r="K18" i="2"/>
  <c r="N18" i="2" s="1"/>
  <c r="O18" i="2" s="1"/>
  <c r="D18" i="2"/>
  <c r="C18" i="2"/>
  <c r="B18" i="2"/>
  <c r="A18" i="2"/>
  <c r="AC17" i="2"/>
  <c r="AA17" i="2"/>
  <c r="AD17" i="2" s="1"/>
  <c r="AE17" i="2" s="1"/>
  <c r="AG17" i="2" s="1"/>
  <c r="X17" i="2"/>
  <c r="V17" i="2"/>
  <c r="T17" i="2"/>
  <c r="R17" i="2"/>
  <c r="Y17" i="2" s="1"/>
  <c r="AF17" i="2" s="1"/>
  <c r="AH17" i="2" s="1"/>
  <c r="AI17" i="2" s="1"/>
  <c r="M17" i="2"/>
  <c r="K17" i="2"/>
  <c r="N17" i="2" s="1"/>
  <c r="O17" i="2" s="1"/>
  <c r="D17" i="2"/>
  <c r="C17" i="2"/>
  <c r="B17" i="2"/>
  <c r="A17" i="2"/>
  <c r="AD16" i="2"/>
  <c r="AE16" i="2" s="1"/>
  <c r="AG16" i="2" s="1"/>
  <c r="AC16" i="2"/>
  <c r="AA16" i="2"/>
  <c r="X16" i="2"/>
  <c r="V16" i="2"/>
  <c r="T16" i="2"/>
  <c r="R16" i="2"/>
  <c r="M16" i="2"/>
  <c r="N16" i="2" s="1"/>
  <c r="O16" i="2" s="1"/>
  <c r="K16" i="2"/>
  <c r="D16" i="2"/>
  <c r="C16" i="2"/>
  <c r="B16" i="2"/>
  <c r="A16" i="2"/>
  <c r="AC15" i="2"/>
  <c r="AD15" i="2" s="1"/>
  <c r="AE15" i="2" s="1"/>
  <c r="AG15" i="2" s="1"/>
  <c r="AA15" i="2"/>
  <c r="X15" i="2"/>
  <c r="V15" i="2"/>
  <c r="T15" i="2"/>
  <c r="R15" i="2"/>
  <c r="Y15" i="2" s="1"/>
  <c r="AF15" i="2" s="1"/>
  <c r="N15" i="2"/>
  <c r="O15" i="2" s="1"/>
  <c r="M15" i="2"/>
  <c r="K15" i="2"/>
  <c r="D15" i="2"/>
  <c r="C15" i="2"/>
  <c r="B15" i="2"/>
  <c r="A15" i="2"/>
  <c r="AD14" i="2"/>
  <c r="AE14" i="2" s="1"/>
  <c r="AG14" i="2" s="1"/>
  <c r="AC14" i="2"/>
  <c r="AA14" i="2"/>
  <c r="X14" i="2"/>
  <c r="V14" i="2"/>
  <c r="T14" i="2"/>
  <c r="R14" i="2"/>
  <c r="M14" i="2"/>
  <c r="K14" i="2"/>
  <c r="D14" i="2"/>
  <c r="C14" i="2"/>
  <c r="B14" i="2"/>
  <c r="A14" i="2"/>
  <c r="AC13" i="2"/>
  <c r="AA13" i="2"/>
  <c r="X13" i="2"/>
  <c r="V13" i="2"/>
  <c r="T13" i="2"/>
  <c r="R13" i="2"/>
  <c r="Y13" i="2" s="1"/>
  <c r="AF13" i="2" s="1"/>
  <c r="N13" i="2"/>
  <c r="O13" i="2" s="1"/>
  <c r="M13" i="2"/>
  <c r="K13" i="2"/>
  <c r="D13" i="2"/>
  <c r="C13" i="2"/>
  <c r="B13" i="2"/>
  <c r="A13" i="2"/>
  <c r="AC12" i="2"/>
  <c r="AA12" i="2"/>
  <c r="AD12" i="2" s="1"/>
  <c r="AE12" i="2" s="1"/>
  <c r="AG12" i="2" s="1"/>
  <c r="X12" i="2"/>
  <c r="V12" i="2"/>
  <c r="T12" i="2"/>
  <c r="R12" i="2"/>
  <c r="O12" i="2"/>
  <c r="M12" i="2"/>
  <c r="N12" i="2" s="1"/>
  <c r="K12" i="2"/>
  <c r="D12" i="2"/>
  <c r="C12" i="2"/>
  <c r="B12" i="2"/>
  <c r="A12" i="2"/>
  <c r="AG11" i="2"/>
  <c r="AE11" i="2"/>
  <c r="AC11" i="2"/>
  <c r="AD11" i="2" s="1"/>
  <c r="AA11" i="2"/>
  <c r="X11" i="2"/>
  <c r="V11" i="2"/>
  <c r="T11" i="2"/>
  <c r="R11" i="2"/>
  <c r="Y11" i="2" s="1"/>
  <c r="AF11" i="2" s="1"/>
  <c r="AH11" i="2" s="1"/>
  <c r="AI11" i="2" s="1"/>
  <c r="M11" i="2"/>
  <c r="K11" i="2"/>
  <c r="N11" i="2" s="1"/>
  <c r="O11" i="2" s="1"/>
  <c r="D11" i="2"/>
  <c r="C11" i="2"/>
  <c r="B11" i="2"/>
  <c r="A11" i="2"/>
  <c r="AC10" i="2"/>
  <c r="AA10" i="2"/>
  <c r="AD10" i="2" s="1"/>
  <c r="AE10" i="2" s="1"/>
  <c r="AG10" i="2" s="1"/>
  <c r="X10" i="2"/>
  <c r="V10" i="2"/>
  <c r="T10" i="2"/>
  <c r="R10" i="2"/>
  <c r="Y10" i="2" s="1"/>
  <c r="AF10" i="2" s="1"/>
  <c r="M10" i="2"/>
  <c r="K10" i="2"/>
  <c r="N10" i="2" s="1"/>
  <c r="O10" i="2" s="1"/>
  <c r="D10" i="2"/>
  <c r="C10" i="2"/>
  <c r="B10" i="2"/>
  <c r="A10" i="2"/>
  <c r="AC9" i="2"/>
  <c r="AA9" i="2"/>
  <c r="AD9" i="2" s="1"/>
  <c r="AE9" i="2" s="1"/>
  <c r="AG9" i="2" s="1"/>
  <c r="X9" i="2"/>
  <c r="V9" i="2"/>
  <c r="T9" i="2"/>
  <c r="R9" i="2"/>
  <c r="Y9" i="2" s="1"/>
  <c r="AF9" i="2" s="1"/>
  <c r="M9" i="2"/>
  <c r="K9" i="2"/>
  <c r="N9" i="2" s="1"/>
  <c r="O9" i="2" s="1"/>
  <c r="D9" i="2"/>
  <c r="C9" i="2"/>
  <c r="B9" i="2"/>
  <c r="A9" i="2"/>
  <c r="AH10" i="2" l="1"/>
  <c r="AI10" i="2" s="1"/>
  <c r="AH13" i="2"/>
  <c r="AI13" i="2" s="1"/>
  <c r="AH39" i="2"/>
  <c r="AI39" i="2" s="1"/>
  <c r="AH55" i="2"/>
  <c r="AI55" i="2" s="1"/>
  <c r="AH9" i="2"/>
  <c r="AI9" i="2" s="1"/>
  <c r="AH23" i="2"/>
  <c r="AI23" i="2" s="1"/>
  <c r="AH15" i="2"/>
  <c r="AI15" i="2" s="1"/>
  <c r="AH27" i="2"/>
  <c r="AI27" i="2" s="1"/>
  <c r="AH35" i="2"/>
  <c r="AI35" i="2" s="1"/>
  <c r="AH43" i="2"/>
  <c r="AI43" i="2" s="1"/>
  <c r="AH51" i="2"/>
  <c r="AI51" i="2" s="1"/>
  <c r="AH94" i="2"/>
  <c r="AI94" i="2" s="1"/>
  <c r="Y12" i="2"/>
  <c r="AF12" i="2" s="1"/>
  <c r="AH12" i="2" s="1"/>
  <c r="AI12" i="2" s="1"/>
  <c r="Y20" i="2"/>
  <c r="AF20" i="2" s="1"/>
  <c r="AH20" i="2" s="1"/>
  <c r="AI20" i="2" s="1"/>
  <c r="AH34" i="2"/>
  <c r="AI34" i="2" s="1"/>
  <c r="AH42" i="2"/>
  <c r="AI42" i="2" s="1"/>
  <c r="AH66" i="2"/>
  <c r="AI66" i="2" s="1"/>
  <c r="AH82" i="2"/>
  <c r="AI82" i="2" s="1"/>
  <c r="AH111" i="2"/>
  <c r="AI111" i="2" s="1"/>
  <c r="AD13" i="2"/>
  <c r="AE13" i="2" s="1"/>
  <c r="AG13" i="2" s="1"/>
  <c r="Y14" i="2"/>
  <c r="AF14" i="2" s="1"/>
  <c r="AH14" i="2" s="1"/>
  <c r="AI14" i="2" s="1"/>
  <c r="AD21" i="2"/>
  <c r="AE21" i="2" s="1"/>
  <c r="AG21" i="2" s="1"/>
  <c r="AH21" i="2" s="1"/>
  <c r="AI21" i="2" s="1"/>
  <c r="Y22" i="2"/>
  <c r="AF22" i="2" s="1"/>
  <c r="AH22" i="2" s="1"/>
  <c r="AI22" i="2" s="1"/>
  <c r="Y58" i="2"/>
  <c r="AF58" i="2" s="1"/>
  <c r="AH58" i="2" s="1"/>
  <c r="AI58" i="2" s="1"/>
  <c r="Y75" i="2"/>
  <c r="AF75" i="2" s="1"/>
  <c r="AH75" i="2" s="1"/>
  <c r="AI75" i="2" s="1"/>
  <c r="Y86" i="2"/>
  <c r="AF86" i="2" s="1"/>
  <c r="AH86" i="2" s="1"/>
  <c r="AI86" i="2" s="1"/>
  <c r="Y88" i="2"/>
  <c r="AF88" i="2" s="1"/>
  <c r="AH88" i="2" s="1"/>
  <c r="AI88" i="2" s="1"/>
  <c r="Y104" i="2"/>
  <c r="AF104" i="2" s="1"/>
  <c r="AH104" i="2" s="1"/>
  <c r="AI104" i="2" s="1"/>
  <c r="AH67" i="2"/>
  <c r="AI67" i="2" s="1"/>
  <c r="AH131" i="2"/>
  <c r="AI131" i="2" s="1"/>
  <c r="AH26" i="2"/>
  <c r="AI26" i="2" s="1"/>
  <c r="AH50" i="2"/>
  <c r="AI50" i="2" s="1"/>
  <c r="AH59" i="2"/>
  <c r="AI59" i="2" s="1"/>
  <c r="N14" i="2"/>
  <c r="O14" i="2" s="1"/>
  <c r="Y16" i="2"/>
  <c r="AF16" i="2" s="1"/>
  <c r="AH16" i="2" s="1"/>
  <c r="AI16" i="2" s="1"/>
  <c r="N22" i="2"/>
  <c r="O22" i="2" s="1"/>
  <c r="Y28" i="2"/>
  <c r="AF28" i="2" s="1"/>
  <c r="AH28" i="2" s="1"/>
  <c r="AI28" i="2" s="1"/>
  <c r="Y36" i="2"/>
  <c r="AF36" i="2" s="1"/>
  <c r="AH36" i="2" s="1"/>
  <c r="AI36" i="2" s="1"/>
  <c r="Y44" i="2"/>
  <c r="AF44" i="2" s="1"/>
  <c r="AH44" i="2" s="1"/>
  <c r="AI44" i="2" s="1"/>
  <c r="Y52" i="2"/>
  <c r="AF52" i="2" s="1"/>
  <c r="AH52" i="2" s="1"/>
  <c r="AI52" i="2" s="1"/>
  <c r="Y68" i="2"/>
  <c r="AF68" i="2" s="1"/>
  <c r="AH68" i="2" s="1"/>
  <c r="AI68" i="2" s="1"/>
  <c r="AH78" i="2"/>
  <c r="AI78" i="2" s="1"/>
  <c r="AH98" i="2"/>
  <c r="AI98" i="2" s="1"/>
  <c r="AD23" i="2"/>
  <c r="AE23" i="2" s="1"/>
  <c r="AG23" i="2" s="1"/>
  <c r="Y30" i="2"/>
  <c r="AF30" i="2" s="1"/>
  <c r="AH30" i="2" s="1"/>
  <c r="AI30" i="2" s="1"/>
  <c r="N32" i="2"/>
  <c r="O32" i="2" s="1"/>
  <c r="AD39" i="2"/>
  <c r="AE39" i="2" s="1"/>
  <c r="AG39" i="2" s="1"/>
  <c r="Y46" i="2"/>
  <c r="AF46" i="2" s="1"/>
  <c r="AH46" i="2" s="1"/>
  <c r="AI46" i="2" s="1"/>
  <c r="N48" i="2"/>
  <c r="O48" i="2" s="1"/>
  <c r="AD55" i="2"/>
  <c r="AE55" i="2" s="1"/>
  <c r="AG55" i="2" s="1"/>
  <c r="Y62" i="2"/>
  <c r="AF62" i="2" s="1"/>
  <c r="AH62" i="2" s="1"/>
  <c r="AI62" i="2" s="1"/>
  <c r="N64" i="2"/>
  <c r="O64" i="2" s="1"/>
  <c r="AD71" i="2"/>
  <c r="AE71" i="2" s="1"/>
  <c r="AG71" i="2" s="1"/>
  <c r="AH71" i="2" s="1"/>
  <c r="AI71" i="2" s="1"/>
  <c r="N73" i="2"/>
  <c r="O73" i="2" s="1"/>
  <c r="Y81" i="2"/>
  <c r="AF81" i="2" s="1"/>
  <c r="AD81" i="2"/>
  <c r="AE81" i="2" s="1"/>
  <c r="AG81" i="2" s="1"/>
  <c r="Y99" i="2"/>
  <c r="AF99" i="2" s="1"/>
  <c r="AH99" i="2" s="1"/>
  <c r="AI99" i="2" s="1"/>
  <c r="Y100" i="2"/>
  <c r="AF100" i="2" s="1"/>
  <c r="AH100" i="2" s="1"/>
  <c r="AI100" i="2" s="1"/>
  <c r="Y115" i="2"/>
  <c r="AF115" i="2" s="1"/>
  <c r="AH115" i="2" s="1"/>
  <c r="AI115" i="2" s="1"/>
  <c r="Y119" i="2"/>
  <c r="AF119" i="2" s="1"/>
  <c r="AH119" i="2" s="1"/>
  <c r="AI119" i="2" s="1"/>
  <c r="Y124" i="2"/>
  <c r="AF124" i="2" s="1"/>
  <c r="AH124" i="2" s="1"/>
  <c r="AI124" i="2" s="1"/>
  <c r="Y126" i="2"/>
  <c r="AF126" i="2" s="1"/>
  <c r="AD126" i="2"/>
  <c r="AE126" i="2" s="1"/>
  <c r="AG126" i="2" s="1"/>
  <c r="Y128" i="2"/>
  <c r="AF128" i="2" s="1"/>
  <c r="AH128" i="2" s="1"/>
  <c r="AI128" i="2" s="1"/>
  <c r="N24" i="2"/>
  <c r="O24" i="2" s="1"/>
  <c r="AD31" i="2"/>
  <c r="AE31" i="2" s="1"/>
  <c r="AG31" i="2" s="1"/>
  <c r="AH31" i="2" s="1"/>
  <c r="AI31" i="2" s="1"/>
  <c r="Y38" i="2"/>
  <c r="AF38" i="2" s="1"/>
  <c r="AH38" i="2" s="1"/>
  <c r="AI38" i="2" s="1"/>
  <c r="N40" i="2"/>
  <c r="O40" i="2" s="1"/>
  <c r="AD47" i="2"/>
  <c r="AE47" i="2" s="1"/>
  <c r="AG47" i="2" s="1"/>
  <c r="AH47" i="2" s="1"/>
  <c r="AI47" i="2" s="1"/>
  <c r="Y54" i="2"/>
  <c r="AF54" i="2" s="1"/>
  <c r="AH54" i="2" s="1"/>
  <c r="AI54" i="2" s="1"/>
  <c r="N56" i="2"/>
  <c r="O56" i="2" s="1"/>
  <c r="AD63" i="2"/>
  <c r="AE63" i="2" s="1"/>
  <c r="AG63" i="2" s="1"/>
  <c r="AH63" i="2" s="1"/>
  <c r="AI63" i="2" s="1"/>
  <c r="Y70" i="2"/>
  <c r="AF70" i="2" s="1"/>
  <c r="AH70" i="2" s="1"/>
  <c r="AI70" i="2" s="1"/>
  <c r="N72" i="2"/>
  <c r="O72" i="2" s="1"/>
  <c r="Y80" i="2"/>
  <c r="AF80" i="2" s="1"/>
  <c r="AH80" i="2" s="1"/>
  <c r="AI80" i="2" s="1"/>
  <c r="N81" i="2"/>
  <c r="O81" i="2" s="1"/>
  <c r="N90" i="2"/>
  <c r="O90" i="2" s="1"/>
  <c r="Y91" i="2"/>
  <c r="AF91" i="2" s="1"/>
  <c r="AH91" i="2" s="1"/>
  <c r="AI91" i="2" s="1"/>
  <c r="Y101" i="2"/>
  <c r="AF101" i="2" s="1"/>
  <c r="AD101" i="2"/>
  <c r="AE101" i="2" s="1"/>
  <c r="AG101" i="2" s="1"/>
  <c r="Y116" i="2"/>
  <c r="AF116" i="2" s="1"/>
  <c r="AH116" i="2" s="1"/>
  <c r="AI116" i="2" s="1"/>
  <c r="Y139" i="2"/>
  <c r="AF139" i="2" s="1"/>
  <c r="AH139" i="2" s="1"/>
  <c r="AI139" i="2" s="1"/>
  <c r="N74" i="2"/>
  <c r="O74" i="2" s="1"/>
  <c r="N77" i="2"/>
  <c r="O77" i="2" s="1"/>
  <c r="Y90" i="2"/>
  <c r="AF90" i="2" s="1"/>
  <c r="AH90" i="2" s="1"/>
  <c r="AI90" i="2" s="1"/>
  <c r="AD93" i="2"/>
  <c r="AE93" i="2" s="1"/>
  <c r="AG93" i="2" s="1"/>
  <c r="AH93" i="2" s="1"/>
  <c r="AI93" i="2" s="1"/>
  <c r="N102" i="2"/>
  <c r="O102" i="2" s="1"/>
  <c r="Y108" i="2"/>
  <c r="AF108" i="2" s="1"/>
  <c r="AH108" i="2" s="1"/>
  <c r="AI108" i="2" s="1"/>
  <c r="Y120" i="2"/>
  <c r="AF120" i="2" s="1"/>
  <c r="AH120" i="2" s="1"/>
  <c r="AI120" i="2" s="1"/>
  <c r="Y76" i="2"/>
  <c r="AF76" i="2" s="1"/>
  <c r="AH76" i="2" s="1"/>
  <c r="AI76" i="2" s="1"/>
  <c r="N78" i="2"/>
  <c r="O78" i="2" s="1"/>
  <c r="AD85" i="2"/>
  <c r="AE85" i="2" s="1"/>
  <c r="AG85" i="2" s="1"/>
  <c r="AH85" i="2" s="1"/>
  <c r="AI85" i="2" s="1"/>
  <c r="Y92" i="2"/>
  <c r="AF92" i="2" s="1"/>
  <c r="AH92" i="2" s="1"/>
  <c r="AI92" i="2" s="1"/>
  <c r="Y96" i="2"/>
  <c r="AF96" i="2" s="1"/>
  <c r="AH96" i="2" s="1"/>
  <c r="AI96" i="2" s="1"/>
  <c r="Y97" i="2"/>
  <c r="AF97" i="2" s="1"/>
  <c r="AD97" i="2"/>
  <c r="AE97" i="2" s="1"/>
  <c r="AG97" i="2" s="1"/>
  <c r="N98" i="2"/>
  <c r="O98" i="2" s="1"/>
  <c r="Y103" i="2"/>
  <c r="AF103" i="2" s="1"/>
  <c r="AH103" i="2" s="1"/>
  <c r="AI103" i="2" s="1"/>
  <c r="Y106" i="2"/>
  <c r="AF106" i="2" s="1"/>
  <c r="AD106" i="2"/>
  <c r="AE106" i="2" s="1"/>
  <c r="AG106" i="2" s="1"/>
  <c r="Y110" i="2"/>
  <c r="AF110" i="2" s="1"/>
  <c r="AH110" i="2" s="1"/>
  <c r="AI110" i="2" s="1"/>
  <c r="Y113" i="2"/>
  <c r="AF113" i="2" s="1"/>
  <c r="AD113" i="2"/>
  <c r="AE113" i="2" s="1"/>
  <c r="AG113" i="2" s="1"/>
  <c r="N115" i="2"/>
  <c r="O115" i="2" s="1"/>
  <c r="Y137" i="2"/>
  <c r="AF137" i="2" s="1"/>
  <c r="AH137" i="2" s="1"/>
  <c r="AI137" i="2" s="1"/>
  <c r="AH138" i="2"/>
  <c r="AI138" i="2" s="1"/>
  <c r="AH141" i="2"/>
  <c r="AI141" i="2" s="1"/>
  <c r="Y148" i="2"/>
  <c r="AF148" i="2" s="1"/>
  <c r="AH148" i="2" s="1"/>
  <c r="AI148" i="2" s="1"/>
  <c r="N103" i="2"/>
  <c r="O103" i="2" s="1"/>
  <c r="AD110" i="2"/>
  <c r="AE110" i="2" s="1"/>
  <c r="AG110" i="2" s="1"/>
  <c r="Y117" i="2"/>
  <c r="AF117" i="2" s="1"/>
  <c r="AH117" i="2" s="1"/>
  <c r="AI117" i="2" s="1"/>
  <c r="N119" i="2"/>
  <c r="O119" i="2" s="1"/>
  <c r="Y122" i="2"/>
  <c r="AF122" i="2" s="1"/>
  <c r="AH122" i="2" s="1"/>
  <c r="AI122" i="2" s="1"/>
  <c r="N127" i="2"/>
  <c r="O127" i="2" s="1"/>
  <c r="Y134" i="2"/>
  <c r="AF134" i="2" s="1"/>
  <c r="AD134" i="2"/>
  <c r="AE134" i="2" s="1"/>
  <c r="AG134" i="2" s="1"/>
  <c r="Y144" i="2"/>
  <c r="AF144" i="2" s="1"/>
  <c r="AH144" i="2" s="1"/>
  <c r="AI144" i="2" s="1"/>
  <c r="Y149" i="2"/>
  <c r="AF149" i="2" s="1"/>
  <c r="AH149" i="2" s="1"/>
  <c r="AI149" i="2" s="1"/>
  <c r="Y153" i="2"/>
  <c r="AF153" i="2" s="1"/>
  <c r="AH153" i="2" s="1"/>
  <c r="AI153" i="2" s="1"/>
  <c r="Y154" i="2"/>
  <c r="AF154" i="2" s="1"/>
  <c r="AH154" i="2" s="1"/>
  <c r="AI154" i="2" s="1"/>
  <c r="Y105" i="2"/>
  <c r="AF105" i="2" s="1"/>
  <c r="AH105" i="2" s="1"/>
  <c r="AI105" i="2" s="1"/>
  <c r="Y121" i="2"/>
  <c r="AF121" i="2" s="1"/>
  <c r="AH121" i="2" s="1"/>
  <c r="AI121" i="2" s="1"/>
  <c r="Y125" i="2"/>
  <c r="AF125" i="2" s="1"/>
  <c r="AH125" i="2" s="1"/>
  <c r="AI125" i="2" s="1"/>
  <c r="Y129" i="2"/>
  <c r="AF129" i="2" s="1"/>
  <c r="AH129" i="2" s="1"/>
  <c r="AI129" i="2" s="1"/>
  <c r="Y130" i="2"/>
  <c r="AF130" i="2" s="1"/>
  <c r="AH130" i="2" s="1"/>
  <c r="AI130" i="2" s="1"/>
  <c r="Y142" i="2"/>
  <c r="AF142" i="2" s="1"/>
  <c r="AH142" i="2" s="1"/>
  <c r="AI142" i="2" s="1"/>
  <c r="Y152" i="2"/>
  <c r="AF152" i="2" s="1"/>
  <c r="AH152" i="2" s="1"/>
  <c r="AI152" i="2" s="1"/>
  <c r="Y157" i="2"/>
  <c r="AF157" i="2" s="1"/>
  <c r="AH157" i="2" s="1"/>
  <c r="AI157" i="2" s="1"/>
  <c r="AH134" i="2" l="1"/>
  <c r="AI134" i="2" s="1"/>
  <c r="AH106" i="2"/>
  <c r="AI106" i="2" s="1"/>
  <c r="AH97" i="2"/>
  <c r="AI97" i="2" s="1"/>
  <c r="AH101" i="2"/>
  <c r="AI101" i="2" s="1"/>
  <c r="AH81" i="2"/>
  <c r="AI81" i="2" s="1"/>
  <c r="AH113" i="2"/>
  <c r="AI113" i="2" s="1"/>
  <c r="AH126" i="2"/>
  <c r="AI126" i="2" s="1"/>
</calcChain>
</file>

<file path=xl/comments1.xml><?xml version="1.0" encoding="utf-8"?>
<comments xmlns="http://schemas.openxmlformats.org/spreadsheetml/2006/main">
  <authors>
    <author/>
  </authors>
  <commentList>
    <comment ref="A8" authorId="0" shapeId="0">
      <text>
        <r>
          <rPr>
            <sz val="11"/>
            <color theme="1"/>
            <rFont val="Arial"/>
            <scheme val="minor"/>
          </rPr>
          <t>======
ID#AAAANShGKrg
Laura Berrio    (2021-07-15 01:58:32)
Campo automático.
Consecutivo del activo de información.</t>
        </r>
      </text>
    </comment>
    <comment ref="B8" authorId="0" shapeId="0">
      <text>
        <r>
          <rPr>
            <sz val="11"/>
            <color theme="1"/>
            <rFont val="Arial"/>
            <scheme val="minor"/>
          </rPr>
          <t>======
ID#AAAANShGKnE
Laura Berrio    (2021-07-15 01:58:32)
Campo automático.
Nombre completo del activo de información.</t>
        </r>
      </text>
    </comment>
    <comment ref="C8" authorId="0" shapeId="0">
      <text>
        <r>
          <rPr>
            <sz val="11"/>
            <color theme="1"/>
            <rFont val="Arial"/>
            <scheme val="minor"/>
          </rPr>
          <t>======
ID#AAAANShGKs8
Laura Berrio    (2021-07-15 01:58:32)
Campo automático.
Descripción resumida de manera clara para identificar el activo de información.</t>
        </r>
      </text>
    </comment>
    <comment ref="D8" authorId="0" shapeId="0">
      <text>
        <r>
          <rPr>
            <sz val="11"/>
            <color theme="1"/>
            <rFont val="Arial"/>
            <scheme val="minor"/>
          </rPr>
          <t>======
ID#AAAANShGKsI
Laura Berrio    (2021-07-15 01:58:32)
Campo automático.</t>
        </r>
      </text>
    </comment>
    <comment ref="E8" authorId="0" shapeId="0">
      <text>
        <r>
          <rPr>
            <sz val="11"/>
            <color theme="1"/>
            <rFont val="Arial"/>
            <scheme val="minor"/>
          </rPr>
          <t>======
ID#AAAANShGKm8
User    (2021-07-15 01:58:32)
Identificador único de riesgo.</t>
        </r>
      </text>
    </comment>
    <comment ref="F8" authorId="0" shapeId="0">
      <text>
        <r>
          <rPr>
            <sz val="11"/>
            <color theme="1"/>
            <rFont val="Arial"/>
            <scheme val="minor"/>
          </rPr>
          <t>======
ID#AAAANShGKoA
User    (2021-07-15 01:58:32)
Seleccionar la opción correspondiente.</t>
        </r>
      </text>
    </comment>
    <comment ref="G8" authorId="0" shapeId="0">
      <text>
        <r>
          <rPr>
            <sz val="11"/>
            <color theme="1"/>
            <rFont val="Arial"/>
            <scheme val="minor"/>
          </rPr>
          <t>======
ID#AAAANShGKnY
Laura Berrio    (2021-07-15 01:58:32)
Seleccionar la opción correspondiente.</t>
        </r>
      </text>
    </comment>
    <comment ref="H8" authorId="0" shapeId="0">
      <text>
        <r>
          <rPr>
            <sz val="11"/>
            <color theme="1"/>
            <rFont val="Arial"/>
            <scheme val="minor"/>
          </rPr>
          <t>======
ID#AAAANShGKlc
Laura Berrio    (2021-07-15 01:58:32)
Seleccionar la opción correspondiente.</t>
        </r>
      </text>
    </comment>
    <comment ref="I8" authorId="0" shapeId="0">
      <text>
        <r>
          <rPr>
            <sz val="11"/>
            <color theme="1"/>
            <rFont val="Arial"/>
            <scheme val="minor"/>
          </rPr>
          <t>======
ID#AAAANShGKow
Laura Berrio    (2021-07-15 01:58:32)
Seleccionar la opción correspondiente.</t>
        </r>
      </text>
    </comment>
    <comment ref="J8" authorId="0" shapeId="0">
      <text>
        <r>
          <rPr>
            <sz val="11"/>
            <color theme="1"/>
            <rFont val="Arial"/>
            <scheme val="minor"/>
          </rPr>
          <t>======
ID#AAAANShGKpA
Laura Berrio    (2021-07-15 01:58:32)
Posibilidad de ocurrencia del evento de riesgo. Seleccionar la opción correspondiente.</t>
        </r>
      </text>
    </comment>
    <comment ref="L8" authorId="0" shapeId="0">
      <text>
        <r>
          <rPr>
            <sz val="11"/>
            <color theme="1"/>
            <rFont val="Arial"/>
            <scheme val="minor"/>
          </rPr>
          <t>======
ID#AAAANShGKps
Laura Berrio    (2021-07-15 01:58:32)
Consecuencia o efecto del evento de riesgo.
Seleccionar la opción correspondiente.</t>
        </r>
      </text>
    </comment>
    <comment ref="O8" authorId="0" shapeId="0">
      <text>
        <r>
          <rPr>
            <sz val="11"/>
            <color theme="1"/>
            <rFont val="Arial"/>
            <scheme val="minor"/>
          </rPr>
          <t>======
ID#AAAANShGKpg
User    (2021-07-15 01:58:32)
Campo automático.</t>
        </r>
      </text>
    </comment>
    <comment ref="P8" authorId="0" shapeId="0">
      <text>
        <r>
          <rPr>
            <sz val="11"/>
            <color theme="1"/>
            <rFont val="Arial"/>
            <scheme val="minor"/>
          </rPr>
          <t>======
ID#AAAANShGKoY
Laura Berrio    (2021-07-15 01:58:32)
Especificar la actividad o control existente definida por el responsable o dueño del Activo de Información.</t>
        </r>
      </text>
    </comment>
    <comment ref="Q8" authorId="0" shapeId="0">
      <text>
        <r>
          <rPr>
            <sz val="11"/>
            <color theme="1"/>
            <rFont val="Arial"/>
            <scheme val="minor"/>
          </rPr>
          <t>======
ID#AAAANShGKr8
Laura Berrio    (2021-07-15 01:58:32)
Seleccione la opción correspondiente.</t>
        </r>
      </text>
    </comment>
    <comment ref="S8" authorId="0" shapeId="0">
      <text>
        <r>
          <rPr>
            <sz val="11"/>
            <color theme="1"/>
            <rFont val="Arial"/>
            <scheme val="minor"/>
          </rPr>
          <t>======
ID#AAAANShGKlU
Laura Berrio    (2021-07-15 01:58:32)
Seleccione la opción correspondiente.</t>
        </r>
      </text>
    </comment>
    <comment ref="U8" authorId="0" shapeId="0">
      <text>
        <r>
          <rPr>
            <sz val="11"/>
            <color theme="1"/>
            <rFont val="Arial"/>
            <scheme val="minor"/>
          </rPr>
          <t>======
ID#AAAANShGKmU
Laura Berrio    (2021-07-15 01:58:32)
Seleccione la opción correspondiente.</t>
        </r>
      </text>
    </comment>
    <comment ref="W8" authorId="0" shapeId="0">
      <text>
        <r>
          <rPr>
            <sz val="11"/>
            <color theme="1"/>
            <rFont val="Arial"/>
            <scheme val="minor"/>
          </rPr>
          <t>======
ID#AAAANShGKsA
Laura Berrio    (2021-07-15 01:58:32)
Seleccione la opción correspondiente.</t>
        </r>
      </text>
    </comment>
    <comment ref="Y8" authorId="0" shapeId="0">
      <text>
        <r>
          <rPr>
            <sz val="11"/>
            <color theme="1"/>
            <rFont val="Arial"/>
            <scheme val="minor"/>
          </rPr>
          <t>======
ID#AAAANShGKtU
Laura Berrio    (2021-07-15 01:58:32)
Campo autómatico.</t>
        </r>
      </text>
    </comment>
    <comment ref="Z8" authorId="0" shapeId="0">
      <text>
        <r>
          <rPr>
            <sz val="11"/>
            <color theme="1"/>
            <rFont val="Arial"/>
            <scheme val="minor"/>
          </rPr>
          <t>======
ID#AAAANShGKnk
Laura Berrio    (2021-07-15 01:58:32)
Posibilidad de ocurrencia del evento de riesgo. Seleccionar la opción correspondiente.</t>
        </r>
      </text>
    </comment>
    <comment ref="AB8" authorId="0" shapeId="0">
      <text>
        <r>
          <rPr>
            <sz val="11"/>
            <color theme="1"/>
            <rFont val="Arial"/>
            <scheme val="minor"/>
          </rPr>
          <t>======
ID#AAAANShGKpE
Laura Berrio    (2021-07-15 01:58:32)
Consecuencia o efecto del evento de riesgo.
Seleccionar la opción correspondiente.</t>
        </r>
      </text>
    </comment>
    <comment ref="AE8" authorId="0" shapeId="0">
      <text>
        <r>
          <rPr>
            <sz val="11"/>
            <color theme="1"/>
            <rFont val="Arial"/>
            <scheme val="minor"/>
          </rPr>
          <t>======
ID#AAAANShGKqY
User    (2021-07-15 01:58:32)
Campo automático.</t>
        </r>
      </text>
    </comment>
    <comment ref="AI8" authorId="0" shapeId="0">
      <text>
        <r>
          <rPr>
            <sz val="11"/>
            <color theme="1"/>
            <rFont val="Arial"/>
            <scheme val="minor"/>
          </rPr>
          <t>======
ID#AAAANShGKlY
User    (2021-07-15 01:58:32)
Campo automático</t>
        </r>
      </text>
    </comment>
  </commentList>
  <extLst>
    <ext xmlns:r="http://schemas.openxmlformats.org/officeDocument/2006/relationships" uri="GoogleSheetsCustomDataVersion2">
      <go:sheetsCustomData xmlns:go="http://customooxmlschemas.google.com/" r:id="rId1" roundtripDataSignature="AMtx7misWxXYoGB4yxrLeSWSA7WRQkKRlA=="/>
    </ext>
  </extLst>
</comments>
</file>

<file path=xl/sharedStrings.xml><?xml version="1.0" encoding="utf-8"?>
<sst xmlns="http://schemas.openxmlformats.org/spreadsheetml/2006/main" count="6711" uniqueCount="1775">
  <si>
    <t>INSTITUTO DISTRITAL DE PATRIMONIO CULTURAL</t>
  </si>
  <si>
    <t>PROCESO DE GESTIÓN DOCUMENTAL</t>
  </si>
  <si>
    <t>ÍNDICE DE INFORMACIÓN CLASIFICADA Y RESERVADA</t>
  </si>
  <si>
    <t>Identificador</t>
  </si>
  <si>
    <t>Nombre o título de la categoría de información</t>
  </si>
  <si>
    <t>Nombre o título de la información</t>
  </si>
  <si>
    <t>Idioma</t>
  </si>
  <si>
    <t>Medio de conservación y/o soporte</t>
  </si>
  <si>
    <t>Fecha de generación de la información</t>
  </si>
  <si>
    <t>Nombre del responsable de la producción de la información (Propietario del Activo)</t>
  </si>
  <si>
    <t>Nombre del responsable de la información: (Custodio del Activo)</t>
  </si>
  <si>
    <t>Objeto legitimo de la Excepción</t>
  </si>
  <si>
    <t>Fundamento Constitucional o Legal</t>
  </si>
  <si>
    <t>Fundamento jurídico de la Excepción</t>
  </si>
  <si>
    <t>Excepción Total o Parcial</t>
  </si>
  <si>
    <t>Fecha de la calificación: 
 (DD/MM/AAAA)</t>
  </si>
  <si>
    <t>Plazo de la clasificación o reserva</t>
  </si>
  <si>
    <t>Comunicación oficial externa  de entrada solicitando informe  por parte de la veeduría distrital</t>
  </si>
  <si>
    <t>Documento oficial en el cual se solicita informaciòn de interes por parte de la veeduría distrital como ente de control.</t>
  </si>
  <si>
    <t>Español</t>
  </si>
  <si>
    <t>Físico/Digital</t>
  </si>
  <si>
    <t xml:space="preserve">Control Disciplinario Interno </t>
  </si>
  <si>
    <t>El derecho de toda persona a la intimidad, bajo las limitaciones propias que impone la condición de servidor público</t>
  </si>
  <si>
    <t>Ley 1712 de 2014 ARTÍCULO  18. Información exceptuada por daño de derechos a personas naturales o jurídicas.</t>
  </si>
  <si>
    <t>Reserva total</t>
  </si>
  <si>
    <t>Ilimitada</t>
  </si>
  <si>
    <t>Informe según requerimiento a la veeduría distrital</t>
  </si>
  <si>
    <t>Documento oficial en el cual se responde el requerimiento de la veeduría distrital.</t>
  </si>
  <si>
    <t>Comunicación oficial interna remitiendo informe a la veeduría distrital ( soporte papel y/o digital)</t>
  </si>
  <si>
    <t>Documento oficial indicando el envio de dicha informaciòn a la veedurìa distrital.</t>
  </si>
  <si>
    <t xml:space="preserve">Comunicación oficial externa a entes de control </t>
  </si>
  <si>
    <t xml:space="preserve">Documento oficial mediante el cual se le comunica a los entes de control las comunicaciones dentro de la investigación disciplinaria, o se envia información solicitada por los entes de control </t>
  </si>
  <si>
    <t xml:space="preserve">Comunicación oficial externa de entrada  solicitando información de otras entidades y/o ciudadanos </t>
  </si>
  <si>
    <t>Documento oficial en el cual se solicita informaciòn de acuerdo al tema de interes a entidades y ciudadanos,</t>
  </si>
  <si>
    <t>Informe según requerimiento de entidades  y/o ciudadanos</t>
  </si>
  <si>
    <t>Documento oficial en el cual hay requerimientos por parte de las entidades y/o ciudadanos en base a informaciòn solicitada.</t>
  </si>
  <si>
    <t>Comunicación oficial interna remitiendo respuesta a requerimientos de entidades  y/o ciudadanos</t>
  </si>
  <si>
    <t>Documento oficial indicando el envio de respuesta a dichos requeirmientos a entidades y/o ciudadanos.</t>
  </si>
  <si>
    <t>Queja y/o informes</t>
  </si>
  <si>
    <t xml:space="preserve">Documento por medio del cual se pone en conocimiento de la autoridad disciplinaria hechos presumibles de infracción a la normatividad. </t>
  </si>
  <si>
    <t>La prevención, investigación y persecución de los delitos y las faltas disciplinarias, mientras que no se haga efectiva la medida de aseguramiento o se formule pliego de cargos, según sea el caso.</t>
  </si>
  <si>
    <t>Ley 1712 de 2014 ARTÍCULO  19. Información exceptuada por daño a los intereses publicos</t>
  </si>
  <si>
    <t>15 años</t>
  </si>
  <si>
    <t>Auto inhibitorio</t>
  </si>
  <si>
    <t>Es una desición por medio de la cual la autoridad disciplinaria se inhibe o se abstiene de iniciar una actuación disciplinaria por falta de los requisitos establecidos en la norma, sin que esta haga transito a cosa juzgada.</t>
  </si>
  <si>
    <t>Comunicación auto inhibitorio</t>
  </si>
  <si>
    <t>Documento oficial en el cual se comunica al quejoso en la decisión de inhibisión y la posibilidad que tienen de allegar nuevas pruebas y de ampliar los hechos.</t>
  </si>
  <si>
    <t xml:space="preserve">Auto apertura de indagación  previa </t>
  </si>
  <si>
    <t xml:space="preserve"> Documento escrito que ordena de manera motivada, la iniciación de la etapa de indagación previa con el fin de verificar la identidad del posible infractor y la ocurrencia de los hechos, denunciados en el informe o la queja, el cual tendra una duración de 3 meses </t>
  </si>
  <si>
    <t>Ratificación y ampliación de la queja</t>
  </si>
  <si>
    <t xml:space="preserve">Diligencia por medio de la cual el quejoso ratifica bajo la gravedad de juramento los hechos dados a conocer. </t>
  </si>
  <si>
    <t xml:space="preserve">Citación quejoso ratificación y ampliación </t>
  </si>
  <si>
    <t>Documento oficial por medio del cual se cita al quejoso para la diligencia de ratificaciòn y ampliaciòn de su queja.</t>
  </si>
  <si>
    <t>Auto de prorroga de la indagación  previa</t>
  </si>
  <si>
    <t>Si vencido el termino de 3 meses de la indagación previa, los hechos se relacione con conductas por violacion a los derechos humanos o al derecho internacional humanitario, el termino de la indagación previa podra extenderse por otros 3 meses.</t>
  </si>
  <si>
    <t xml:space="preserve">Constancia de ejecutoria </t>
  </si>
  <si>
    <t>Es el escrito en el que se hace constar que un acto administrativo adquirió firmeza.</t>
  </si>
  <si>
    <t>Citación para versión libre</t>
  </si>
  <si>
    <t>Comunicación oficial citando al investigado para que exponga su versión de los hechos, a la cual no esta obligado a comparecer.</t>
  </si>
  <si>
    <t>Versión libre</t>
  </si>
  <si>
    <t>Es aquella diligencia libre de todo apremio y juramento, en la que el  investigado como sujeto procesal tiene derecho a ser oído por parte de la autoridad disciplinaria, en cualquier etapa de la actuación, antes del fallo de primera instancia. Respetándole el libre ejercicio de su defensa.</t>
  </si>
  <si>
    <t>Acta de visita administrativa</t>
  </si>
  <si>
    <t>Práctica de la prueba que requiere el desplazamiento del operador disciplinario hasta el lugar donde ocurrieron los hechos o donde se encuentra información que puede ayudar a su esclarecimiento en etapa de instrucción o juzgamiento.</t>
  </si>
  <si>
    <t>Auto apertura de investigación disciplinario</t>
  </si>
  <si>
    <t>Documento escrito que ordena de manera motivada, la iniciación del proceso disciplinario con el propósito de ahondar en los pormenores de la infracción disciplinaria, las circunstancias de tiempo, modo y lugar, el compromiso del implicado en la ejecución de la falta y si se configuran causales de exclusión de responsabilidad a su favor, tiene una duracción de 6 meses.</t>
  </si>
  <si>
    <t>Auto remisión por competente poder preferente</t>
  </si>
  <si>
    <t>Auto mediante el cual se remite a la procuraduria o personeria el expediente para que sea avocado por esas entidades, en razón a los hechos o la calidad de las personas investigada.</t>
  </si>
  <si>
    <t>Comunicación Personería y Procuraduría</t>
  </si>
  <si>
    <t>Comunicación oficial por medio de la cual se informa a los entes externos de control disciplinario la iniciación de una investigación disciplinaria, de la sanción impuesta en el fallo de primera instancia en caso de no interponer recursos, de la sanción impuesta cuando el fallos de primera instancia es confirmado asi como cuando se  ordena la terminación del expediente.</t>
  </si>
  <si>
    <t>Citación para notificacion personal</t>
  </si>
  <si>
    <t>Es el llamado al investigidado para que se notifique personalmente de las decisiones tomadas en el auto de investigación, el de vinculación, el pliego de cargos y su variación, los fallos de instancia, ademas del cierre de la investigación y el que correr traslado para alegatos precalificatorios.</t>
  </si>
  <si>
    <t xml:space="preserve">Acta de notificación personal </t>
  </si>
  <si>
    <t>Es un acto jurídico procesal a través del cual se le hace saber al investigado la iniciación, el de vinculación, el pliego de cargos y su variación, los fallos de instancia, ademas del cierre de la investigación y el que correr traslado para alegatos precalificatorios, se le hace entrega de las copias del que se le comunicó, se le pone en conocimiento sus derechos como investigado y los beneficios de la confesión.</t>
  </si>
  <si>
    <t>Comunicación al investigado</t>
  </si>
  <si>
    <t>Comunicaión oficial informando al investigado repecto de actuaciones adelantadas dentro del trámite procesal.</t>
  </si>
  <si>
    <t>Comunicación a los consultorios jurídicos para designación de defensor</t>
  </si>
  <si>
    <t>Comunicación que se envia a  los consultorios juridicos de las universidades, solicitando su colaboración con la designación de un estudiante de derecho para que asuma la defesa de oficio del investigado en etapa de investigación o juzgamiento.</t>
  </si>
  <si>
    <t>Auto decreta pruebas</t>
  </si>
  <si>
    <t>decisión por medio de la cual se decreta la practica de pruebas que han sido solicitada por la parte investigada o su apoderado o pruebas de oficio.</t>
  </si>
  <si>
    <t>Comunicación decreto de pruebas de oficio o a petición de parte.</t>
  </si>
  <si>
    <t>Es un documento oficial por medio del cual se informa a los sujetos procesales el decreto  de pruebas oficioso o a petición de parte y el derecho que tiene a controvertirlas y a participar en su recaudo.</t>
  </si>
  <si>
    <t>Oficio pruebas documentales</t>
  </si>
  <si>
    <t xml:space="preserve">Documento oficial por medio de cual se solicita información decretada como pruebas. </t>
  </si>
  <si>
    <t>Pruebas</t>
  </si>
  <si>
    <t>Documentos aportados por el investigado, testigos, quejoso o obtenidos de oficio, necesarios para determinar la culpabilidad o no del investigado.</t>
  </si>
  <si>
    <t>Declaración juramentada</t>
  </si>
  <si>
    <t xml:space="preserve"> es una manifestación escrita o verbal cuya veracidad es asegurada mediante un juramento ante una autoridad judicial o administrativa. Esto hace que el contenido de la declaración sea tomado como cierto hasta que se demuestre lo contrario.</t>
  </si>
  <si>
    <t>Citación testigos</t>
  </si>
  <si>
    <t>Documento oficial por medio del cual se cita a las personas que tubieron conocimiento de los hechos para que los expongan, advirtiendoles las consecunecias de su no asistencia.</t>
  </si>
  <si>
    <t>Diligencia deTestimonio</t>
  </si>
  <si>
    <t>Diligencia por medio de cual se le toma el testimonio bajo la gravedad de juramento a las personas que presenciaron o tuvieron conocimiento de los hechos motivo de investigación.</t>
  </si>
  <si>
    <t>Auto de prorroga de investigación</t>
  </si>
  <si>
    <t xml:space="preserve">Si vencido el termino de investigaciòn disciplinaria hiciera falta pruebas se podra declarar la prorroga de la misma hasta por a mitad del termino en este caso 3 meses. En el caso de que se trate de infracciones a los derechos humanos o al derecho internacional humanitario se podra porrrogar hasta 12 meses adicionales, la investigación no podra exeder de 18 meses. </t>
  </si>
  <si>
    <t>Auto resolviendo recurso de reposición</t>
  </si>
  <si>
    <t>Decisión por medio de la cual se resuelve el recurso de reposisción interpuesto por los sujetos procesales, en la que se concede la reposicion o se rechaza</t>
  </si>
  <si>
    <t xml:space="preserve">Auto concediendo recurso de apelación </t>
  </si>
  <si>
    <t>Documento de tramite por medio del cual se concede el recurso interpuesto por el interesado.</t>
  </si>
  <si>
    <t xml:space="preserve">Comunicación auto concede apelación </t>
  </si>
  <si>
    <t>Documento oficial por medio del cual se le informa al interesado que se concedio el recurso de apelación.</t>
  </si>
  <si>
    <t>Auto Rechazando recurso de apelación por improcedente</t>
  </si>
  <si>
    <t>Actuación motivada por medio de la cual se rechaza un recurso improcedente respecto de la desición tomada.</t>
  </si>
  <si>
    <t xml:space="preserve">Comunicación auto niega recurso de apelación </t>
  </si>
  <si>
    <t>Comunicación oficial donde se informa el motivo por el cual se da negaciòn al recurso de apelaciòn</t>
  </si>
  <si>
    <t xml:space="preserve">Auto declarando desierto recurso </t>
  </si>
  <si>
    <t>Actuación procesal por medio de la cual se declara desierto un recurso por falta de sustentación dentro del termino establecido.</t>
  </si>
  <si>
    <t xml:space="preserve">Auto niega recurso por extemporaneo </t>
  </si>
  <si>
    <t>Actuación procesal por medio de la cual se declara se rechaza un recurso de apelación por no presentarse en el termino fijado por la ley.</t>
  </si>
  <si>
    <t>Alegatos precalificatorios</t>
  </si>
  <si>
    <t>Memorial por medio del cual el investigado o su defensor presenta los alegatos precalificatorios para que se se tenga encuenta antes de la formulación de cargos y con la intención de desvirtuarlos los hechos, aportando pruebas o solicitando el decreto de otras.</t>
  </si>
  <si>
    <t>Auto de evaluación de investigación disciplinaria</t>
  </si>
  <si>
    <t>Una vez en firme la providencia del cierre de la investigaciòn se procedera a la evaluación de la misma profiriendo pliego de cargos u ordenando la terminación y archivo definitivo  de la actuación disciplinaria.</t>
  </si>
  <si>
    <t>Computador</t>
  </si>
  <si>
    <t xml:space="preserve">Bien mueble por medio del cual se guarda la información de cada uno de los procesos nuevos, activos, archivados, enviados, así como todos los tramites de la oficina. </t>
  </si>
  <si>
    <t>Base de datos procesos</t>
  </si>
  <si>
    <t>Documento por medio del cual se actualiza y se lleva la trazabilidad de cada uno de los procesos.</t>
  </si>
  <si>
    <t>Bases de datos</t>
  </si>
  <si>
    <t>Colección organizada de información estructurada, almacenada electrónicamente, que permite almacenar la información de la ciudadanía que accede a los distintos espacios de participación del IDPC para su futura consulta y utilización.</t>
  </si>
  <si>
    <t>Digital</t>
  </si>
  <si>
    <t>Direccionamiento Estratégico – Oficina Asesora de Planeación</t>
  </si>
  <si>
    <t xml:space="preserve">Limitada  </t>
  </si>
  <si>
    <t>Listas de asistencia</t>
  </si>
  <si>
    <t>Documento oficial que permite tomar el registro de la presencia de los participantes en reuniones o eventos de participación ciudadana en ámbitos misionales de la entidad.</t>
  </si>
  <si>
    <t>No aplica</t>
  </si>
  <si>
    <t>Hoja de Vida formulario único (SIDEAP)</t>
  </si>
  <si>
    <t>Documento estandarizado a nivel nacional de hoja de vida.</t>
  </si>
  <si>
    <t xml:space="preserve">Gestión Contractual - Oficina Jurídica </t>
  </si>
  <si>
    <t>Reserva parcial</t>
  </si>
  <si>
    <t>Certificación de estudios (persona natural).</t>
  </si>
  <si>
    <t>Documentos que certifica el nivel de  estudios adquiridos a través del paso de los años.</t>
  </si>
  <si>
    <t>Certificaciones laborales (persona natural).</t>
  </si>
  <si>
    <t>Documentos que certifica experiencia laboral obtenida en anteriores trabajos.</t>
  </si>
  <si>
    <t>Documento de identificación del contratista / Representante legal</t>
  </si>
  <si>
    <t>Documento de identificación personal expedido por la entidad competente o el número de identificación tributaria</t>
  </si>
  <si>
    <t>Verificación de la situación militar
"Las personas naturales declaradas excentas, no aptas o que hayan superado la edad máxima de incorporación (24 años) y que no hayan defindo su situación militar, tendrán un lapso de dieciocho (18) meses a partir de la fecha de suscripción del contrato."</t>
  </si>
  <si>
    <t xml:space="preserve">Documento, constancia de consulta del estado y definición de la situación militar de una persona natural en la pagina web oficial de comando y reclutamiento control reservas del ejercito nacional </t>
  </si>
  <si>
    <t>Autorización Consulta Inhabilidades por Delitos Sexuales Contra Niños Niñas y Adolescentes. Ley 1918 de 2018. (Según aplique)</t>
  </si>
  <si>
    <t>Documento establecido para dar autorización de la consulta de inhabilidades por delitos sexuales cometidos contra menores de 18 años.</t>
  </si>
  <si>
    <t>Relación de contratos de prestación de servicios vigentes con otras entidades estatales. Decreto Distrital 189 de 2020</t>
  </si>
  <si>
    <t>Documento con relacion de contratos con otras entidades estatales</t>
  </si>
  <si>
    <t>Registro Único Tributario (RUT)</t>
  </si>
  <si>
    <t>Documento expedido por la DIAN que certifica la inscripción del registro único tributario</t>
  </si>
  <si>
    <t>Registro de información Tributaria (RIT)</t>
  </si>
  <si>
    <t>Documento expedido por la Secretaria de Hacienda de Bogotá que certifica que la persona cuenta con número de identificación tributario</t>
  </si>
  <si>
    <t>Certificación bancaria</t>
  </si>
  <si>
    <t>Documento  expedido  por una entidad bancaria que certifica la existencia de una cuenta de ahorros o corriente  y  su  respectivo
número</t>
  </si>
  <si>
    <t>Examen Ocupacional (Certificado médico de condiciones generales de salud).</t>
  </si>
  <si>
    <t>Documento 'Examen en el que se determinar si un trabajador tiene contraindicación o no para desempeñarse en el empleo</t>
  </si>
  <si>
    <t>Certificación para efectos de disminución de la base de retención en la fuente.</t>
  </si>
  <si>
    <t>Documento que certifica los efectos de la retención en la fuente</t>
  </si>
  <si>
    <t>Fotocopia de cédula de ciudadanía o extranjería - persona natural-
representante legal-persona jurídica.</t>
  </si>
  <si>
    <t>Copia del documento de identificación personal expedido por la entidad competente</t>
  </si>
  <si>
    <t>Fotocopia del RUT</t>
  </si>
  <si>
    <t>Fotocopia del RIT</t>
  </si>
  <si>
    <t>Registro de Identificación Tributaria-RIT.</t>
  </si>
  <si>
    <t>Registro Único Tributario-RUT.</t>
  </si>
  <si>
    <t>Certificación bancaria (si aplica)</t>
  </si>
  <si>
    <t>Copia legible del documento de identificación del representante legal.</t>
  </si>
  <si>
    <t>Estados Financieros del año inmediatamente anterior a la celebración del convenio, certificados, dictaminados y con notas.</t>
  </si>
  <si>
    <t>Los estados financieros son documentos que recogen todas las operaciones de las empresas durante un periodo determinado. Toda esta información, de manera agregada, es la que ofrecen los estados financieros. Muestran la información contable de una empresa agrupada por partidas en un periodo de tiempo concreto.</t>
  </si>
  <si>
    <t>Copia de la tarjeta profesional del contador y/o del revisor fiscal</t>
  </si>
  <si>
    <t>Documento que certifica que la personal puede ejercer un puesto laboral según la profesión estudiada.</t>
  </si>
  <si>
    <t>Copia del Registro Unico Tributario RUT</t>
  </si>
  <si>
    <t>Copia Registro de Información Tributaria – RIT</t>
  </si>
  <si>
    <t>Certificación que manifieste si el representante legal o los miembros de la persona jurídica, hacen parte del listado de personas políticamente expuestas (Decreto 1674 del 21 de octubre de 2016)</t>
  </si>
  <si>
    <t xml:space="preserve">Documento acreditante, que personas naturales o funcionarios Expuestas Políticamente hacen parte del listado de personas politicamente expuestas (Decreto 1674 swl 21 de octubre de 2016) </t>
  </si>
  <si>
    <t>Cedula de Ciudadanía (Para Persona Natural).</t>
  </si>
  <si>
    <t>Cedula de Ciudadanía del Representante Legal (Persona Jurídica).</t>
  </si>
  <si>
    <t>documento de identificación de los ciudadanos colombianos mayores de 18 años</t>
  </si>
  <si>
    <t>Fotocopia de la cedula de ciudadanía del Representante Legal.</t>
  </si>
  <si>
    <t>Fotocopia del RIT (Si aplica)</t>
  </si>
  <si>
    <t>Acta</t>
  </si>
  <si>
    <t>Documento que consignará de manera clara: los principales temas tratados durante
 la sesión, las intervenciones de los integrantes y contendrá las decisiones o determinaciones
 adoptadas.</t>
  </si>
  <si>
    <t>PARÁGRAFO . Se exceptúan también los documentos que contengan las opiniones o puntos de vista que formen parte del proceso deliberativo de los servidores públicos.</t>
  </si>
  <si>
    <t>Ley 1712 de 2014 ARTÍCULO  19. Información exceptuada por daño a los intereses públicos.</t>
  </si>
  <si>
    <t>Base ejecución contractual por vigencia</t>
  </si>
  <si>
    <t>Base de datos con información de ejecución contractual del Instituto Distrital de Patrimonio Cultural</t>
  </si>
  <si>
    <t>Carpeta 02_LISTAS_ASISTENCIA</t>
  </si>
  <si>
    <t>Conjunto de documentos en los que se encuentra registrada la gestión intra e interinstitucional relacionada con la implementación del PEMP-CHB desde la Gerencia. Se evidencian reuniones con diferentes áreas de la SGTP y con otras subdirecciones del IDPC</t>
  </si>
  <si>
    <t xml:space="preserve">Gestión de los Instrumentos de Ordenamiento de los Patrimonios </t>
  </si>
  <si>
    <t>Carpeta 01_ACTAS</t>
  </si>
  <si>
    <t>Documentos en los cuales está consignada la gestión realizada por la Gerencia y su trazabilidad, así como compromisos asdquiridos, conclusiones y recomendaciones de cada reunión</t>
  </si>
  <si>
    <t>Los secretos comerciales, industriales y profesionales</t>
  </si>
  <si>
    <t>Carpeta ANEXOS_ACTAS/grabaciones</t>
  </si>
  <si>
    <t>Archivos en los que se encuentran las grabaciones de las reuniones llevadas a cabo, como insumo para la elaboración de las actas</t>
  </si>
  <si>
    <t>Demanda</t>
  </si>
  <si>
    <t>Documento de iniciación procesal por antonomasia</t>
  </si>
  <si>
    <t>Fisico/Digital</t>
  </si>
  <si>
    <t>Gestión Jurídica - Oficina Jurídica</t>
  </si>
  <si>
    <t>El derecho de toda persona a la vida, la salud o la seguridad</t>
  </si>
  <si>
    <t>Decreto 306 de 1992 (Febrero 19) "Por el cual se reglamenta el Decreto 2591 de 1991".   
*Ley 270 DE 1996 “Estatutaria de la Administración de Justicia”.  
*Ley 446 de 1998 (julio 7)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Artículo 15. 
*Ley 393 de 1997 “Por la cual se desarrolla el artículo 87 de la Constitución Política.”  Ley 472 de 1998 “por la cual se desarrolla el artículo 88 de la Constitución Política de Colombia en relación con el ejercicio de las acciones populares y de grupo y se dictan otras disposiciones.”Decreto 2591 de 1991 Reglamentado por el Decreto 306 de 1992 “Por el cual se reglamenta la acción de tutela consagrada en el artículo 86 de la Constitución Política''.
*Decreto 1382 de 2000 “por el cual establecen reglas para el reparto de la acción de tutela".                                        *Ley 472 de 1998 “por la cual se desarrolla el artículo 88 de la Constitución Política de Colombia en relación con el ejercicio de las acciones populares y de grupo y se dictan otras disposiciones.”  
*Decreto 654 de 2011, artículos 84, 87, 88, 89, 90, 91, 92, 93 “Por el cual se adopta el Modelo de Gerencia Jurídica Pública para las entidades, organismos y órganos de control del Distrito Capital."                                                                              *Decreto 1834 de 2015 Por el cual se adiciona el Decreto número 1069 de 2015, Decreto Único Reglamentario del Sector de Justicia y del Derecho, y se reglamenta parcialmente el artículo 37 del Decreto número 2591 de 1991, en lo relativo a las reglas de reparto para acciones de tutela masivas.                                                                                                                                                                                                                                                                                                    
*Acuerdo 01 de 2019  "Por el cual se Modifica la estructura organizacional y las funciones del Instituto Distrital de Patrimonio Cultural." Articulo 7. Oficina Asesora Jurídica Son funciones de la Oficina Asesora Jurídica del instituto Distrital de Patrimonio Cultural, N°. 3. Ejercer la defensa judicial, extrajudicial o administrativa de la entidad, representándola en los procesos y acciones que se instauren en su contra y en todos aquellos que ésta deba promover como demandante, demandado o como tercero interviniente o coadyuvante y N°.  4. Representar a la Entidad en las diligencias de conciliación y hacer efectivo el cumplimiento de los fallos y sentencias en contra de la entidad, en coordinación con las dependencias comprometidas para su adecuada resolución y por las que deba responder o sea parte.Decreto Legislativo 806 de 2020</t>
  </si>
  <si>
    <t>En los procesos judiciales, acciones constitucionales, conciliacion extrajudiciales, actas, informes y conceptos constan datos personales, privados y semiprivados de los accionantes, cuya divulgación puede generar un daño en los derechos a la intimidad, la vida, la salud o la seguridad de las personas (art. 3, 5, 6 y 7 de la Ley 1581 de 2012).  En algunas ocasiones los datos contenidos son sensibles Tambien puede ser exceptuada por daño a los intereses publicos, debido proceso y acceso a la administracion de justicia</t>
  </si>
  <si>
    <t>Limitado hasta ejecutoria del fallo y/o Sentencia</t>
  </si>
  <si>
    <t>Soportes de la demanda</t>
  </si>
  <si>
    <t>Son los requisitos que debe contener la demanda presentada</t>
  </si>
  <si>
    <t>Solicitud de medidas cautelares</t>
  </si>
  <si>
    <t>Son las dictadas mediante resoluciones judiciales, con el fin de asegurar, conservar o anticipar la efectividad de la resolución estimatoria que pueda dictarse en el curso de un proceso judicial considerado principal</t>
  </si>
  <si>
    <t>Auto que admite, inadmite o rechaza la demanda</t>
  </si>
  <si>
    <t>Documento en el cual se admite, inadmite o rechaza la demanda</t>
  </si>
  <si>
    <t>Auto por medio del cual se decretan o niegan las medidas cautelares</t>
  </si>
  <si>
    <t>Documento en el cual se decretan o niegan las medidas cautelares</t>
  </si>
  <si>
    <t>Notificación de la medida cautelar</t>
  </si>
  <si>
    <t>Documento en el cual se informa de la medida cautelar</t>
  </si>
  <si>
    <t>Poder</t>
  </si>
  <si>
    <t>Documento en el cual se otorga por parte
del representante legal del IPC poder al abogado para actuar en el trámite procesal</t>
  </si>
  <si>
    <t>Radicación de Proceso en el SIPROJ</t>
  </si>
  <si>
    <t>Documento en el cual se registra el Proceso en el SIPROJ</t>
  </si>
  <si>
    <t>Oposición a las medidas cautelares</t>
  </si>
  <si>
    <t>Documento en el cual se hace uso de un instrumento procesal brindado por el legislador a todas las personas naturales, jurídicas o patrimonios autónomos que puedan resultar afectadas por las medidas cautelares</t>
  </si>
  <si>
    <t>Cumplimiento de la medida cautelar</t>
  </si>
  <si>
    <t>Documento por el cual se dictan medidas para el respectivo cumplimiento de la medida.</t>
  </si>
  <si>
    <t>Notificación de la demanda</t>
  </si>
  <si>
    <t>Documento en donde se informe una demanda</t>
  </si>
  <si>
    <t>Traslado</t>
  </si>
  <si>
    <t>Documento en el que se informa el traslado</t>
  </si>
  <si>
    <t>Integración al grupo</t>
  </si>
  <si>
    <t>Documento en el cual se hace una integración al grupo</t>
  </si>
  <si>
    <t>Exclusión del Grupo</t>
  </si>
  <si>
    <t>Documento en el cual se hace una exclusión al grupo</t>
  </si>
  <si>
    <t>Contestación de excepciones previas</t>
  </si>
  <si>
    <t>Documento donde se contestan las excepciones previas.</t>
  </si>
  <si>
    <t>Retiro de la demanda</t>
  </si>
  <si>
    <t>Documento en el cual se retira la demanda</t>
  </si>
  <si>
    <t>Corrección, aclaración y reforma de la demanda</t>
  </si>
  <si>
    <t>Documento en el cual se hacen aclaraciones y reformas de la demanda.</t>
  </si>
  <si>
    <t>Solicitud de antecedentes a la dependencia correspondiente</t>
  </si>
  <si>
    <t>Documento solicitando los antecedentes a la dependencia correspondientes</t>
  </si>
  <si>
    <t>Respuesta a solicitud de antecedentes</t>
  </si>
  <si>
    <t>Documento donde se emite una respuesta a la solicitud de antecedentes</t>
  </si>
  <si>
    <t>Citación a Reunión en la Secretaría Jurídica Distrital</t>
  </si>
  <si>
    <t>documento en el cual se hace una citación a la reunión en la Secretaria Jurídica distrital</t>
  </si>
  <si>
    <t>Contestacion de la demanda</t>
  </si>
  <si>
    <t>Documento por medio del cual se contesta la demanda</t>
  </si>
  <si>
    <t>Auto que fija fecha para Audiencia de Conciliación</t>
  </si>
  <si>
    <t>Documento en el cual se fija Fecha para audiencia de conciliación.</t>
  </si>
  <si>
    <t>Ficha técnica de conciliación</t>
  </si>
  <si>
    <t>Documento en el cual se estandariza la conciliación</t>
  </si>
  <si>
    <t>Acta del Comité Interno de Conciliación o Constancia de la Decisión</t>
  </si>
  <si>
    <t>Documento donde se relaciona lo tratado en el Comité Interno de Conciliación o Constancia de la Decisió</t>
  </si>
  <si>
    <t>Acta de Audiencia de Conciliación</t>
  </si>
  <si>
    <t>Documento donde se relaciona lo tratado en la Audiencia de Conciliación</t>
  </si>
  <si>
    <t>Auto que Decreta Pruebas</t>
  </si>
  <si>
    <t>Documento donde se decretan pruebas</t>
  </si>
  <si>
    <t>Oficio allegando las pruebas</t>
  </si>
  <si>
    <t>Documento de entrada donde se allegan las pruebas</t>
  </si>
  <si>
    <t>Inspeccion judicial</t>
  </si>
  <si>
    <t>Documento por el cual se hace una inspección judicial</t>
  </si>
  <si>
    <t>Informes periciales</t>
  </si>
  <si>
    <t>Documento mediante el cual se hacen los periciales</t>
  </si>
  <si>
    <t>Auto que corre traslado para alegar de conclusion</t>
  </si>
  <si>
    <t>Documento por el cual se corre traslado para alegar de conclusión</t>
  </si>
  <si>
    <t>Alegato de conclusión</t>
  </si>
  <si>
    <t>Documento que contiene el alegato de conclusión</t>
  </si>
  <si>
    <t>Sentencia de Primera Instancia</t>
  </si>
  <si>
    <t>Documento que contiene la sentencia en primera instancia</t>
  </si>
  <si>
    <t>Notificacion de la Sentencia</t>
  </si>
  <si>
    <t>Documento donde se notifica la sentencia</t>
  </si>
  <si>
    <t>Recursos de Apelación</t>
  </si>
  <si>
    <t>Documento donde se hace uso del recurso de apelación</t>
  </si>
  <si>
    <t>Auto que admite el recurso de apelación</t>
  </si>
  <si>
    <t>Documento donde se admite recurso de apelación</t>
  </si>
  <si>
    <t>Audiencia de conciliacion art. 192 C.P.C.A</t>
  </si>
  <si>
    <t>Documento por el cual se hace una Audiencia de Conciliación.</t>
  </si>
  <si>
    <t>Sentencia de Segunda Instancia</t>
  </si>
  <si>
    <t>Documento donde se dicta sentencia de segunda instancia</t>
  </si>
  <si>
    <t>Notificación</t>
  </si>
  <si>
    <t>Documento donde se da a conocer una información jurídica</t>
  </si>
  <si>
    <t>Constancia de Ejecutoria y Auto de Obedézcase y Cúmplase</t>
  </si>
  <si>
    <t>Documento para dar constancia de ejecutoria y auto de obedézcase y cúmplase</t>
  </si>
  <si>
    <t>Oficio de traslado de fallo al competente</t>
  </si>
  <si>
    <t>Documento donde se hace traslado de fallo al competente</t>
  </si>
  <si>
    <t>Respuesta a solicitud de informacion para cumplimiento de fallo</t>
  </si>
  <si>
    <t>Documento donde se da respuesta a solicitud de información para cumplimiento de fallo</t>
  </si>
  <si>
    <t>Resolución que ordena el cumplimiento del fallo</t>
  </si>
  <si>
    <t>Documento en donde se ordena el cumplimiento del fallo</t>
  </si>
  <si>
    <t>Notificación, comunicación y/o publicación de la Resolución de cumplimiento</t>
  </si>
  <si>
    <t>Documento de salida donde se comunica y/o publica la resolución de cumplimiento</t>
  </si>
  <si>
    <t>Informe de cumplimiento de fallo</t>
  </si>
  <si>
    <t>Documento donde se detalla el cumplimiento de fallo</t>
  </si>
  <si>
    <t>Acción de Tutela</t>
  </si>
  <si>
    <t>Documento que contiene la acción de tutela</t>
  </si>
  <si>
    <t>Soportes de la Tutela</t>
  </si>
  <si>
    <t>Documentos adjuntos que son soportes de la tutela</t>
  </si>
  <si>
    <t>Auto que admite la Acción de Tutela</t>
  </si>
  <si>
    <t>Documento en el que se admite una acción de tutela</t>
  </si>
  <si>
    <t>Contestación de la Acción de Tutela</t>
  </si>
  <si>
    <t>Documento contestando la Acción de Tutela</t>
  </si>
  <si>
    <t>Fallo de Primera Instancia</t>
  </si>
  <si>
    <t>Documento dando un fallo en primera instancia</t>
  </si>
  <si>
    <t>Auto por medio del cual se concede la impugnación</t>
  </si>
  <si>
    <t>Documento por el cual se concede una impugnación</t>
  </si>
  <si>
    <t>Fallo de Segunda Instancia</t>
  </si>
  <si>
    <t>Documento por el cual se hace un fallo en segunda instancia</t>
  </si>
  <si>
    <t>Oficio de Envío a Revisión a Corte Constitucional</t>
  </si>
  <si>
    <t>Documento de envió a revisión a la corte constitucional</t>
  </si>
  <si>
    <t>Desacato</t>
  </si>
  <si>
    <t>Documento donde se expresa un total desacuerdo a la acción constitucional</t>
  </si>
  <si>
    <t>Notificación de la apertura del incidente</t>
  </si>
  <si>
    <t>Documento en donde se informa la apertura del incidente</t>
  </si>
  <si>
    <t>Oficio de traslado del incidente al competente</t>
  </si>
  <si>
    <t>Documento donde se hace un traslado del incidente al competente</t>
  </si>
  <si>
    <t>Respuesta a la Apertura de Incidente</t>
  </si>
  <si>
    <t>Documento donde se da repuesta a la apertura de incidente</t>
  </si>
  <si>
    <t>Auto que resuelve el Incidente de Desacato</t>
  </si>
  <si>
    <t>Documento en el cual se resuelve el incidente del desacato</t>
  </si>
  <si>
    <t>Cumplimiento si el del caso</t>
  </si>
  <si>
    <t>Documento en el cual se da cumplimiento</t>
  </si>
  <si>
    <t>Notificacion de la medida cautelar</t>
  </si>
  <si>
    <t>Auto que fija fecha para Audiencia de Pacto de Cumplimiento</t>
  </si>
  <si>
    <t>Documento en el cual se fija fecha para audiencia de Pacto de cumplimiento</t>
  </si>
  <si>
    <t>Acta de Audiencia de Pacto de Cumplimiento</t>
  </si>
  <si>
    <t>Documento en el cual se detalla la audiencia del pacto de cumplimiento</t>
  </si>
  <si>
    <t>Auto que pone en conocimiento Informes periciales</t>
  </si>
  <si>
    <t>Documento en el cual se pone en conocimiento informes periciales</t>
  </si>
  <si>
    <t>Pronunciamiento sobre peritajes</t>
  </si>
  <si>
    <t>Documento en el cual se da a conocer el pronunciamiento sobre peritajes</t>
  </si>
  <si>
    <t>Recurso de Apelación</t>
  </si>
  <si>
    <t>Documento por medio del cual se impugna una acción constitucional</t>
  </si>
  <si>
    <t>Ficha técnica de conciliación y/o soportes de los casos llevados a sesión</t>
  </si>
  <si>
    <t>Planilla de Asistencia</t>
  </si>
  <si>
    <t>Documento en donde se evidencia la asistencia a una reunión o/y evento</t>
  </si>
  <si>
    <t>Acta de Comité Interno de Conciliación</t>
  </si>
  <si>
    <t>Documento en donde se detalla las descisiones del comité interno de conciliación</t>
  </si>
  <si>
    <t>Publicación en el aplicativo SIPROJ</t>
  </si>
  <si>
    <t>Documento donde se publica por medio del aplicativo del SIPROJ</t>
  </si>
  <si>
    <t>Comunicación oficial interna y/o externa solicitando consulta</t>
  </si>
  <si>
    <t>Documento oficial interna y/o externa solicitando consulta</t>
  </si>
  <si>
    <t>Comunicación oficial interna o externa solicitando información relacionada con la emisión del concepto.</t>
  </si>
  <si>
    <t>Documento en el cual se informa la emisión del concepto solicitado.</t>
  </si>
  <si>
    <t>Comunicación oficial interna o externa dando respuesta a la solicitud de información (antecedentes).</t>
  </si>
  <si>
    <t>Documento en el cual se da respuesta al concepto solicitado.</t>
  </si>
  <si>
    <t>Conceptos Jurídicos de otras entidades</t>
  </si>
  <si>
    <t>Documentos emitidos por solicitud de la Asesoría para consulta de algún tema y el cual como fin tiene la emisión de un concepto.</t>
  </si>
  <si>
    <t>Comunicación oficial interna o externa remitiendo el concepto (Anexos y antecedentes).</t>
  </si>
  <si>
    <t>Comunicación en la cual remite el concepto con sus respectivos anexos y antecedentes.</t>
  </si>
  <si>
    <t>Radicado escrito de conciliación</t>
  </si>
  <si>
    <t>Documento en entrada escrito de conciliación</t>
  </si>
  <si>
    <t>Soportes conciliación</t>
  </si>
  <si>
    <t>Documento con el soporte de conciliación</t>
  </si>
  <si>
    <t>Radicación de la conciliación en el SIPROJ</t>
  </si>
  <si>
    <t>Documento en el cual se registra la conciliación en el SIPROJ</t>
  </si>
  <si>
    <t>Auto Admisorio de la Conciliación y Fijación de la Audiencia de Conciliación Extrajudicial</t>
  </si>
  <si>
    <t>Documento admisorio de la Conciliación y Fijación de la Audiencia de Conciliación Extrajudicial</t>
  </si>
  <si>
    <t>Notificación del Auto Admisorio</t>
  </si>
  <si>
    <t>Documento que notifica el Auto Admisorio</t>
  </si>
  <si>
    <t>Acta de Audicencia de Conciliación Extrajudicial</t>
  </si>
  <si>
    <t>Documento en donde se detalla el comité interno de conciliación</t>
  </si>
  <si>
    <t>Envío a control de legalidad para Juez Administrativo</t>
  </si>
  <si>
    <t>Documento de salida envió a control de legalidad para Juez Administrativo</t>
  </si>
  <si>
    <t>Auto por medio del cual se aprueba o imprueba una Conciliación</t>
  </si>
  <si>
    <t>Documento por medio del cual se aprueba o imprueba una Conciliación</t>
  </si>
  <si>
    <t>Resolucion de cumplimiento a auto que aprueba Conciliacion</t>
  </si>
  <si>
    <t>Documento donde se evidencia el cumplimiento a auto que aprueba Conciliación</t>
  </si>
  <si>
    <t>Comunicación oficial externa recibida solicitando el informe</t>
  </si>
  <si>
    <t>Documento el cual otras entidades ajenas al instituto hacen llegar comunicación solicitando informes de distintos temas.</t>
  </si>
  <si>
    <t>Comunicación oficial interna solicitando para consolidación</t>
  </si>
  <si>
    <t>Documento de Comunicación oficial interna solicitando para consolidación</t>
  </si>
  <si>
    <t>Comunicación oficial interna de respuesta a solicitud de información</t>
  </si>
  <si>
    <t>Documento de Comunicación oficial interna de respuesta a solicitud de información</t>
  </si>
  <si>
    <t>Comunicación oficial externa de respuesta al requerimiento (informe y anexos)</t>
  </si>
  <si>
    <t>Documento de Comunicación oficial externa de respuesta al requerimiento (informe y anexos)</t>
  </si>
  <si>
    <t>Comunicación oficial externa recibida solicitando información</t>
  </si>
  <si>
    <t>Documento de Comunicación oficial externa recibida solicitando información</t>
  </si>
  <si>
    <t>Auto que fija fecha para 1° Audiencia de Trámite</t>
  </si>
  <si>
    <t>Documento del Auto que fija fecha para 1° Audiencia de Trámite</t>
  </si>
  <si>
    <t>Acta 1° Audiencia de Trámite</t>
  </si>
  <si>
    <t>Documento del Acta 1° Audiencia de Trámite</t>
  </si>
  <si>
    <t>Practica de Pruebas</t>
  </si>
  <si>
    <t>Documento de Practica de Pruebas</t>
  </si>
  <si>
    <t>Acta Audiencia de Pruebas</t>
  </si>
  <si>
    <t>Documento de Acta Audiencia de Pruebas</t>
  </si>
  <si>
    <t>Acta de Audiencia de alegaciones finales</t>
  </si>
  <si>
    <t>Documento de Acta de Audiencia de alegaciones finales</t>
  </si>
  <si>
    <t>Laudo Arbitral</t>
  </si>
  <si>
    <t>Documento Laudo Arbitral</t>
  </si>
  <si>
    <t>Oficio de traslado del Laudo al competente</t>
  </si>
  <si>
    <t>Documento de Oficio de traslado del Laudo al competente</t>
  </si>
  <si>
    <t>Respuesta a solicitud de informacion para cumplimiento del Laudo</t>
  </si>
  <si>
    <t>Documento de Respuesta a solicitud de información para cumplimiento del Laudo</t>
  </si>
  <si>
    <t>Resolución que ordena el cumplimiento del LAudo</t>
  </si>
  <si>
    <t>Documento Resolución que ordena el cumplimiento del Laudo</t>
  </si>
  <si>
    <t>Informe de Cumplimiento de Laudo</t>
  </si>
  <si>
    <t>Documento Informe de Cumplimiento de Laudo</t>
  </si>
  <si>
    <t>Escrito de Presentación de Excepciones Previas</t>
  </si>
  <si>
    <t>Documento de Escrito de Presentación de Excepciones Previas</t>
  </si>
  <si>
    <t>Auto que corre traslado de informe pericial</t>
  </si>
  <si>
    <t>Documento de Auto que corre traslado de informe pericial</t>
  </si>
  <si>
    <t>Escrito de pronunciamiento sobre informe pericial</t>
  </si>
  <si>
    <t>Documento Escrito de pronunciamiento sobre informe pericial</t>
  </si>
  <si>
    <t>Auto que concede o niega medida cautelar</t>
  </si>
  <si>
    <t>Documento de Auto que concede o niega medida cautelar</t>
  </si>
  <si>
    <t>Solicitud de soportes a dependencia correspondiente</t>
  </si>
  <si>
    <t>Documento de Solicitud de soportes a dependencia correspondiente</t>
  </si>
  <si>
    <t>Respuesta a solicitud de soportes</t>
  </si>
  <si>
    <t>Documento de Respuesta a solicitud de soportes</t>
  </si>
  <si>
    <t>Resolución de Cumplimiento medida cautelar</t>
  </si>
  <si>
    <t>Documento Resolución de Cumplimiento medida cautelar</t>
  </si>
  <si>
    <t>Notificación Resolución</t>
  </si>
  <si>
    <t>Documento de Notificación Resolución</t>
  </si>
  <si>
    <t>Acta de Audiencia de Pruebas</t>
  </si>
  <si>
    <t>Documento Acta de Audiencia de Pruebas</t>
  </si>
  <si>
    <t>Acta de audiencia de conciliación de que trata el art. 192 del C.P.C.A</t>
  </si>
  <si>
    <t>Documento Acta de audiencia de conciliación de que trata el art. 192 del C.P.C.A</t>
  </si>
  <si>
    <t>Auto que fija fecha para Audiencia de Conciliación, Decisión de Excepciones Previas, Saneamiento y fijación del Litigio</t>
  </si>
  <si>
    <t>Documento Auto que fija fecha para Audiencia de Conciliación, Decisión de Excepciones Previas, Saneamiento y fijación del Litigio</t>
  </si>
  <si>
    <t>Acta de Audiencia de Conciliación, Decisión de Excepciones Previas, Saneamiento y fijación del Litigio</t>
  </si>
  <si>
    <t>Documento Acta de Audiencia de Conciliación, Decisión de Excepciones Previas, Saneamiento y fijación del Litigio</t>
  </si>
  <si>
    <t>Auto que fija fecha para Audiencia de Trámite y Juzgamiento</t>
  </si>
  <si>
    <t>Documento de Auto que fija fecha para Audiencia de Trámite y Juzgamiento</t>
  </si>
  <si>
    <t>Acta de Audiencia de Trámite y Juzgamiento</t>
  </si>
  <si>
    <t>Documento de Acta de Audiencia de Trámite y Juzgamiento</t>
  </si>
  <si>
    <t>Denuncia o compulsa de copias</t>
  </si>
  <si>
    <t>Documento Denuncia o compulsa de copias</t>
  </si>
  <si>
    <t>Acta de reparto</t>
  </si>
  <si>
    <t>Documento Acta de reparto</t>
  </si>
  <si>
    <t>Auto que ordena indagación preliminar</t>
  </si>
  <si>
    <t>Documento Auto que ordena indagación preliminar</t>
  </si>
  <si>
    <t>Comunicación</t>
  </si>
  <si>
    <t>Documento de Comunicación</t>
  </si>
  <si>
    <t>Peticiones pruebas</t>
  </si>
  <si>
    <t>Documento de Peticiones pruebas</t>
  </si>
  <si>
    <t>Auto que decreta apertura de investigación</t>
  </si>
  <si>
    <t>Documento de Auto que decreta apertura de investigación</t>
  </si>
  <si>
    <t>Providencia que declara inhibitorio/inadmite/ archiva</t>
  </si>
  <si>
    <t>Documento de Providencia que declara inhibitorio/inadmite/ archiva</t>
  </si>
  <si>
    <t>Indagatoria</t>
  </si>
  <si>
    <t>Documento de Indagatoria</t>
  </si>
  <si>
    <t>Providencia que resuelve situación jurídica</t>
  </si>
  <si>
    <t>Documento de Providencia que resuelve situación jurídica</t>
  </si>
  <si>
    <t>Auto que fija fecha para audiencia formulación de acusación</t>
  </si>
  <si>
    <t>Documento Auto que fija fecha para audiencia formulación de acusación</t>
  </si>
  <si>
    <t>Acta de audiencia formulación de acusación</t>
  </si>
  <si>
    <t>Documento de Acta de audiencia formulación de acusación</t>
  </si>
  <si>
    <t>Auto que fija fecha de audiencia preparatoria</t>
  </si>
  <si>
    <t>Documento del Auto que fija fecha de audiencia preparatoria</t>
  </si>
  <si>
    <t>Acta audiencia preparatoria</t>
  </si>
  <si>
    <t>Documento del Acta audiencia preparatoria</t>
  </si>
  <si>
    <t>Acta audiencia juicio oral</t>
  </si>
  <si>
    <t>Documento Acta audiencia juicio oral</t>
  </si>
  <si>
    <t>Paso al despacho para fallo</t>
  </si>
  <si>
    <t>Documento Paso al despacho para fallo</t>
  </si>
  <si>
    <t>Registro de proyecto</t>
  </si>
  <si>
    <t>Documento Registro de proyecto</t>
  </si>
  <si>
    <t>Acta de audiencia del sentido del fallo</t>
  </si>
  <si>
    <t>Documento Acta de audiencia del sentido del fallo</t>
  </si>
  <si>
    <t>Acta audiencia de lectura de fallo</t>
  </si>
  <si>
    <t>Documento Acta audiencia de lectura de fallo</t>
  </si>
  <si>
    <t>Comunicaciones a las partes</t>
  </si>
  <si>
    <t>Documento Comunicaciones a las partes</t>
  </si>
  <si>
    <t>Auto fija audiencia</t>
  </si>
  <si>
    <t>Documento Auto fija audiencia</t>
  </si>
  <si>
    <t>Solicitud de incidente de reparación integral</t>
  </si>
  <si>
    <t>Documento Solicitud de incidente de reparación integral</t>
  </si>
  <si>
    <t>Admisión incidente</t>
  </si>
  <si>
    <t>Documento Admisión incidente</t>
  </si>
  <si>
    <t>Acta de audiencia de incidente reparación integral</t>
  </si>
  <si>
    <t>Documento Acta de audiencia de incidente reparación integral</t>
  </si>
  <si>
    <t>Sentencia</t>
  </si>
  <si>
    <t>Documento de la Sentencia</t>
  </si>
  <si>
    <t>Notificaciones</t>
  </si>
  <si>
    <t>Carta de representación</t>
  </si>
  <si>
    <t>Documento remitido a la Asesoría de Control Interno comprometiéndose a entregar información completa, oportuna y con calidad.</t>
  </si>
  <si>
    <t xml:space="preserve">Seguimieento y Evaluación - Asesoría de Control Interno </t>
  </si>
  <si>
    <t>Comunicación oficial respondiendo solicitud de información del área</t>
  </si>
  <si>
    <t>Documento emitido por el área a la Asesoría de Control Interno dando respuesta a la solicitud de información.</t>
  </si>
  <si>
    <t>Comunicación oficial respondiendo solicitud de información</t>
  </si>
  <si>
    <t>Documento emitido por la entidad dando respuesta al ente de control.</t>
  </si>
  <si>
    <t>ilimitada</t>
  </si>
  <si>
    <t>Documento remitido a la Asesoría de Control Interno dando respuesta a la solicitud de información.</t>
  </si>
  <si>
    <t>Carta de compromiso</t>
  </si>
  <si>
    <t>Documento oficial mediante el cual la Asesoría de Control Interno informa las generalidades de la auditoría incluyendo los riesgos evaluables</t>
  </si>
  <si>
    <t>Papeles de trabajo</t>
  </si>
  <si>
    <t>Documentos elaborados por el auditor durante el transcurso de la auditoría.</t>
  </si>
  <si>
    <t>Documentos elaborados por el auditor durante el transcurso del seguimiento.</t>
  </si>
  <si>
    <t>Documento emitido por la entidad dando respuesta al ente externo</t>
  </si>
  <si>
    <t>Comunicación oficial interna entregando la información solicitada</t>
  </si>
  <si>
    <t>Documento generado por el área correspondiente y remitido a la Asesoría de Control Interno dando respuesta a la solicitud de información.</t>
  </si>
  <si>
    <t>Matriz contratistas y presupuesto</t>
  </si>
  <si>
    <t>Documento en el cual reposa la informacion de seguimiento a la ejecucion presupuestal de los contratos de OPS.</t>
  </si>
  <si>
    <t>Subdirección de Divulgación y Apropiación Social del Patrimonio</t>
  </si>
  <si>
    <t>Matriz de Ejecución Operador Logístico</t>
  </si>
  <si>
    <t>Documento en el cual reposa la información y seguimiento de ejecución del Operador Logístico</t>
  </si>
  <si>
    <t>Información Pública</t>
  </si>
  <si>
    <t>Actas de comité editorial donde se postula, define y aprueba el plan de publicaciones</t>
  </si>
  <si>
    <t>Documento oficial que certifica y registra lo acordado durante una reunión correspondiente al Plan de Publicaciones de la entidad.</t>
  </si>
  <si>
    <t>Se exceptúan también los documentos que contengan las opiniones o puntos de vista que formen parte del proceso deliberativo de los servidores públicos.</t>
  </si>
  <si>
    <t xml:space="preserve">Ley 1712 de 2014 ARTÍCULO  19. Información exceptuada por daño a los intereses públicos. </t>
  </si>
  <si>
    <t>Correo electróncio enviado al encuadernador y/o impresor, donde se define la entrega de los libros</t>
  </si>
  <si>
    <t>Documento digital donde se comunica el envio de archivos digitales y la entrega de libros.</t>
  </si>
  <si>
    <t>Índice de fuentes - Antiguo Cementerio de Pobres</t>
  </si>
  <si>
    <t>Libro de cálculo donde se describen, clasifican y vinculan las fuentes documentales halladas en la investigación sobre el Antiguo Cementerio de Pobres</t>
  </si>
  <si>
    <t>Índice de fuentes - Complejo Hospitalario San Juan de Dios</t>
  </si>
  <si>
    <t>Libro de cálculo donde se describen, clasifican y vinculan las fuentes documentales halladas en la investigación sobre el Complejo Hospitalario San Juan de Dios</t>
  </si>
  <si>
    <t xml:space="preserve">Planilla de préstamo y consulta del Centro de Documentación </t>
  </si>
  <si>
    <t>Formato donde se lleva el control de las consultas y prestamos de los documentos correspondientes al Centro de Documentación.</t>
  </si>
  <si>
    <t>Físico</t>
  </si>
  <si>
    <t xml:space="preserve">Acta de Comite de Fomento  apruebación condiciones generales de participación del Programa Distrital de Estímulos -  PDE 2023  </t>
  </si>
  <si>
    <t xml:space="preserve">Documento evidencia donde se aprueban las condiciones generales de participación del Programa Distrital de Estímulos </t>
  </si>
  <si>
    <t>PARÁGRAFO . Se exceptúan también los documentos que contengan las opiniones o puntos de vista que formen parte del proceso deliberativo de los servidores públicos.</t>
  </si>
  <si>
    <t xml:space="preserve">Listado de asistencia Jornada Informativa Programa Distrital de Estímulos </t>
  </si>
  <si>
    <t xml:space="preserve">Documento que contiene el listado de asistencia a la Jornada Informativa Programa Distrital de Estímulos </t>
  </si>
  <si>
    <t>Listado de inscritos en cada convocatoria</t>
  </si>
  <si>
    <t>Documento que contiene el listado de inscritos en cada convocatoria</t>
  </si>
  <si>
    <t xml:space="preserve">Base de datos de inscritos. </t>
  </si>
  <si>
    <t>Base de datos de inscritos</t>
  </si>
  <si>
    <t>Correo de notificación a los ganadores</t>
  </si>
  <si>
    <t>Acta reunión informativa con los ganadores</t>
  </si>
  <si>
    <t>Documento de acta reunión informativa con los ganadores</t>
  </si>
  <si>
    <t>Correo electronico dando respuesta a la aceptación del estímulo</t>
  </si>
  <si>
    <t xml:space="preserve">Formato de aprobación de póliza </t>
  </si>
  <si>
    <t>Documento que contiene la aprobación de la póliza de seguro por parte de la entidad.</t>
  </si>
  <si>
    <t>Correo electrónico enviado en el que se relaciona la lista de documentos a entregar por los ganadores</t>
  </si>
  <si>
    <t>Correo electrónico recibido con la entrega de los documentos solicitados</t>
  </si>
  <si>
    <t>Correos electrónicos con el balance de revisión de informes</t>
  </si>
  <si>
    <t>Actas de reuniones de seguimiento a la ejecución del proyecto</t>
  </si>
  <si>
    <t>Documento de Actas de reuniones de seguimiento a la ejecución del proyecto</t>
  </si>
  <si>
    <t>Listado de asistencia de reunión</t>
  </si>
  <si>
    <t>Documento que contiene el Listado de asistencia de reunión</t>
  </si>
  <si>
    <t>Correos de las gestiones internas realizadas</t>
  </si>
  <si>
    <t>Comunicación oficial externa de salida de convocatoria a reunión o de solicitud de información</t>
  </si>
  <si>
    <t>Documento oficial externo de salida de convocatoria a reunión o de solicitud de información</t>
  </si>
  <si>
    <t xml:space="preserve">Comunicación oficial Externa de salida citando a reunión de concertación </t>
  </si>
  <si>
    <t xml:space="preserve">Documento comunicación oficial Externa de salida citando a reunión de concertación </t>
  </si>
  <si>
    <t>Comunicación interna remitiendo documentación precontractual a la Oficina Asesora Juridica</t>
  </si>
  <si>
    <t>Documento oficial  interno remitiendo documentación precontractual a la Oficina Asesora Juridica</t>
  </si>
  <si>
    <t>Documento en el cual se registra la asistencia de reunión</t>
  </si>
  <si>
    <t>Autorización de padre, madre o tutor legal para el registro, uso de imagen, producciones del niño, niña o adolescente y participación en recorridos de ciudad.</t>
  </si>
  <si>
    <t>Documento oficial en el que padre, madre o tutor legar autoriza al IDPC para el registro, uso de imagen, producciones y participación a los recorridos de ciudad de niños, niñas y adolescentes beneficiados por el programa.</t>
  </si>
  <si>
    <t>Los derechos de la infancia y la adolescencia</t>
  </si>
  <si>
    <t>Listado de asistencia de beneficiados por el programa de formación.</t>
  </si>
  <si>
    <t xml:space="preserve">Listado de asistencia de niños, niñas y adolescentes beneficiados del programa de formación en patrimonio cultural - Civinautas </t>
  </si>
  <si>
    <t>Listado de entrega de bitacoras de beneficiados.</t>
  </si>
  <si>
    <t>Documento en el que se especifica los beneficiarios del programa a los que se les entregan las bitácoras</t>
  </si>
  <si>
    <t>Tablas de reporte de niños, niñas y adolescentes beneficiados</t>
  </si>
  <si>
    <t>Tabla con la información de  niños, niñas y adolescentes  beneficiados en la implementación del Programa</t>
  </si>
  <si>
    <t>Guion del proyecto</t>
  </si>
  <si>
    <t>Documento en word o excel que desarrolla la narrativa del proyecto expositivo.</t>
  </si>
  <si>
    <t>Diseño definitivo de la exposición</t>
  </si>
  <si>
    <t>Archivos en pdf, jpg, tiff que consignan los contenidos finales del proyecto expositivo</t>
  </si>
  <si>
    <t>Formatos de autorización de uso de material de agentes externos al IDPC</t>
  </si>
  <si>
    <t>Documento que da cuenta del consentimiento informado de quienes participan en un proyecto expositivo para el uso de imágenes sobre las cuales tienen derechos de autor.</t>
  </si>
  <si>
    <t>Actas de recibo</t>
  </si>
  <si>
    <t>Documento el cual relaciona el recibo de objetos que ingresan al Museo de Bogotá</t>
  </si>
  <si>
    <t>Ley 1712 de 2014 ARTÍCULO  18. Información exceptuada por daño de derechos a personas naturales o jurídicas</t>
  </si>
  <si>
    <t>Formato de estado de conservación</t>
  </si>
  <si>
    <t>Relación del deterioro y diagnostico de cada objeto</t>
  </si>
  <si>
    <t>Acta de devolución o salida de objeto</t>
  </si>
  <si>
    <t>Documento que relaciona la devolución de objetos a sus propietarios</t>
  </si>
  <si>
    <t>Acta de movimiento externo de entrega de objetos</t>
  </si>
  <si>
    <t>Documento que relaciona la entrega de objetos al Museo de Bogotá a un tercero</t>
  </si>
  <si>
    <t>Acta de movimiento externo de recibo de objetos</t>
  </si>
  <si>
    <t>Documento que relaciona la devolución de objetos al Museo de Bogotá</t>
  </si>
  <si>
    <t>Respuestas a invitaciones</t>
  </si>
  <si>
    <t>Correo electrónico que evidencia la respuesta de las invitaciones realizadas</t>
  </si>
  <si>
    <t>Ley 1712 de 2014 ARTÍCULO 18. Información exceptuada por daño de derechos a personas naturales o jurídicas.</t>
  </si>
  <si>
    <t>Formato solicitud de reservas</t>
  </si>
  <si>
    <t>Formato que diligencian para realizar una reserva de servicio educativo</t>
  </si>
  <si>
    <t>Respuestas a solicitudes de reservas</t>
  </si>
  <si>
    <t>Correo electrónico que contiene la información correspondiente de la reserva realizada</t>
  </si>
  <si>
    <t>Registro de atención a público con y sin reserva</t>
  </si>
  <si>
    <t>Documento en el que se registran todos los servicios educativos y cuturales realizados mensualmente</t>
  </si>
  <si>
    <t>Planillas de asistencia a actividades educativas y/o culturales</t>
  </si>
  <si>
    <t>Formatos de asistencia que se diligencian durante la ejecución de las actividades del cronograma mensual</t>
  </si>
  <si>
    <t>Sistematización de ingresos</t>
  </si>
  <si>
    <t>Documento donde se registra la cantidad de visitantes del museo</t>
  </si>
  <si>
    <t>Perfil demográfico</t>
  </si>
  <si>
    <t>Informe que contiene información estadística de las características de los visitantes del museo.</t>
  </si>
  <si>
    <t>Informes de medición de la satisfacción de los públicos</t>
  </si>
  <si>
    <t>Informe que contiene los resultados del estudio de la satisfacción de públicos.</t>
  </si>
  <si>
    <t>Esquema de organización y/o Plan de trabajo</t>
  </si>
  <si>
    <t>Documento metodológico que permite organizar los tópicos y temáticas que se abordarán en el recorrido.</t>
  </si>
  <si>
    <t>Documento oficial o correo electrónico que permite concertar el tipo de recorrido y actividades relacionadas con la realización de los recorridos. Así mismo es un documento de registro de las reuniones de diseño y planeación del programa</t>
  </si>
  <si>
    <t>Comunicación oficial externa de salida de solicitando permiso</t>
  </si>
  <si>
    <t>Documento oficial externo en el cual se solicita el permiso de ingreso a participantes de los recorridos a un lugar específico que requiera un permiso especial</t>
  </si>
  <si>
    <t>Comunicación oficial externa de entrada de respuesta a solicitud de permiso</t>
  </si>
  <si>
    <t>Documento oficial externo que permite concer la respuesta de la institución encargada de dar permiso de ingreso a un lugar específico.</t>
  </si>
  <si>
    <t>Documento que permite conocer el aproximado de personas que pueden participar en los recorridos patrimoniales cuyo objetivo es preparar la logística necesaria para la realización del recorrido.</t>
  </si>
  <si>
    <t>Correo electronico de confirmación de asistencia a la convocatoria</t>
  </si>
  <si>
    <t xml:space="preserve">Documento que permite confirmar a las personas inscritas a los recorridos que permite la confirmación de la asistencia y datos de los recorridos a realizar. </t>
  </si>
  <si>
    <t>Listado de asistencia de recorrido y soporte fotografico y/o audiovisual</t>
  </si>
  <si>
    <t>Documento oficial de registro de participación de asistentes a los recorridos urbanos patrimoniales del IDPC</t>
  </si>
  <si>
    <t>Encuesta de satisfacción Recorridos Urbanos</t>
  </si>
  <si>
    <t>Documento oficial que permite llevar un registro de la percepción de los participantes de los recorridos y permite mejorar la gestión de las actividades realizadas</t>
  </si>
  <si>
    <t>Informe ejecución</t>
  </si>
  <si>
    <t xml:space="preserve">Documento que permite evaluar las estrategias implementadas en los recorridos realizados y generar mejoras en las acividades planeadas y diseñadas. </t>
  </si>
  <si>
    <t>Tabla de reporte a MM(mes de reporte) de 2023</t>
  </si>
  <si>
    <t>Documento que permite ver la cantidad de recorridos que se han realizado en el año correspondiente. Además de evidenciar fechas, nombre del recorrido y públicos participantes.</t>
  </si>
  <si>
    <t>Inventario individual de bienes físicos en servicio</t>
  </si>
  <si>
    <t>Documento oficial  que contiene la relación de bienes por cada usuario o responsable</t>
  </si>
  <si>
    <t>Subdirección de Gestión Corporativa / Administración de Bienes e Infraestructura</t>
  </si>
  <si>
    <t>Correo electronico solicitando traslado de bienes</t>
  </si>
  <si>
    <t>Soporta el requerimiento de activos</t>
  </si>
  <si>
    <t>Comprobante de traslado de bienes</t>
  </si>
  <si>
    <t>Documento en el cual indica el Comprobante de traslado de bienes de almacén a servicio</t>
  </si>
  <si>
    <t>Comunicación oficial externa de entrada  evidencia de siniestro</t>
  </si>
  <si>
    <t>Comunicación oficial externa de entrada  evidencia de siniestro(Se dice que se ha producido un siniestro cuando se ha producido alguno de los hechos asegurados que se contemplan en la póliza de seguros).</t>
  </si>
  <si>
    <t>Comunicación oficial interna  evidencia de siniestro</t>
  </si>
  <si>
    <t>Comunicación oficial interna con el cual se reporta al proceso sobre un posible siniestro</t>
  </si>
  <si>
    <t>Comunicación interna a Control Interno Disciplinario informando la perdida, hurto, sustracción o daño de un bien</t>
  </si>
  <si>
    <t>Comunicación interna con el cual se informa de las novedades en siniestros a control interno</t>
  </si>
  <si>
    <t>Limitada hasta que se formule la medida de aseguramiento o se formule pliego de cargos</t>
  </si>
  <si>
    <t>Denuncia ante autoridad competente</t>
  </si>
  <si>
    <t>Soporta ante autoridad competente la ocurrencia del siniestro</t>
  </si>
  <si>
    <t>Comunicación interna de salida de solicitud de indemnización</t>
  </si>
  <si>
    <t>Documento con el cual se solicita reconocimiento del siniestro al corredor de seguros y la aseguradora</t>
  </si>
  <si>
    <t>Comunicación externa de entrada por parte del corredor de seguros solicitando ampliación de información del siniestro</t>
  </si>
  <si>
    <t>Comunicación externa del corredor de seguros para atención de posible siniestro</t>
  </si>
  <si>
    <t>Comunicación oficial externa de entrada por parte del corredor de seguros dando repuesta al siniestro</t>
  </si>
  <si>
    <t>Comunicación oficial externa  del corredor de seguros para atención de posible siniestro</t>
  </si>
  <si>
    <t>Hoja de vida del vehículo</t>
  </si>
  <si>
    <t>Esta es la herramienta ideal para conocer todo lo relacionado con la historia de ese automotor. En el histórico vehicular encontrará información sobre: Lista de accidentes registrados,Tipo de accidentes,Embargos o prendas inscritas, Histórico de propietarios, Vigencia revisión técnico mecánica y SOAT, Si el vehículo cuenta con limitaciones judiciales Y las características del vehículo (número de motor, chasis, cilindraje, marca).</t>
  </si>
  <si>
    <t>Documentos legales del  vehículo ( tarjeta de propiedad, seguro obligatorio, revisión tecnicomecanica)</t>
  </si>
  <si>
    <t>Documentos que soporta la legalidad y propiedad del vehículo</t>
  </si>
  <si>
    <t xml:space="preserve">Comprobante que soporta la entrega de los bienes </t>
  </si>
  <si>
    <t>Documento que soporta la entrega de los bienes en atención al pedido</t>
  </si>
  <si>
    <t>Comprobante de salida por venta artículos en consignación</t>
  </si>
  <si>
    <t>Documento que soporta el registro de inventario por venta de consignación</t>
  </si>
  <si>
    <t>Comprobante de consignación</t>
  </si>
  <si>
    <t>Documento que soporta el ingreso de fondos por venta de inventario</t>
  </si>
  <si>
    <t>Comprobante de salida por venta artículos por venta directa</t>
  </si>
  <si>
    <t>Documento que soporta el registro de inventario por venta directa</t>
  </si>
  <si>
    <t>Matriz de Seguimiento y Control a las PQRS registradas en el Sistema Bogota Te Escucha.</t>
  </si>
  <si>
    <t xml:space="preserve">Matriz de control y seguimiento del total de las peticiones registradas, ingresadas y recibidas en el sistema Bogotá Te escucha.
</t>
  </si>
  <si>
    <t>Subdirección de Gestión Corporativa / Atención a la Ciudadanía Transparencia y Acceso a la Información Pública.</t>
  </si>
  <si>
    <t>Formatos de la encuesta de satisfacción ciudadana diligenciados</t>
  </si>
  <si>
    <t xml:space="preserve">Es la encuesta que se aplica a los usuarios y grupos de interés a los que se les presta el servicio de atención a la ciudadanía de forma telefónica, virtual o presencial. </t>
  </si>
  <si>
    <t xml:space="preserve">Registro de orientación a ciudadanos </t>
  </si>
  <si>
    <t xml:space="preserve">Es la base de datos en la cual se registra la información de la ciudadanía, el motivo de consulta, persona que lo atendió e información general de la Asesoría Técnica </t>
  </si>
  <si>
    <t>Comunicación oficial externa recibida de entes de control y vigilancia y de otras entidades</t>
  </si>
  <si>
    <t xml:space="preserve">Son todas las radicaciones de entrada que envían los entes de control y vigilancia y de otras entidades. </t>
  </si>
  <si>
    <t>La seguridad pública</t>
  </si>
  <si>
    <t>Comunicación oficial externa enviada a entes de control y vigilancia y a otras entidades.</t>
  </si>
  <si>
    <t>Son todas las radicaciones de salida enviadas a los entes de control y vigilancia y otras entidades</t>
  </si>
  <si>
    <t>Comuniciones oficiales externas recibidas por la ciudadanía</t>
  </si>
  <si>
    <t xml:space="preserve">Son todas las radicaciones de entrada que remite la ciudadanía a través de los canales de atención habilitados. </t>
  </si>
  <si>
    <t>Comuniciones oficiales externas enviadas a la ciudadanía</t>
  </si>
  <si>
    <t xml:space="preserve">Son todas las radicaciones de salida de respuesta enviadas a la ciudadanía a través de los canales de atención habilitados. </t>
  </si>
  <si>
    <t xml:space="preserve">A un clic del patrimonio </t>
  </si>
  <si>
    <t>Plataforma para la solicitud de trámites y servicios prestados por el IDPC</t>
  </si>
  <si>
    <t>Licencia</t>
  </si>
  <si>
    <t>Documento oficial en el cual se releja el contrato entre el desarrollador del software sometido a  propiedad intelectual y a derechos de autor y el usuario(en este caso la entidad), en el cual se definen con precisión los derechos y deberes ambas partes.</t>
  </si>
  <si>
    <t>Subdirección de Gestión Corporativa / Gestión de Sistemas de Información  y Tecnología</t>
  </si>
  <si>
    <t>Lista de asistencia</t>
  </si>
  <si>
    <t>Documento oficial que se elabora para poder controlar y reportar la presencia o ausencia de los individuos que se encuentran registrados en dicha lista.</t>
  </si>
  <si>
    <t>Autodiagnostico de MSPI</t>
  </si>
  <si>
    <t>Matriz que evalua el seguimiento y complimiento de los lineamientos definidos por MinTic para el MSPI.</t>
  </si>
  <si>
    <t>Catálogo de servicios TI</t>
  </si>
  <si>
    <t>Documento con la relación de los servicios TI que se prestan en todos los procesos la entidad.</t>
  </si>
  <si>
    <t>Catálogo de elementos de Infraestrcutura Tecnólogica</t>
  </si>
  <si>
    <t>Documento con la relación de la infraestrucuta tecnologica con la que cuenta la entidad.</t>
  </si>
  <si>
    <t>Firewall</t>
  </si>
  <si>
    <t>Sistema de seguridad perimetral.</t>
  </si>
  <si>
    <t>Consola Antivrus</t>
  </si>
  <si>
    <t>Software cuyo objetivo es evitar,  detectar y eliminar virus informático.</t>
  </si>
  <si>
    <t>Intangible</t>
  </si>
  <si>
    <t>Directorio Activo</t>
  </si>
  <si>
    <t>Servicio de directorio en una red distribuida de computadores. Utiliza distintos protocolos, principalmente LDAP, DNS, DHCP, entre otros.</t>
  </si>
  <si>
    <t xml:space="preserve">Servidores físicos y virtuales </t>
  </si>
  <si>
    <t>Los servidores pueden ser físicos o virtuales. En el caso del físico, se trata de un hardware, también conocido como host (anfitrión), es una máquina integrada a una red de nodos basados en software.</t>
  </si>
  <si>
    <t xml:space="preserve">Sistema de almacenamIento backup </t>
  </si>
  <si>
    <t>Copia de los datos originales que se realiza con el fin de disponer de un medio para recuperarlos en caso de su pérdida.</t>
  </si>
  <si>
    <t>UPS</t>
  </si>
  <si>
    <t>Sistemas de alimentación ininterrumpida,  dispositivo que gracias a sus baterías y otros elementos almacenadores de energía, durante un apagón eléctrico puede proporcionar energía eléctrica por un tiempo limitado.</t>
  </si>
  <si>
    <t>Mesa de Ayuda Aranda</t>
  </si>
  <si>
    <t>La mesa de ayuda o help desk es un servicio que ofrece información y soporte técnico a los colaboradores. Su propósito es atender solicitudes e incidentes internos y externos relacionados a la tecnología de la información (TI).</t>
  </si>
  <si>
    <t>Sistema de Gestión de Documentos Electronicos y de Archivo Orfeo</t>
  </si>
  <si>
    <t xml:space="preserve">Es una herramienta de apoyo a la gestión documental, que permite tramitar y hacer el seguimiento en línea de las comunicaciones oficiales de entrada, salida e internas del IDPC, así como conformar expedientes electrónicos de conformidad con la Tabla de Retención Documental vigente, y controlar la organización, transferencia y disposición final de los documentos de archivo. </t>
  </si>
  <si>
    <t xml:space="preserve">Subdirección de Gestión Corporativa / Gestión Documental </t>
  </si>
  <si>
    <t>Actas de comité</t>
  </si>
  <si>
    <t xml:space="preserve"> Documento oficial que certifica y registra lo acontecido durante una reunión, un acta también puede tratarse de un documento que ofrece un carácter oficial y que certifica legalmente la condición del funcionario o la institución. </t>
  </si>
  <si>
    <t xml:space="preserve">Subdirección de Gestión Corporativa / Gestión Financiera </t>
  </si>
  <si>
    <t>Acta cierre caja menor</t>
  </si>
  <si>
    <t xml:space="preserve"> Documento oficial que certifica y registra lo el cierre de caja menor.</t>
  </si>
  <si>
    <t xml:space="preserve">Fisico   </t>
  </si>
  <si>
    <t>Acta de arqueo de caja menor</t>
  </si>
  <si>
    <t xml:space="preserve">Proceso de verificación, mediante el recuento del efectivo y/o de los documentos existentes, en un momento determinado, con el fin de establecer controles internos respecto al manejo de los recursos o de procedimientos establecidos. </t>
  </si>
  <si>
    <t>Facturas</t>
  </si>
  <si>
    <t>Comprobante de tipo fiscal ante la entrega de un producto determinado o bien de un servicio ante una persona jurídica.</t>
  </si>
  <si>
    <t>Comprobante de ingreso</t>
  </si>
  <si>
    <t>Documento en el cual se refleja la regularización que tiene que hacer la empresa, habitualmente a cierre de ejercicio, para imputar de forma correcta los ingresos, gastos, activos y pasivos a sus ejercicios correspondientes.</t>
  </si>
  <si>
    <t>Conciliaciones</t>
  </si>
  <si>
    <t>Es un proceso que permite confrontar y conciliar los valores que la empresa tiene registrados, de una cuenta de ahorros o corriente, con los valores que el banco suministra por medio del extracto bancario</t>
  </si>
  <si>
    <t>Extractos bancarios</t>
  </si>
  <si>
    <t>Documento que el titular de una cuenta corriente puede solicitar o recibe periódicamente en el que se recoge el saldo disponible de la cuenta y los movimientos que se han realizado durante el último mes.</t>
  </si>
  <si>
    <t>Libro auxiliar de Bancos</t>
  </si>
  <si>
    <t>Documento que permite ver los movimientos del mes de  ingresos y pagos de una cuenta bancaria  que se registran en la Entidad .</t>
  </si>
  <si>
    <t xml:space="preserve">Es un proceso que permite confrontar y conciliar los valores que la empresa tiene registrados de los bienes del almacen, con los valores registrados en la contabilidad </t>
  </si>
  <si>
    <t>Es un proceso que permite confrontar y conciliar los valores de las operaciones de enlace  con la Secretaria Distrital de Hacienda</t>
  </si>
  <si>
    <t xml:space="preserve">Conciliación </t>
  </si>
  <si>
    <t xml:space="preserve">Es un proceso que permite confrontar y conciliar los valores de las operaciones reciprocas entre Entidades del Distrito Capital </t>
  </si>
  <si>
    <t xml:space="preserve">Libros auxiliares </t>
  </si>
  <si>
    <t>Son aquellos en lo que se registra de forma detallada los valores y la información que se ha registrado en los libros principales. Como aspectos más importantes, podemos destacar: Llevan el registro de las operaciones realizadas cronológicamente. Dan detalles de las actividades realizadas.</t>
  </si>
  <si>
    <t xml:space="preserve">Libro diario </t>
  </si>
  <si>
    <t>Es un libro contable donde se registran, día a día, los hechos económicos de una empresa. La anotación de un hecho económico en el libro diario se llama asiento o partida; es decir, en él se registran todas las transacciones realizadas por una empresa</t>
  </si>
  <si>
    <t xml:space="preserve">Libro mayor y balance </t>
  </si>
  <si>
    <t>Es un libro que recoge todas las operaciones económicas registradas en las distintas cuentas contables de la empresa de manera cronológica. ... En el libro mayor, o mayor contable, aparece el concepto de la operación registrada, el debe, el haber y el saldo de la cuenta.</t>
  </si>
  <si>
    <t>Libro de Inventarios y Balances</t>
  </si>
  <si>
    <t>Es un resumen de los activos físicos de la empresa (mercaderías y activos fijos principalmente), así como de las deudas pendientes (deudores y acreedores). En las deudas pendientes se deberían detallar todos los préstamos, tanto a corto como a largo plazo.</t>
  </si>
  <si>
    <t>Actas del Comité de Convivencia Laboral</t>
  </si>
  <si>
    <t>Documento el cual registra todo lo acontecido en dicha reunión de Comité de Convivencia Laboral</t>
  </si>
  <si>
    <t xml:space="preserve">Subdirección de Gestión Corporativa / Gestión Talento Humano </t>
  </si>
  <si>
    <t>Hoja de vida brigadistas de emergencias.</t>
  </si>
  <si>
    <t>Postulación de aspirantes para la brigada de emergencia de la entidad.</t>
  </si>
  <si>
    <t>Formato para interponer una Queja y/o denuncia de Acoso laboral, sexual, abuso de poder</t>
  </si>
  <si>
    <t xml:space="preserve">Documento que diligencian los servidores con el fin de interponer la queja por presunto acoso laboral, sexual y/o abuso de poder </t>
  </si>
  <si>
    <t>Diagnóstico General de Condiciones de Salud</t>
  </si>
  <si>
    <t>Es aquel que se realiza para determinar las condiciones de salud del trabajador antes de su contratación, en función de las condiciones de trabajo a las que estaría expuesto, acorde con los requerimientos de la tarea y el perfil del cargo.</t>
  </si>
  <si>
    <t>Certificados de exámentes médicos ocupacionales</t>
  </si>
  <si>
    <t xml:space="preserve">Documento que organiza información relevante indicando las características, aptitudes y actitudes que debe tener una persona que aspira a ser seleccionada para un puesto de trabajo específico o validar el estado de salud antes de que se generen novedades. </t>
  </si>
  <si>
    <t>Recomendaciones medicas</t>
  </si>
  <si>
    <t xml:space="preserve">Las recomendaciones médicas emitidas por el médico tratante deben ser llevadas por el trabajador al empleador, o las recomendaciones laborales generadas por el médico del prestador de servicios de Salud Ocupacional que contrata la entidad. </t>
  </si>
  <si>
    <t>Reservada</t>
  </si>
  <si>
    <t>Resolución 2346 de 2009</t>
  </si>
  <si>
    <t>Seguimiento a Condiciones de Salud- Criterios de Intervención</t>
  </si>
  <si>
    <t>Comprobante de pago de nómina</t>
  </si>
  <si>
    <t>Reporte emitido por el aplicativo de nómina el cual describe la información de cada servidor, nombre, # de cédula, cargo, el cual describe los conceptos, el valor de los devengos y las deducciones liquidadas en la nómina mensual de salarios, de un periodo especifico</t>
  </si>
  <si>
    <t>Nómina adicional - Cesantías Ley 50 de 1990</t>
  </si>
  <si>
    <t>Formato interno el cual es radicado en el sistema de gestión documental Orfeo,que contiene la información de nombre, # de cédula, el valor liquidado por  cada concepto que da como resultado el valor de las cesantías y los intereses de estas, para los servidores que tienen régimen de periodo anual.</t>
  </si>
  <si>
    <t>Deducción aportes a sindicato</t>
  </si>
  <si>
    <t>Formato interno el cual es radicado en el sistema de gestión documental Orfeo,el cual describe el valor del descuento por aportes a sindicato que ha sido autorizado previamente por el servidor y contiene su nombre, # de cédula y periodo.</t>
  </si>
  <si>
    <t>Deducción Embargo de alimentos</t>
  </si>
  <si>
    <t>Formato interno el cual es radicado en el sistema de gestión documental Orfeo,el cual describe nombre, # de cédula del servidor, periodo y el valor del descuento por concepto de embargo de alimentos, el cual ha sido autorizado previamente por un juez.</t>
  </si>
  <si>
    <t>Deducción Embargo judicial</t>
  </si>
  <si>
    <t>Formato interno el cual es radicado en el sistema de gestión documental Orfeo,el cual describe nombre, # de cédula del servidor, periodo y el valor del descuento por concepto de embargo judicial, el cual ha sido autorizado previamente por un juez.</t>
  </si>
  <si>
    <t>Deducción libranzas</t>
  </si>
  <si>
    <t>Formato interno el cual es radicado en el sistema de gestión documental Orfeo,el cual describe el valor del descuento de crédito de libranza diferente al otorgado por cooperativas que ha sido autorizado previamente por el servidor y contiene su nombre, # de cédula y periodo.</t>
  </si>
  <si>
    <t>Deducción plan de salud complementarios</t>
  </si>
  <si>
    <t>Formato interno el cual es radicado en el sistema de gestión documental Orfeo,el cual describe el valor del descuento de planes complementarios de salud que ha sido autorizado previamente por el servidor y contiene su nombre, # de cédula y periodo.</t>
  </si>
  <si>
    <t>Deducción plan exequial</t>
  </si>
  <si>
    <t xml:space="preserve">Deducción por Aportes al Fomento de la Construcción (AFC) </t>
  </si>
  <si>
    <t>Formato interno el cual es radicado en el sistema de gestión documental Orfeo,el cual describe el valor del descuento de ahorro al fomento de la construcción (AFC) que ha sido autorizado previamente por el servidor y contiene su nombre, # de cédula y periodo.</t>
  </si>
  <si>
    <t>Deducción por cooperativas aportes</t>
  </si>
  <si>
    <t>Formato interno el cual es radicado en el sistema de gestión documental Orfeo,el cual describe el valor del descuento de aporte a cooperativas que ha sido autorizado previamente por el servidor y contiene su nombre, # de cédula y periodo.</t>
  </si>
  <si>
    <t>Deducción por cooperativas libranzas</t>
  </si>
  <si>
    <t>Formato interno el cual es radicado en el sistema de gestión documental Orfeo,el cual describe el valor del descuento de libranza a cooperativas que ha sido autorizado previamente por el servidor y contiene su nombre, # de cédula y periodo.</t>
  </si>
  <si>
    <t>Deducción por seguros</t>
  </si>
  <si>
    <t>Formato interno el cual es radicado en el sistema de gestión documental Orfeo,el cual describe el valor del descuento por seguros que ha sido autorizado previamente por el servidor y contiene su nombre, # de cédula y periodo.</t>
  </si>
  <si>
    <t>Deducción retención en la fuente por salarios</t>
  </si>
  <si>
    <t>Reporte del aplicativo de nómina, el cual describe el nombre, # de cédula, periodo y el valor de la deducción practicada por concepto de retención en la fuente por salarios, para un periodo específico.</t>
  </si>
  <si>
    <t>Nómina adicional - Ajustes de seguridad social</t>
  </si>
  <si>
    <t>Formato interno que es radicado en el sistema de gestión documental Orfeo, con el fin de hacer un pago extraordinario para subsanar novedades de menores valores pagados por concepto de seguridad social, los cuales registran información de nombre, # de cédula, periodo de pago, del  servidor/res que presentan la novedad.</t>
  </si>
  <si>
    <t>Nómina adicional - Liquidación de prestaciones sociales</t>
  </si>
  <si>
    <t>Formato interno el cual es radicado en el sistema de gestión documental Orfeo,que contiene la información de nombre, # de cédula y el valor liquidado por  cada concepto tanto de devengos, como de deducciones de prestaciones sociales del servidor que se retira de la entidad.</t>
  </si>
  <si>
    <t>Nómina adicional - Prima de navidad</t>
  </si>
  <si>
    <t>Formato interno el cual es radicado en el sistema de gestión documental Orfeo,que contiene la información de nombre, # de cédula y el valor liquidado por  cada concepto que da como resultado el valor de la prima de navidad y las deducciones de Ley practicadas, para un periodo especifico.</t>
  </si>
  <si>
    <t>Nómina adicional - Prima de servicios</t>
  </si>
  <si>
    <t>Formato interno el cual es radicado en el sistema de gestión documental Orfeo,que contiene la información de nombre, # de cédula y el valor liquidado por  cada concepto que da como resultado el valor de la prima de servicios y las deducciones de Ley practicadas, para un periodo especifico.</t>
  </si>
  <si>
    <t>Nómina adicional - Retroactivo salarial</t>
  </si>
  <si>
    <t>Formato interno el cual es radicado en el sistema de gestión documental Orfeo,que contiene la información de nombre, # de cédula y el valor liquidado por cada concepto que hace parte del incremento salarial y las deducciones de Ley practicadas, para un periodo especifico.</t>
  </si>
  <si>
    <t>Nómina adicional - Vacaciones</t>
  </si>
  <si>
    <t>Formato interno el cual es radicado en el sistema de gestión documental Orfeo,que contiene la información de nombre, # de cédula, periodo que causa la prestación y el valor liquidado por concepto de vacaciones y los descuentos de Ley.</t>
  </si>
  <si>
    <t>Nómina mensual de salarios</t>
  </si>
  <si>
    <t>Formato interno radicado en el sistema de gestión documental Orfeo, el cual describe la la información de cada servidor, nombre, # de cédula, el valor liquidado por concepto de devengos y las deducciones practicadas en un periodo específico</t>
  </si>
  <si>
    <t>Reporte exportado del aplicativo de nómina,  el cual describe la la información de cada servidor, nombre, # de cédula, el valor liquidado por concepto de devengos y las deducciones practicadas en un periodo específico</t>
  </si>
  <si>
    <t>Reporte de aportes a la seguridad social y parafiscales</t>
  </si>
  <si>
    <t>Reporte exportado de la página web del operador de PILA, que describe el nombre del servidor, su # de cédula, las administradoras de seguridad social en las cuales está afiliado y el valor liquidado para un periodo especifico.</t>
  </si>
  <si>
    <t>Software Siigo</t>
  </si>
  <si>
    <t>Aplicativo de nómina que permite registrar el ingreso y retiro de personal y liquidar el pago de los salarios, prestaciones sociales y las deducciones que les competan de acuerdo a la Ley, a los servidores de planta de la entidad.</t>
  </si>
  <si>
    <t>Certificación Bancaria</t>
  </si>
  <si>
    <t>Es un documento que emite el banco a petición del cliente y que confirma que dicha cuenta está registrada a su nombre.</t>
  </si>
  <si>
    <t>Novedades de Suspensiones del cargo o de otro tipo de suspensiones (original)</t>
  </si>
  <si>
    <t>Novedades de suspensiones de contrato o de otro tipo de supensiones.</t>
  </si>
  <si>
    <t>Formato control para retiro y anexos ( Formato Único de hoja de vida y declaración de bienes de rentas, evaluación del desempeño laboral (si aplica) informe de gestión ( en los casos en que aplique),</t>
  </si>
  <si>
    <t>Formatos para tramites administrativos para los funcionarios dentro de la entidad.</t>
  </si>
  <si>
    <t>Acta de sesión Comisión de Personal ( aprobación)</t>
  </si>
  <si>
    <t>Es un documento en el que consta el testimonio de los hechos más importantes que han sucedido en la sesión de un órgano deliberante, en este caso de la Comisión de Personal.</t>
  </si>
  <si>
    <t>Acta de sesión Comisión de Personal (socialización)</t>
  </si>
  <si>
    <t>Es un documento en el que consta el testimonio de los hechos más importantes que han sucedido en la sesión de un órgano deliberante, en este caso en la comisión de personal en su (aprobación).</t>
  </si>
  <si>
    <t>Acta de sesión Comisión de Personal ( socialización)</t>
  </si>
  <si>
    <t>Es un documento en el que consta el testimonio de los hechos más importantes que han sucedido en la sesión de un órgano deliberante, para el caso de la comisión de personal.</t>
  </si>
  <si>
    <t>Actas</t>
  </si>
  <si>
    <t>Documento que contiene los puntos abordados en cada sesión y los compromisos adquiridos</t>
  </si>
  <si>
    <t>Actas y listas de asistencia  a recorridos, reuniones y otros, en relación con la gestión de proyectos</t>
  </si>
  <si>
    <t>Conjunto de evidencias de reuniones y recorridos, actas y listados de asistencia de la gestión de proyectos e intervenciones PEMP-CHB</t>
  </si>
  <si>
    <t xml:space="preserve">Subdirección de Gestión Territorial del Patrimonio </t>
  </si>
  <si>
    <t>Solicitud de información de asesoría y/o intervención de Fachadas y Espacio Público</t>
  </si>
  <si>
    <t>Comunicación oficial externa de solicitud de intervención y/o asesoría técnica, efectuada mediante radicación al IDPC por los canales físicos o digitales oficiales de la entidad.</t>
  </si>
  <si>
    <t xml:space="preserve">Subdirección de Protección e Intervención del Patrimonio </t>
  </si>
  <si>
    <t>Acta de Visita Técnica de Fachadas y/o Espacio Público</t>
  </si>
  <si>
    <t>Documento mediante el cual se lleva a cabo el registro de los aspectos identificados mediante la visita técnica efectuada en campo.</t>
  </si>
  <si>
    <t>Concepto técnico/asesoría Enlucimiento De Fachadas.</t>
  </si>
  <si>
    <t>Concepto técnico con las recomendaciones, pautas, procesos, materiales y herramientas más adecuadas para el desarrollo de acciones de mantenimiento en las fachadas Bienes de Interés Cultural.</t>
  </si>
  <si>
    <t>Subdirección de Protección e Intervención del Patrimonio</t>
  </si>
  <si>
    <t>Comunicaciones oficial externa de salida dando respuesta y/o remitiendo concepto técnico para intervención de fachadas y Espacio Público en Sectores de Interés Cultural.</t>
  </si>
  <si>
    <t>Comunicación oficial de salida, dando respuesta al ciudadano remitiendo concepto técnico emitido por el equipo de fachadas.</t>
  </si>
  <si>
    <t>Comunicación oficial externa de entrada carta de intención</t>
  </si>
  <si>
    <t>Comunicación oficial externa de entrada: carta de intención, mediante la cual un actor público o privado oficializa su voluntad de ser patrocinador de una jornada de voluntariado por el cuidado del patrimonio.</t>
  </si>
  <si>
    <t xml:space="preserve">
Ficha de Autorización de Intervención de Fachadas y Espacio Público</t>
  </si>
  <si>
    <t>Documento donde el responsable del inmueble autoriza a la entidad el enlucimiento de su fachada, recopila información de los beneficiarios y se reporta los compromisos de corresponsabilidad, es firmado por las partes.</t>
  </si>
  <si>
    <t xml:space="preserve">Digital/Digital </t>
  </si>
  <si>
    <t>Ficha de levantamiento de Fachadas y Espacio Público.</t>
  </si>
  <si>
    <t>Contiene el levantamiento arquitectónico con la información técnica y estado general de la fachada.</t>
  </si>
  <si>
    <r>
      <rPr>
        <strike/>
        <sz val="11"/>
        <color theme="1"/>
        <rFont val="Arial"/>
      </rPr>
      <t xml:space="preserve">
</t>
    </r>
    <r>
      <rPr>
        <sz val="11"/>
        <color theme="1"/>
        <rFont val="Arial"/>
      </rPr>
      <t>Ficha de Intervención de Fachadas y Espacio Público</t>
    </r>
  </si>
  <si>
    <t>Define los alcances y procedimientos de la intervención a desarrollar en la fachada.</t>
  </si>
  <si>
    <t>Ficha de Pedido para Intervención de Fachadas y Espacio Público</t>
  </si>
  <si>
    <t>Establece el listado de materiales, insumos y equipos requeridos para la intervención de la fachada.</t>
  </si>
  <si>
    <t>Ficha de consolidación de la información de la Intervención de Fachadas y Espacio Público.</t>
  </si>
  <si>
    <t>Reemplaza ficha de antes y después, ahora denominada  "Ficha de consolidación de la información", mediante la cual se consolida la información relacionada con la intervención de la fachada, presentando: Registro de antes y después, complejidad, presupuesto (costos directos), fecha, entre otros.</t>
  </si>
  <si>
    <t xml:space="preserve">
Ficha de Seguimiento y Entrega de la Intervención de Fachadas y Espacio Público</t>
  </si>
  <si>
    <t>Documento mediante el cual se regístra la percepción ciudadana de la intervención de la fachada evaluando aspectos técnicos, sociales y grado de satisfacción por parte de los propietarios del inmueble.</t>
  </si>
  <si>
    <t>Ficha Ejecutiva de Cierre de Jornada de intervención de Fachadas y Espacio Público.</t>
  </si>
  <si>
    <t>Resumen ejecutivo de jornadas de voluntariado, en la cual se incluye: registro fotografico, beneficiarios, numero de voluntarios y conclusiones generales.</t>
  </si>
  <si>
    <t>Informe final de la jornada de Fachadas y Espacio Público</t>
  </si>
  <si>
    <t>Informe de la Jornada de voluntariado realizada, los compromisos cumplidos y evidencias consolidadas de las intervenciones de fachadas desarrolladas.</t>
  </si>
  <si>
    <t>Ficha de localización Fachadas y Espacio Público</t>
  </si>
  <si>
    <t>Contiene  la localización de las fachadas intervenidas, con periodicidad mensual.</t>
  </si>
  <si>
    <t>Comunicación oficial externa de salida dando respuesta a solicitud de intervención</t>
  </si>
  <si>
    <t>Comunicación oficial de salida, dando respuesta al ciudadano con relción a intervención y/o asesoría técnica solicitada al programa.</t>
  </si>
  <si>
    <t>Comunicación oficial externa de entrada para interponer recurso de reposición y/o apelacion respecto a solicitud de equiparación a estrato uno (NUEVA)</t>
  </si>
  <si>
    <t>Comunicación de entrada para interponer  recurso de reposición y/o apelacion respecto a solicitud de equiparación a estrato uno</t>
  </si>
  <si>
    <t>Comunicación oficial externa de entrada 
de empresas de servicios públicos en 
relaciona a equiparación a estrato uno</t>
  </si>
  <si>
    <t>Comunicación de entrada de empresas de servicios publicos relacionada con equipracion a estrato uno</t>
  </si>
  <si>
    <t>Comunicación oficial externa de entrada  de la SDP en relación a equiparación a  estrato uno</t>
  </si>
  <si>
    <t>Comunicación de entrada de  la SDP o SDH en relaciona a equiparación a estrato uno o descuento en el impueto predial</t>
  </si>
  <si>
    <t>Comunicación oficial externa de 
entrada de una entidad distrital o 
nacional referente a control urbano</t>
  </si>
  <si>
    <t>Comunicación de entrada de una entidad  distrital o 
nacional referente a control urbano</t>
  </si>
  <si>
    <t>Comunicación oficial externa de entrada  en referencia acaso de amenaza de ruina</t>
  </si>
  <si>
    <t>Comunicación de entrada referente a caso de amaneza de ruina</t>
  </si>
  <si>
    <t>Comunicación oficial externa de entrada 
concepto técnico IDIGER</t>
  </si>
  <si>
    <t>Comunicación de entrada concepto técnico IDIGER</t>
  </si>
  <si>
    <t>Comunicación oficial externa de salida 
dirigida al solicitante por aprobación de la solicitud de equiparación a estrato uno</t>
  </si>
  <si>
    <t>Cominucación de salida por aprobación de la solicitud de equiparación a estrato uno</t>
  </si>
  <si>
    <t>Comunicación oficial externa de salida 
dirigida a empresas de servicios públicos 
en relaciona a equiparación a estrato uno</t>
  </si>
  <si>
    <t>Cominucación de salida dirigida a empresas de servicios públicos 
en relaciona a equiparación a estrato uno</t>
  </si>
  <si>
    <t>Comunicación oficial externa de salida 
citación para notificación de resolución de negación o desistimiento de equiparación</t>
  </si>
  <si>
    <t>Comunicación de salida para notificación de resolución de negación o desistimiento de equiparación</t>
  </si>
  <si>
    <t>Resolución de negación de solicitud
 de equiparación</t>
  </si>
  <si>
    <t xml:space="preserve">Resolución de respuesta a recurso de
reposición interpuesto contra negación
 de equiparación </t>
  </si>
  <si>
    <t>Resolución de desistimiento de una 
solicitud de equiparación a estrato uno</t>
  </si>
  <si>
    <t>Comunicación oficial externa de salida 
requerimiento solicitud de equiparación  a estrato uno</t>
  </si>
  <si>
    <t>Comunicación de salida requerimiento solicitud de equiparación 
a estrato uno</t>
  </si>
  <si>
    <t>Comunicación oficial externa de salida en respuesta a solicitud de control urbano</t>
  </si>
  <si>
    <t>Comunicación de salida en respuesta a solicitud de control urbano</t>
  </si>
  <si>
    <t>Comunicación oficial externa de salida 
en referencia acaso de amenaza de ruina</t>
  </si>
  <si>
    <t>Comunicación de salida en referencia a caso de amenaza de ruina</t>
  </si>
  <si>
    <t>Comunicación oficial externa de salida 
información de equiparación a estrato uno</t>
  </si>
  <si>
    <t>Comunicación de salida información de equiparación a estrato uno y/o descuento en el impuesto predial</t>
  </si>
  <si>
    <t>Comunicación oficial externa de salida en 
respuesta a solicitud de información 
proveniente de una entidad</t>
  </si>
  <si>
    <t xml:space="preserve">Comunicación de salida  en respuesta a solicitud de información de antecedentes de inmuebles proveniente de una entidad </t>
  </si>
  <si>
    <t xml:space="preserve">Comunicación oficial interna enviando 
información técnica de la Subdirección de Protección e Intervención del Patrimonio  </t>
  </si>
  <si>
    <t>Comunicación interna enviando 
información técnica de la Subdirección de Protección e Intervención del Patrimonio</t>
  </si>
  <si>
    <t>Comunicación oficial interna Memorando recibido de algún área del IDPC informando o solicitando información         (NUEVA)</t>
  </si>
  <si>
    <t>Memorando recibido de algún área del IDPC informando o solicitando información</t>
  </si>
  <si>
    <t>Comunicación oficial externa de salida en respuesta a solicitud de información de antecedentes de permisos de intervención  (NUEVA)</t>
  </si>
  <si>
    <t>Cominicación de salida respuesta a solicitud de información de antecedentes de permisos de intervención</t>
  </si>
  <si>
    <t>Comunicación oficial externa de entrada de la SCRD remitiendo Solicitud de Declaratoria / Revocatoria / Cambio de Nivel del inmueble como BIC</t>
  </si>
  <si>
    <t>Documento oficial de entrada requiriendo concepto para dar continuidad al trámite de declaratoria / revocatoria / cambio de nivel de BIC distrital</t>
  </si>
  <si>
    <t>Actas de visita para valoración de 
inmuebles</t>
  </si>
  <si>
    <t>Documento donde se detalla la visita para valoración de inmuebles</t>
  </si>
  <si>
    <t>Matriz de casos del CDPC</t>
  </si>
  <si>
    <t>Matriz en la que se relaciona la información asociada a la presentación y decisión sobre casos de declaratoria / revocatoria / cambio de nivel / otros presentados ante el Consejo Distrital de Patrimonio Cultural CDPC. Gracias a esta matriz se puede tener información relacionada antes de la salida de las Actas del CDPC y de la expedición de los actos administrativos por parte de la SCRD, con el fin de tenerla disponible en la mayor brevedad.</t>
  </si>
  <si>
    <t>VALORACIÓN RIESGOS - ACTIVOS DE INFORMACIÓN</t>
  </si>
  <si>
    <t>Nombre del Activo</t>
  </si>
  <si>
    <t>Descripción del Activo</t>
  </si>
  <si>
    <t>Tipo de Activo</t>
  </si>
  <si>
    <t>Id. Riesgo</t>
  </si>
  <si>
    <t>Riesgo</t>
  </si>
  <si>
    <t>Amenaza</t>
  </si>
  <si>
    <t>Vulnerabilidad</t>
  </si>
  <si>
    <t>Consecuencias</t>
  </si>
  <si>
    <t>Probabilidad antes del Control</t>
  </si>
  <si>
    <t>P1</t>
  </si>
  <si>
    <t>Impacto antes del Control</t>
  </si>
  <si>
    <t>I1</t>
  </si>
  <si>
    <r>
      <rPr>
        <b/>
        <sz val="10"/>
        <color theme="1"/>
        <rFont val="Arial"/>
      </rPr>
      <t>Total</t>
    </r>
    <r>
      <rPr>
        <sz val="10"/>
        <color theme="1"/>
        <rFont val="Arial"/>
      </rPr>
      <t>1</t>
    </r>
  </si>
  <si>
    <t>Resultado Riesgo Inherente</t>
  </si>
  <si>
    <t>Actividad de Control</t>
  </si>
  <si>
    <t>¿Se encuentra documentado?</t>
  </si>
  <si>
    <t>Puntaje</t>
  </si>
  <si>
    <t>¿Cuenta con responsable?</t>
  </si>
  <si>
    <t>¿Se aplica?</t>
  </si>
  <si>
    <t>¿Es efectivo?</t>
  </si>
  <si>
    <t>Efectividad de la actividad que actua como control</t>
  </si>
  <si>
    <t>Probabilidad despúes del Control</t>
  </si>
  <si>
    <t>P2</t>
  </si>
  <si>
    <t>Impacto despúes del Control</t>
  </si>
  <si>
    <t>I2</t>
  </si>
  <si>
    <t>Total2</t>
  </si>
  <si>
    <t>Resultado Riesgo Residual</t>
  </si>
  <si>
    <t>Calificación Documentación</t>
  </si>
  <si>
    <t>Calificación Riesgo</t>
  </si>
  <si>
    <t>Sumatoria</t>
  </si>
  <si>
    <t>Resultado del Plan de Tratamiento</t>
  </si>
  <si>
    <t>R-01</t>
  </si>
  <si>
    <t>Pérdida de Confidencialidad</t>
  </si>
  <si>
    <t>Inundación</t>
  </si>
  <si>
    <t>Susceptibilidad a la humedad, el polvo y la suciedad</t>
  </si>
  <si>
    <t>Acceso no Autorizado a la Información o a los recursos de los Sistemas de Procesamiento.</t>
  </si>
  <si>
    <t>XXXXX</t>
  </si>
  <si>
    <t>Si</t>
  </si>
  <si>
    <t>1. Rara vez</t>
  </si>
  <si>
    <t>5. Catastrófico</t>
  </si>
  <si>
    <t>R-02</t>
  </si>
  <si>
    <t>4. Probable</t>
  </si>
  <si>
    <t>No</t>
  </si>
  <si>
    <t>R-03</t>
  </si>
  <si>
    <t>R-04</t>
  </si>
  <si>
    <t>R-05</t>
  </si>
  <si>
    <t>R-06</t>
  </si>
  <si>
    <t>R-07</t>
  </si>
  <si>
    <t>R-08</t>
  </si>
  <si>
    <t>R-09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</si>
  <si>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</si>
  <si>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</si>
  <si>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</si>
  <si>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</si>
  <si>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</si>
  <si>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</si>
  <si>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</si>
  <si>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</si>
  <si>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</si>
  <si>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</si>
  <si>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</si>
  <si>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</si>
  <si>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</si>
  <si>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</si>
  <si>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</si>
  <si>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</si>
  <si>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</si>
  <si>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</si>
  <si>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</si>
  <si>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</si>
  <si>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</si>
  <si>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</si>
  <si>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</si>
  <si>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</si>
  <si>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</si>
  <si>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</si>
  <si>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</si>
  <si>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</si>
  <si>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</si>
  <si>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</si>
  <si>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</si>
  <si>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</si>
  <si>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</si>
  <si>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</si>
  <si>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</si>
  <si>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</si>
  <si>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</si>
  <si>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</si>
  <si>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</si>
  <si>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</si>
  <si>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</si>
  <si>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</si>
  <si>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</si>
  <si>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</si>
  <si>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</si>
  <si>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</si>
  <si>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</si>
  <si>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</si>
  <si>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</si>
  <si>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</si>
  <si>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</si>
  <si>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</si>
  <si>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</si>
  <si>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</si>
  <si>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</si>
  <si>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</si>
  <si>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</si>
  <si>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</si>
  <si>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</si>
  <si>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</si>
  <si>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</si>
  <si>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</si>
  <si>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</si>
  <si>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</si>
  <si>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</si>
  <si>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</si>
  <si>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</si>
  <si>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</si>
  <si>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</si>
  <si>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</si>
  <si>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</si>
  <si>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</si>
  <si>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</si>
  <si>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</si>
  <si>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</si>
  <si>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</si>
  <si>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</si>
  <si>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</si>
  <si>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</si>
  <si>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</si>
  <si>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</si>
  <si>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</si>
  <si>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</si>
  <si>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</si>
  <si>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</si>
  <si>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</si>
  <si>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</si>
  <si>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</si>
  <si>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</si>
  <si>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</si>
  <si>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</si>
  <si>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</si>
  <si>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</si>
  <si>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</si>
  <si>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</si>
  <si>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</si>
  <si>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</si>
  <si>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</si>
  <si>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</si>
  <si>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</si>
  <si>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</si>
  <si>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</si>
  <si>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</si>
  <si>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</si>
  <si>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</si>
  <si>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</si>
  <si>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</si>
  <si>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</si>
  <si>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</si>
  <si>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</si>
  <si>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</si>
  <si>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</si>
  <si>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</si>
  <si>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</si>
  <si>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</si>
  <si>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</si>
  <si>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</si>
  <si>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</si>
  <si>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</si>
  <si>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</si>
  <si>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</si>
  <si>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</si>
  <si>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</si>
  <si>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</si>
  <si>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</si>
  <si>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</si>
  <si>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</si>
  <si>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</si>
  <si>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</si>
  <si>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</si>
  <si>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</si>
  <si>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</si>
  <si>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</si>
  <si>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</si>
  <si>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</si>
  <si>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</si>
  <si>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</si>
  <si>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</si>
  <si>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</si>
  <si>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</si>
  <si>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</si>
  <si>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IDENTIFICACIÓN DE LA BASE DE DATOS</t>
  </si>
  <si>
    <t>ENCARGADO DEL TRATAMIENTO</t>
  </si>
  <si>
    <t>TIPO DE CANAL</t>
  </si>
  <si>
    <t>FORMA DE TRATAMIENTO</t>
  </si>
  <si>
    <t>DATOS GENERALES</t>
  </si>
  <si>
    <t>DATOS DE IDENTIFICACIÓN</t>
  </si>
  <si>
    <t>DATOS DE UBICACIÓN</t>
  </si>
  <si>
    <t>DATOS SENSIBLES</t>
  </si>
  <si>
    <t>DATOS DE CONTENIDO SOCIOECONÓMICO</t>
  </si>
  <si>
    <t>OTROS DATOS</t>
  </si>
  <si>
    <t>AUTORIZACIÓN DEL TITULAR</t>
  </si>
  <si>
    <t>TRANSFERENCIAS INTERNACIONALES</t>
  </si>
  <si>
    <t>TRANSMISIÓN INTERNACIONAL DE DATOS</t>
  </si>
  <si>
    <t>Nombre de la Base de Datos</t>
  </si>
  <si>
    <t>Finalidad de la Recolección de los Datos Personales</t>
  </si>
  <si>
    <t>Descripción del Activo (Base de Datos)</t>
  </si>
  <si>
    <t>Cantidad de titulares o registros sin repetir</t>
  </si>
  <si>
    <t>¿Existe alguna norma que le obligue a realizar tratamiento de estos datos?</t>
  </si>
  <si>
    <t>Tipo de Norma</t>
  </si>
  <si>
    <t>Número de la Norma</t>
  </si>
  <si>
    <t>Año de expedición</t>
  </si>
  <si>
    <t>La base de datos tiene encargado del tratamiento del dato?
Recuerde que el encargado es una tercerización de tratamiento del dato</t>
  </si>
  <si>
    <r>
      <rPr>
        <b/>
        <u/>
        <sz val="10"/>
        <color theme="1"/>
        <rFont val="Arial"/>
      </rPr>
      <t>Si la respuesta es "Si", diligenciar los siguientes 11 campos</t>
    </r>
    <r>
      <rPr>
        <b/>
        <sz val="10"/>
        <color theme="1"/>
        <rFont val="Arial"/>
      </rPr>
      <t xml:space="preserve">
Nombre o Razón Social</t>
    </r>
  </si>
  <si>
    <t>Tipo de Documento</t>
  </si>
  <si>
    <t>Número de Documento</t>
  </si>
  <si>
    <t>Tiene domicilio fuera del país?</t>
  </si>
  <si>
    <t>Dirección</t>
  </si>
  <si>
    <t>Departamento</t>
  </si>
  <si>
    <t>Ciudad</t>
  </si>
  <si>
    <t>Correo electrónico</t>
  </si>
  <si>
    <t>Teléfono móvil</t>
  </si>
  <si>
    <t>Teléfono fijo
(indicativo + número)</t>
  </si>
  <si>
    <t>Sitio Web</t>
  </si>
  <si>
    <t>Seleccione canal por el cual el dueño o titular de la información podrá contactarse con el encargado o responsable del tratamiento para la solicitud de alguna acción sobre sus datos (reclamaciones, eliminado, etc)</t>
  </si>
  <si>
    <t xml:space="preserve">Descripción del canal
</t>
  </si>
  <si>
    <t>Tipo de punto de atención</t>
  </si>
  <si>
    <t>Base de datos automatizada, son aquellas que se almacenan y administran con la ayuda de herramientas electrónicas o informáticas</t>
  </si>
  <si>
    <t>Base de datos manuales o archivos, son aquellas cuya información se encuentra organizada y almacenada de manera física</t>
  </si>
  <si>
    <t>Datos de personas menores de 18 años</t>
  </si>
  <si>
    <t>Datos de personas mayores de 18 años</t>
  </si>
  <si>
    <t>Datos generales de identificación de la persona, familiares, beneficiarios o terceros. Ejemplo: Nombre, apellido, tipo de identificación número de identificación, fecha y lugar de expedición, nombre, estado civil, sexo, etc.</t>
  </si>
  <si>
    <t>Datos específicos de identificación de la persona. Ejemplo: firma, nacionalidad, datos de familia, firma electrónica, otros documentos de identificación, lugar y fecha de nacimiento o muerte, edad, etc.</t>
  </si>
  <si>
    <t>Datos biométricos de la persona. Ejemplo: huella, ADN, iris, geometría facial o corporal, fotografías, videos, fórmula dactiloscópica, voz, etc.</t>
  </si>
  <si>
    <t>Datos de la descripción morfológica de la persona. Ejemplo: color de piel, color de iris, color y tipo de cabello, señales particulares, estatura, peso, complexión, etc.</t>
  </si>
  <si>
    <t>Datos de ubicación relacionados con actividad comercial o profesional de las personas. Ejemplo: dirección, teléfono, correo electrónico, etc.</t>
  </si>
  <si>
    <t>Datos de ubicación personal relacionados con actividad privada de las personas. Ejemplo: domicilio, teléfono, correo electrónico, etc.</t>
  </si>
  <si>
    <t>Datos relacionados con la salud de la persona en cuenta a órdenes y relación de pruebas complementaras como laboratorio, imagen, endoscópicas, patológicas, estudios, etc. ESTA SUBCATEGORÍA NO INCLUYE RESULTADOS NI DIAGNÓSTICOS</t>
  </si>
  <si>
    <t>Datos relacionados con el estado de salud de la persona, que incluyen resultados de pruebas, laboratorios, estudios, diagnósticos médicos, generales o especializados, psicológicos o psiquiátricos, medicamentos y/o tratamientos médicos o terapéuticos de cualquier tipo, etc.</t>
  </si>
  <si>
    <t>Datos relacionados con la pertenencia a sindicatos, organizaciones sociales, de derechos humanos, religiosos, políticas</t>
  </si>
  <si>
    <t>Datos de preferencia, identidad y orientación sexual de la persona, orígen étnico-racial, etc.</t>
  </si>
  <si>
    <t>Población en condición vulnerable. Ejemplo: personas de la tercera edad o menores de 18 años en condición de pobreza, personas con limitaciones sicomotoras, auditivas y visuales en condiciones de pobreza, personas víctimasde la violencia, personas en situación de desplazamiento forzado por violencia, madres gestantes o lactantes o cabeza de familia en situación de vulnerabilidad, menores en condición de abandono o protección, etc.</t>
  </si>
  <si>
    <t>Datos sobre personas en situación de discapacidad</t>
  </si>
  <si>
    <t>Datos financieros, crediticios y/o derechos de carácter económico de las personas</t>
  </si>
  <si>
    <t>Datos socioeconómicos como estrato, propiedad de la vivienda, etc.</t>
  </si>
  <si>
    <t>Datos de información tributaria de la persona</t>
  </si>
  <si>
    <t>Datos patrimoniales de la persona. Ejemplo: bienes muebles e inmuebles, ingresos, egresos, inversiones, etc.</t>
  </si>
  <si>
    <t>Datos relacionados con la actividad económica de la persona</t>
  </si>
  <si>
    <t>Datos relacionados con la historia laboral de la persona, experiencia laboral, cargo, fechas de ingreso y retiro, anotaciones, llamados de atención, etc.</t>
  </si>
  <si>
    <t>Datos relacionados con el nivel educativo, capacitación y/o historial académico de la persona, etc.</t>
  </si>
  <si>
    <t>Datos generales relacionados con afiliación y aportes al Sistema Integral de Seguridad Social. Ejemplo: EPS, IPS, ARL, fechas de ingreso/retiro EPS, AFP, etc.</t>
  </si>
  <si>
    <t>Datos personales de acceso a sistemas de información. Ejemplo: usuarios IP, claves, perfiles, etc.</t>
  </si>
  <si>
    <t>Datos sobre gustos y/o intereses particulares. Ejemplo: deportivos, ocio, gastronómicos, turismo, moda etc.</t>
  </si>
  <si>
    <t>Datos de antecedentes judiciales y/o disciplinarios de las personas.</t>
  </si>
  <si>
    <t>¿Cuenta con autorización del titular?</t>
  </si>
  <si>
    <t>Si selecciona como respuesta ALGUNOS CASOS o NO, por favor indique el motivo</t>
  </si>
  <si>
    <t>Forma de obtención de los datos</t>
  </si>
  <si>
    <t>¿Realiza Transferencia Internacional de Datos?</t>
  </si>
  <si>
    <t>Nombre o razón social del destinatario</t>
  </si>
  <si>
    <t>Número de documento</t>
  </si>
  <si>
    <t>País</t>
  </si>
  <si>
    <t>Si esta transferencia se exceptúa de la prohibición general, seleccione la causal</t>
  </si>
  <si>
    <t>¿Realiza Transmisión Internacional de Datos?</t>
  </si>
  <si>
    <t>Nombre del Encargado</t>
  </si>
  <si>
    <t>Teléfono fijo (indicativo-número si aplica)</t>
  </si>
  <si>
    <t>¿Tiene contrato de transmisión de datos?</t>
  </si>
  <si>
    <t>XXXXXXX</t>
  </si>
  <si>
    <t>Actividades asociativas, culturales, recreativas, deportivas y sociales - Asistencia social</t>
  </si>
  <si>
    <t>XXXXXX</t>
  </si>
  <si>
    <t>XXXX</t>
  </si>
  <si>
    <t>SI</t>
  </si>
  <si>
    <t>Decreto</t>
  </si>
  <si>
    <t>NO</t>
  </si>
  <si>
    <t>Punto de atención personal</t>
  </si>
  <si>
    <t>Almacén</t>
  </si>
  <si>
    <t>Servidor externo propio a cargo de un tercero</t>
  </si>
  <si>
    <t>2. Tratamiento de información autorizado por la ley para fines históricos, estadísticos o científicos</t>
  </si>
  <si>
    <t>Fuentes de acceso público</t>
  </si>
  <si>
    <t>Intercambio de datos de carácter médico, cuando así lo exija el Tratamiento del Titular por razones de salud o higiene pública.</t>
  </si>
  <si>
    <t>VALORACIÓN ACTIVOS DE INFORMACIÓN</t>
  </si>
  <si>
    <t>VALORACION RIESGOS ACTIVOS DE INFORMACIÓN</t>
  </si>
  <si>
    <t>TABLA CALIFICACIÓN DEL RIESGO</t>
  </si>
  <si>
    <t>CONFIDENCIALIDAD</t>
  </si>
  <si>
    <t>INTEGRIDAD</t>
  </si>
  <si>
    <t>DISPONIBILIDAD</t>
  </si>
  <si>
    <t xml:space="preserve">TABLA DE PROBABILIDAD </t>
  </si>
  <si>
    <r>
      <rPr>
        <b/>
        <sz val="11"/>
        <color theme="1"/>
        <rFont val="Arial"/>
      </rPr>
      <t>Dimensión del Riesgo de</t>
    </r>
    <r>
      <rPr>
        <b/>
        <sz val="11"/>
        <color rgb="FF000000"/>
        <rFont val="Arial"/>
      </rPr>
      <t xml:space="preserve"> Seguridad</t>
    </r>
    <r>
      <rPr>
        <b/>
        <sz val="11"/>
        <color theme="1"/>
        <rFont val="Arial"/>
      </rPr>
      <t xml:space="preserve"> y Privacidad de la Información</t>
    </r>
  </si>
  <si>
    <t>Valor Asignado</t>
  </si>
  <si>
    <t>Acción requerida</t>
  </si>
  <si>
    <t>¿Qué pasaría si el activo es accesible?</t>
  </si>
  <si>
    <t>¿Qué pasaría si el activo es modificado?</t>
  </si>
  <si>
    <t>¿Qué pasaría si el activo no está disponible?</t>
  </si>
  <si>
    <t>NIVEL</t>
  </si>
  <si>
    <t>DESCRIPTOR</t>
  </si>
  <si>
    <t>DESCRIPCIÓN  (FACTIBILIDAD)</t>
  </si>
  <si>
    <t>FRECUENCIA</t>
  </si>
  <si>
    <t>CLASIFICACIÓN</t>
  </si>
  <si>
    <t>VALOR</t>
  </si>
  <si>
    <t>IMPACTO</t>
  </si>
  <si>
    <t>El evento puede ocurrir solo en circunstancias excepcionales</t>
  </si>
  <si>
    <t>No se ha presentado en los últimos 5 años.</t>
  </si>
  <si>
    <t xml:space="preserve">      Riesgo Extremo</t>
  </si>
  <si>
    <t xml:space="preserve"> Mayor o igual a 20</t>
  </si>
  <si>
    <t>Evitar el riesgo empleando controles que busquen reducir el nivel de probabilidad. Reducir el riesgo empleando controles orientados a minimizar el impacto si el riesgo se materializa.</t>
  </si>
  <si>
    <t>Es toda información que un sujeto obligado genere, obtenga, adquiera, o controle en su calidad de tal.</t>
  </si>
  <si>
    <t>Baja (B)</t>
  </si>
  <si>
    <t>Información cuya pérdida de exactitud y completitud conlleva un impacto no significativo y no hay pérdida económica  para la entidad o entes externos.</t>
  </si>
  <si>
    <t>La no disponibilidad de la información puede afectar la operación normal de la entidad o entes externos, pero no conlleva implicaciones legales, económicas o de pérdida de imagen.</t>
  </si>
  <si>
    <t>2. Improbable</t>
  </si>
  <si>
    <t>El evento puede ocurrir en algún momento.</t>
  </si>
  <si>
    <t>Al menos de 1 vez en los últimos 5 años.</t>
  </si>
  <si>
    <t>Compartir o transferir el riesgo mediante la ejecución de pólizas.</t>
  </si>
  <si>
    <t>Información Pública clasificada</t>
  </si>
  <si>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1712/2014.</t>
  </si>
  <si>
    <t>Media (M)</t>
  </si>
  <si>
    <t>Información cuya modificación no autorizada, pérdida de exactitud y completitud podría no repararse, afecta a varios procesos misionales generando un impacto negativo de índole legal, los daños generan pérdidas económicas, y se retrasan las funciones de la entidad.</t>
  </si>
  <si>
    <r>
      <rPr>
        <sz val="11"/>
        <color rgb="FF000000"/>
        <rFont val="Arial"/>
      </rPr>
      <t xml:space="preserve">El activo  puede estar por </t>
    </r>
    <r>
      <rPr>
        <b/>
        <sz val="11"/>
        <color rgb="FF000000"/>
        <rFont val="Arial"/>
      </rPr>
      <t>fuera de servicio por más de una semana</t>
    </r>
  </si>
  <si>
    <t>3. Posible</t>
  </si>
  <si>
    <t>El evento podría ocurrir en algún momento.</t>
  </si>
  <si>
    <t>Al menos de 1 vez en los últimos 2 años.</t>
  </si>
  <si>
    <t>Riesgo Alto</t>
  </si>
  <si>
    <t>Mayor o igual a 13 y menor a 20</t>
  </si>
  <si>
    <t>Evitar o mitigar el riesgo mediante medidas adecuadas y aprobadas, que permitan llevarlo a la zona de riesgo moderado. Compartir o transferir el riesgo.</t>
  </si>
  <si>
    <t>Información Pública reservada</t>
  </si>
  <si>
    <t xml:space="preserve"> Información pública reservada. Es aquella información que estando en poder o custodia de un sujeto obligado en su calidad de tal, es exceptuada de acceso a la ciudadanía por daño a intereses públicos y bajo cumplimiento de la totalidad de los requisitos consagrados en el artículo 19 de la Ley 1712/2014.</t>
  </si>
  <si>
    <t>Alta (A)</t>
  </si>
  <si>
    <t>Información cuya pérdida de exactitud y completitud puede conllevar un impacto negativo de índole legal o económica, retrasar sus funciones, o generar pérdidas de imagen severas del IDPC.</t>
  </si>
  <si>
    <t>La no disponibilidad de la información puede conllevar un impacto negativo de índole legal o económica, retrasar sus funciones, o generar pérdida de imagen moderado de la entidad.</t>
  </si>
  <si>
    <t>El evento probablemente ocurrirá en la mayoría de las circunstancias.</t>
  </si>
  <si>
    <t>Al menos de 1 vez en el último año.</t>
  </si>
  <si>
    <t xml:space="preserve">   Riesgo Moderado</t>
  </si>
  <si>
    <t xml:space="preserve"> Mayor o igual a 6 y menor a 13</t>
  </si>
  <si>
    <r>
      <rPr>
        <sz val="11"/>
        <color theme="1"/>
        <rFont val="Arial"/>
      </rPr>
      <t>Evitar o mitigar el riesgo mediante medidas prontas y adecuadas que permitan llevarlo a la zona de riesgo bajo. Compartir el riesgo.</t>
    </r>
    <r>
      <rPr>
        <b/>
        <sz val="11"/>
        <color rgb="FFC00000"/>
        <rFont val="Arial"/>
      </rPr>
      <t xml:space="preserve"> Mitigar el riesgo mediante de medidas momentáneas y efectivas del proceso que permitan prevenirlo o llevarlo a la zona de riesgo bajo. Asumir el riesgo.</t>
    </r>
  </si>
  <si>
    <r>
      <rPr>
        <sz val="11"/>
        <color rgb="FF000000"/>
        <rFont val="Arial"/>
      </rPr>
      <t xml:space="preserve">El activo no puede estar por </t>
    </r>
    <r>
      <rPr>
        <b/>
        <sz val="11"/>
        <color rgb="FF000000"/>
        <rFont val="Arial"/>
      </rPr>
      <t>fuera de servicio de 1 día a 3 días calendario</t>
    </r>
  </si>
  <si>
    <t>5. Casi Seguro</t>
  </si>
  <si>
    <t>Se espera que el evento ocurra en la mayoría de las circunstancias.</t>
  </si>
  <si>
    <t xml:space="preserve">Más de 1 vez al año. </t>
  </si>
  <si>
    <t>Riesgo Bajo</t>
  </si>
  <si>
    <t>Menor a 6 y mayor a 0</t>
  </si>
  <si>
    <t>Asumir el riesgo. Mitigar el riesgo con actividades propias del proceso y por medio de acciones detectivas y preventivas.</t>
  </si>
  <si>
    <t>La no disponibilidad de la información puede conllevar un impacto negativo de índole legal o económica, retrasar sus funciones, o generar pérdidas de imagen severas a entes externos.</t>
  </si>
  <si>
    <r>
      <rPr>
        <sz val="11"/>
        <color rgb="FF000000"/>
        <rFont val="Arial"/>
      </rPr>
      <t xml:space="preserve">El activo no puede estar por </t>
    </r>
    <r>
      <rPr>
        <b/>
        <sz val="11"/>
        <color rgb="FF000000"/>
        <rFont val="Arial"/>
      </rPr>
      <t>fuera de servicio de 1 hora a 1 día</t>
    </r>
    <r>
      <rPr>
        <sz val="11"/>
        <color rgb="FF000000"/>
        <rFont val="Arial"/>
      </rPr>
      <t>.</t>
    </r>
  </si>
  <si>
    <t xml:space="preserve">TABLA DE IMPACTO </t>
  </si>
  <si>
    <t xml:space="preserve">TIPO </t>
  </si>
  <si>
    <t xml:space="preserve">NIVEL </t>
  </si>
  <si>
    <t>DESCRIPCIÓN</t>
  </si>
  <si>
    <t>En caso que el riesgo se materialice el impacto u afectación sería……</t>
  </si>
  <si>
    <t>Estado</t>
  </si>
  <si>
    <t>Valor</t>
  </si>
  <si>
    <t>CONFIDENCIALIDAD EN LA INFORMACIÓN</t>
  </si>
  <si>
    <t>1. Insignificante</t>
  </si>
  <si>
    <t>Se afecta a una persona en particular.</t>
  </si>
  <si>
    <t>Se debe realizar revisión anual</t>
  </si>
  <si>
    <t>2. Menor</t>
  </si>
  <si>
    <t>Se afecta a un grupo de trabajo interno del proceso.</t>
  </si>
  <si>
    <t>3. Moderado</t>
  </si>
  <si>
    <t xml:space="preserve">Se afecta a todo el proceso. </t>
  </si>
  <si>
    <t>Se debe generar Plan de Tratamiento</t>
  </si>
  <si>
    <t>4. Mayor</t>
  </si>
  <si>
    <t>La afectación se da a nivel estratégico.</t>
  </si>
  <si>
    <t>La afectación se da a nivel institucional.</t>
  </si>
  <si>
    <t>Riesgos</t>
  </si>
  <si>
    <t xml:space="preserve">CREDIBILIDAD O IMAGEN </t>
  </si>
  <si>
    <t>Insignificante</t>
  </si>
  <si>
    <t>Se afecta al grupo de funcionarios y contratistas del proceso.</t>
  </si>
  <si>
    <t>Menor</t>
  </si>
  <si>
    <t>Se afecta a todos los funcionarios y contratistas de la entidad.</t>
  </si>
  <si>
    <t>Pérdida de Integridad</t>
  </si>
  <si>
    <t>Moderado</t>
  </si>
  <si>
    <t>Se afecta a los usuarios de la Sede Central de la entidad.</t>
  </si>
  <si>
    <t>Perdida de Disponibilidad</t>
  </si>
  <si>
    <t>Mayor</t>
  </si>
  <si>
    <t>Se afecta a los usuarios de las Direcciones Territoriales.</t>
  </si>
  <si>
    <t>Catastrófico</t>
  </si>
  <si>
    <t xml:space="preserve">Se afecta a los usuarios de la Sede Central y de las Direcciones Territoriales. </t>
  </si>
  <si>
    <t>LEGAL</t>
  </si>
  <si>
    <t xml:space="preserve">Se producen multas para la entidad. </t>
  </si>
  <si>
    <t xml:space="preserve">Se producen demandas para la entidad. </t>
  </si>
  <si>
    <t>Se producen investigaciones disciplinarias.</t>
  </si>
  <si>
    <t xml:space="preserve">Se producen investigaciones fiscales. </t>
  </si>
  <si>
    <t xml:space="preserve">Se producen intervenciones y o sanciones para la entidad por parte de un Ente de control u otro Ente regulador. </t>
  </si>
  <si>
    <t>OPERATIVO</t>
  </si>
  <si>
    <t xml:space="preserve">Se tendrían que realizar ajustes a una actividad concreta del proceso. </t>
  </si>
  <si>
    <t xml:space="preserve">Se tendrían que realizar ajustes en los procedimientos del proceso. </t>
  </si>
  <si>
    <t xml:space="preserve">Se tendrían que realizar ajustes en la interacción de procesos. </t>
  </si>
  <si>
    <t>Se presentarían intermitencias o dificultades en la operación del proceso</t>
  </si>
  <si>
    <t>Se presentaría paro o no operación del proceso.</t>
  </si>
  <si>
    <t>Forma obtención datos</t>
  </si>
  <si>
    <t>Tipo de Canal</t>
  </si>
  <si>
    <t>Base de datos automatizada</t>
  </si>
  <si>
    <t>Base de datos manual</t>
  </si>
  <si>
    <t>Motivo exoneración</t>
  </si>
  <si>
    <t>Forma obtención</t>
  </si>
  <si>
    <t>Finalidades</t>
  </si>
  <si>
    <t>Causales de excepción de transmisión/transferencia</t>
  </si>
  <si>
    <t>Circular</t>
  </si>
  <si>
    <t>Aplicación móvil</t>
  </si>
  <si>
    <t>Computador personal</t>
  </si>
  <si>
    <t>Archivo en custodia de un tercero</t>
  </si>
  <si>
    <t>1. Casos de urgencia médica sanitaria</t>
  </si>
  <si>
    <t>Acceso a subsidios</t>
  </si>
  <si>
    <t>Información respecto de la cual el Titular haya otorgado su autorización expresa e inequívoca para la transferencia</t>
  </si>
  <si>
    <t>Constitución</t>
  </si>
  <si>
    <t>No Aplica</t>
  </si>
  <si>
    <t>Código postal</t>
  </si>
  <si>
    <t>Local</t>
  </si>
  <si>
    <t>Servidor externo a cargo de un tercero</t>
  </si>
  <si>
    <t>Archivo propio externo</t>
  </si>
  <si>
    <t>Por un tercero</t>
  </si>
  <si>
    <t>Oficina</t>
  </si>
  <si>
    <t>Servidor externo propio</t>
  </si>
  <si>
    <t>Archivo propio interno</t>
  </si>
  <si>
    <t>3. Datos relacionados con el Registro Civil de las Personas</t>
  </si>
  <si>
    <t>Recolectado del titular</t>
  </si>
  <si>
    <t>Actividades asociativas, culturales, recreativas, deportivas y sociales - Gestión de actividades culturales</t>
  </si>
  <si>
    <t>Transferencias acordadas en el marco de tratados internacionales en los cuales la República de Colombia sea parte, con fundamento en el principio de reciprocidad</t>
  </si>
  <si>
    <t>Decreto Ley</t>
  </si>
  <si>
    <t>Recolectados del titular</t>
  </si>
  <si>
    <t>Fax</t>
  </si>
  <si>
    <t>Sucursal</t>
  </si>
  <si>
    <t>4. Información requerida por una entidad pública o administrativa en ejercício de sus funciones legales o por orden judicial</t>
  </si>
  <si>
    <t>Actividades asociativas, culturales, recreativas, deportivas y sociales - Gestión de asociados o miembros de partidos políticos, sindicatos, iglesias, confesiones o comunidades religiosas y asociaciones, fundaciones y otras entidades sin ánimo de lucro</t>
  </si>
  <si>
    <t>Transferencias bancarias o bursátiles, conforme a la legislación que les resulte aplicable</t>
  </si>
  <si>
    <t>Ley</t>
  </si>
  <si>
    <t>Servidor propio</t>
  </si>
  <si>
    <t>5. Datos de naturaleza pública</t>
  </si>
  <si>
    <t>Actividades asociativas, culturales, recreativas, deportivas y sociales - Gestión de clubes o asociaciones deportivas, culturales, profesionales y similares</t>
  </si>
  <si>
    <t>Transferencias legalmente exigidas para la salvaguardia del interés público, o para el reconocimiento, ejercicio o defensa de un derecho en un proceso judicial</t>
  </si>
  <si>
    <t>Resolución</t>
  </si>
  <si>
    <t>6. Mecanismos alternos Art. 10 Decreto 1377 de 2013 Incorporado Capítulo 25 del Decreto Único 1074 de 2015</t>
  </si>
  <si>
    <t>Actividades asociativas, culturales, recreativas, deportivas y sociales - Gestión de medios de comunicación social</t>
  </si>
  <si>
    <t>Transferencias necesarias para la ejecución de un contrato entre el Titular y el Responsable del Tratamiento, o para la ejecución de medidas precontractuales siempre y cuando se cuente con la autorización del titular</t>
  </si>
  <si>
    <t>Teléfono fijo (indicativo-número)</t>
  </si>
  <si>
    <t>7. Otro</t>
  </si>
  <si>
    <t>Actividades asociativas, culturales, recreativas, deportivas y sociales - Gestión de organizaciones no gubernamentales</t>
  </si>
  <si>
    <t>8. Por mandato legal o judicial</t>
  </si>
  <si>
    <t>Arte</t>
  </si>
  <si>
    <t>Capacitación</t>
  </si>
  <si>
    <t>Comercialización de datos</t>
  </si>
  <si>
    <t>Educación</t>
  </si>
  <si>
    <t>Educación y cultura - Becas y ayudas a estudiantes</t>
  </si>
  <si>
    <t>Educación y cultura - Deportes</t>
  </si>
  <si>
    <t>Educación y cultura - Educación especial</t>
  </si>
  <si>
    <t>Educación y cultura - Encuestas sociológicas y de opinión </t>
  </si>
  <si>
    <t>Educación y cultura - Enseñanza Informal</t>
  </si>
  <si>
    <t>Educación y cultura - Enseñanza Media</t>
  </si>
  <si>
    <t>Educación y cultura - Enseñanza no formal</t>
  </si>
  <si>
    <t>Educación y cultura - Enseñanza pre-escolar y primaria</t>
  </si>
  <si>
    <t>Educación y cultura - Enseñanza secundaria</t>
  </si>
  <si>
    <t>Educación y cultura - Enseñanza técnica o tecnológica formal</t>
  </si>
  <si>
    <t>Educación y cultura - Enseñanza universitaria o superior</t>
  </si>
  <si>
    <r>
      <rPr>
        <sz val="10"/>
        <color rgb="FF000000"/>
        <rFont val="Arial"/>
      </rPr>
      <t>Educación y cultura - Otras</t>
    </r>
    <r>
      <rPr>
        <sz val="10"/>
        <color theme="1"/>
        <rFont val="Calibri"/>
      </rPr>
      <t xml:space="preserve"> </t>
    </r>
    <r>
      <rPr>
        <sz val="10"/>
        <color theme="1"/>
        <rFont val="Arial"/>
      </rPr>
      <t>enseñanzas o eventos</t>
    </r>
  </si>
  <si>
    <t>Educación y cultura - Protección del patrimonio histórico artístico</t>
  </si>
  <si>
    <t>Ejercicio de un derecho</t>
  </si>
  <si>
    <t>Empleado</t>
  </si>
  <si>
    <r>
      <rPr>
        <sz val="10"/>
        <color rgb="FF000000"/>
        <rFont val="Arial"/>
      </rPr>
      <t>Finalidades varias - Atención al ciudadano</t>
    </r>
    <r>
      <rPr>
        <sz val="10"/>
        <color theme="1"/>
        <rFont val="Arial"/>
      </rPr>
      <t>/cliente (Gestión PQR) /Recepción y gestión requerimientos internos o externos sobre productos o servicios.</t>
    </r>
  </si>
  <si>
    <t>Finalidades varias – Campañas de Actualización de datos e información de cambios en el tratamiento de datos personales.</t>
  </si>
  <si>
    <t>Finalidades varias - Concesión y gestión de permisos, licencias y autorizaciones</t>
  </si>
  <si>
    <t>Finalidades varias – Custodia y gestión de información y bases de datos</t>
  </si>
  <si>
    <t>Finalidades varias - Fidelización de clientes</t>
  </si>
  <si>
    <t>Finalidades varias - Fidelización de propietarios de vehículos</t>
  </si>
  <si>
    <t>Finalidades varias - Fines históricos, científicos o estadísticos</t>
  </si>
  <si>
    <t>Finalidades varias - Gestión de estadísticas internas</t>
  </si>
  <si>
    <t>Finalidades varias - Gestión de sanciones</t>
  </si>
  <si>
    <t>Finalidades varias - Prestación de servicios de certificación</t>
  </si>
  <si>
    <t>Finalidades varias - Procedimientos administrativos</t>
  </si>
  <si>
    <t>Finalidades varias - Publicaciones</t>
  </si>
  <si>
    <t>Finalidades varias - Registro de acreditación profesional</t>
  </si>
  <si>
    <t>Finalidades varias - Registro de entrada y salida de documentos</t>
  </si>
  <si>
    <t>Finalidades varias – Relaciones comerciales - Registro de Asistencia a eventos o recepciones sociales y/o administrativos</t>
  </si>
  <si>
    <t>Finalidades varias - Remisión de información a los titulares, relacionada con el objeto social de la organización</t>
  </si>
  <si>
    <t>Finalidades varias - Transporte de mercancía a nivel nacional</t>
  </si>
  <si>
    <t>Finalidades varias – Transporte de pasajeros - Reservas y emisión de tiquetes de transporte</t>
  </si>
  <si>
    <t>Financiera</t>
  </si>
  <si>
    <t>Formación</t>
  </si>
  <si>
    <t>Gestión contable, fiscal y administrativa - Administración de edificios</t>
  </si>
  <si>
    <t>Gestión contable, fiscal y administrativa – Atención y seguimiento de Requerimientos de autoridad judicial o administrativa</t>
  </si>
  <si>
    <t>Gestión contable, fiscal y administrativa - Consultorías, auditorías, asesorías y servicios relacionados</t>
  </si>
  <si>
    <t>Gestión contable, fiscal y administrativa - Control de Inventarios</t>
  </si>
  <si>
    <t>Gestión contable, fiscal y administrativa - Gestión administrativa</t>
  </si>
  <si>
    <t>Gestión contable, fiscal y administrativa - Gestión de clientes</t>
  </si>
  <si>
    <t>Gestión contable, fiscal y administrativa - Gestión de cobros y pagos</t>
  </si>
  <si>
    <t>Gestión contable, fiscal y administrativa - Gestión de facturación</t>
  </si>
  <si>
    <t>Gestión contable, fiscal y administrativa - Gestión de proveedores</t>
  </si>
  <si>
    <t>Gestión contable, fiscal y administrativa - Gestión económica y contable</t>
  </si>
  <si>
    <t>Gestión contable, fiscal y administrativa - Gestión fiscal</t>
  </si>
  <si>
    <t>Gestión contable, fiscal y administrativa - Históricos de relaciones comerciales</t>
  </si>
  <si>
    <t>Gestión contable, fiscal y administrativa – Verificación de datos y referencias</t>
  </si>
  <si>
    <t>Gestión contable, fiscal y administrativa – Verificación de requisitos jurídicos, técnicos y/o financieros</t>
  </si>
  <si>
    <t>Gestión contable, fiscal y administrativa – Verificación de riesgo de salud</t>
  </si>
  <si>
    <t>Gestión Jurídica - Consultorías, asesorías y servicios relacionados</t>
  </si>
  <si>
    <t>Gestión Pública - Registros Públicos</t>
  </si>
  <si>
    <t>Gestión Técnica y Administrativa – Administración de Sistemas de Información</t>
  </si>
  <si>
    <t>Gestión Técnica y Administrativa – Administración de Sistemas de Información, gestión de claves, administración de usuarios, etc.</t>
  </si>
  <si>
    <t>Gestión Técnica y Administrativa – Desarrollo Operativo</t>
  </si>
  <si>
    <t>Gestión Técnica y Administrativa – Envío de comunicaciones</t>
  </si>
  <si>
    <t>Gestión Técnica y Administrativa – Muebles sujetos a registro</t>
  </si>
  <si>
    <t>Hacienda pública y gestión económico-financiera - Gestión de catastros inmobiliarios</t>
  </si>
  <si>
    <t>Hacienda pública y gestión económico-financiera - Gestión deuda pública y tesorería</t>
  </si>
  <si>
    <t>Hacienda pública y gestión económico-financiera - Gestión tributaria y de recaudación</t>
  </si>
  <si>
    <t>Hacienda pública y gestión económico-financiera - Regulación de mercados financieros</t>
  </si>
  <si>
    <t>Hacienda pública y gestión económico-financiera - Relaciones comerciales con el exterior</t>
  </si>
  <si>
    <t>Justicia - Prestación social</t>
  </si>
  <si>
    <t>Justicia - Procedimientos judiciales</t>
  </si>
  <si>
    <t>Justicia - Registros notariales</t>
  </si>
  <si>
    <t>Marketing</t>
  </si>
  <si>
    <t>Población vulnerable</t>
  </si>
  <si>
    <t>Prestación de Servicios - Prestación de servicios de comunicaciones</t>
  </si>
  <si>
    <t>Prestación de Servicios - Prestación de servicios públicos</t>
  </si>
  <si>
    <t>Publicidad y prospección comercial - Análisis de perfiles</t>
  </si>
  <si>
    <t>Publicidad y prospección comercial - Encuestas de opinión</t>
  </si>
  <si>
    <t>Publicidad y prospección comercial – Ofrecimiento productos y servicios</t>
  </si>
  <si>
    <t>Publicidad y prospección comercial - Prospección comercial</t>
  </si>
  <si>
    <t>Publicidad y prospección comercial - Publicidad propia</t>
  </si>
  <si>
    <t>Publicidad y prospección comercial - Segmentación de mercados</t>
  </si>
  <si>
    <t>Publicidad y prospección comercial - Sistemas de ayuda a la toma de decisiones</t>
  </si>
  <si>
    <t>Publicidad y prospección comercial - Venta a distancia</t>
  </si>
  <si>
    <t>Recursos humanos - Acción social a favor de funcionarios públicos</t>
  </si>
  <si>
    <t>Recursos humanos - Control de horario</t>
  </si>
  <si>
    <t>Recursos humanos - Control de patrimonio de funcionarios públicos</t>
  </si>
  <si>
    <t>Recursos humanos - Formación de personal</t>
  </si>
  <si>
    <t>Recursos humanos - Gestión de nómina</t>
  </si>
  <si>
    <t>Recursos humanos - Gestión de personal</t>
  </si>
  <si>
    <t>Recursos humanos - Gestión de trabajo temporal</t>
  </si>
  <si>
    <t>Recursos humanos - Prestaciones sociales</t>
  </si>
  <si>
    <t>Recursos humanos - Prevención de riesgos laborales</t>
  </si>
  <si>
    <t>Recursos humanos - Promoción y gestión de empleo</t>
  </si>
  <si>
    <t>Recursos humanos - Promoción y selección de personal</t>
  </si>
  <si>
    <t>Salud</t>
  </si>
  <si>
    <t>Sanidad - Gestión de Sisbén</t>
  </si>
  <si>
    <t>Sanidad - Gestión y control sanitario</t>
  </si>
  <si>
    <t>Sanidad - Investigación epidemiológica y actividades análogas</t>
  </si>
  <si>
    <t>Seguridad - Investigaciones privadas a personas</t>
  </si>
  <si>
    <t>Seguridad - Seguridad</t>
  </si>
  <si>
    <t>Seguridad - Seguridad y control de acceso a edificios</t>
  </si>
  <si>
    <t>Seguridad pública y defensa - Actuaciones de fuerzas y cuerpos de seguridad con fines administrativos</t>
  </si>
  <si>
    <t>Seguridad pública y defensa - Actuaciones de fuerzas y cuerpos de seguridad con fines policiales</t>
  </si>
  <si>
    <t>Seguridad pública y defensa - Gestión y control de centros e instituciones penitenciarias</t>
  </si>
  <si>
    <t>Seguridad pública y defensa - Protección civil</t>
  </si>
  <si>
    <t>Seguridad pública y defensa - Seguridad vial</t>
  </si>
  <si>
    <t>Seguridad pública y defensa - Solicitudes de visado/residencia</t>
  </si>
  <si>
    <t>Seguridad pública y defensa - Trámites de servicio militar</t>
  </si>
  <si>
    <t>Servicio de telecomunicaciones - Comercio electrónico</t>
  </si>
  <si>
    <t>Servicio de telecomunicaciones - Guías/catálogos de servicios de telecomunicaciones</t>
  </si>
  <si>
    <t>Servicio de telecomunicaciones - Medidas de control de hurto de celulares</t>
  </si>
  <si>
    <t>Servicio de telecomunicaciones - Prestación de servicios de telecomunicaciones</t>
  </si>
  <si>
    <t>Servicios de salud – Gestión autorizaciones servicios de salud</t>
  </si>
  <si>
    <t>Servicios de salud – Gestión de órdenes médicas y medicamentos</t>
  </si>
  <si>
    <t>Servicios de salud - Historial Clínico</t>
  </si>
  <si>
    <t>Servicios de salud - Programas de promoción y prevención</t>
  </si>
  <si>
    <t>Servicios de salud - Registro de citas médicas u odontológicas</t>
  </si>
  <si>
    <t>Servicios de salud - Registro de Donantes</t>
  </si>
  <si>
    <t>Servicios de salud - Registro de imágenes y exámenes diagnósticos</t>
  </si>
  <si>
    <t>Servicios de salud - Salud mental</t>
  </si>
  <si>
    <t>Servicios de salud - Salud Sexual y reproductiva</t>
  </si>
  <si>
    <t>Servicios económico-financieros y seguros - actividades encaminadas a la gestión integral del seguro contratado</t>
  </si>
  <si>
    <t>Servicios económico-financieros y seguros - actividades encaminadas a la verificación de requisitos del seguro contratado (Diferente a lo relacionado con estados de salud de las personas)</t>
  </si>
  <si>
    <t>Servicios económico-financieros y seguros - actividades encaminadas a la verificación de requisitos del seguro contratado (relacionados con estados de salud de las personas)</t>
  </si>
  <si>
    <t>Servicios económico-financieros y seguros - Cuenta de crédito</t>
  </si>
  <si>
    <t>Servicios económico-financieros y seguros - Cuenta de depósito</t>
  </si>
  <si>
    <t>Servicios económico-financieros y seguros - Cumplimiento/incumplimiento de obligaciones financieras</t>
  </si>
  <si>
    <t>Servicios económico-financieros y seguros - Gestión de fondos de pensiones</t>
  </si>
  <si>
    <t>Servicios económico-financieros y seguros - Gestión de patrimonios</t>
  </si>
  <si>
    <t>Servicios económico-financieros y seguros - Gestión de tarjetas de crédito y similares</t>
  </si>
  <si>
    <t>Servicios económico-financieros y seguros - Prestación de servicios de solvencia patrimonial y crédito</t>
  </si>
  <si>
    <t>Servicios económico-financieros y seguros - Registro de acciones y obligaciones</t>
  </si>
  <si>
    <t>Servicios económico-financieros y seguros - Seguros de vida y salud</t>
  </si>
  <si>
    <t>Servicios económico-financieros y seguros - Seguros Generales</t>
  </si>
  <si>
    <t>Servicios económico-financieros y seguros - Servicios en soporte técnico a la industria aseguradora</t>
  </si>
  <si>
    <t>Servicios económico-financieros y seguros – Trámite de pago, reembolso, cancelación y/o revocación de seguros</t>
  </si>
  <si>
    <t>Trabajo y bienestar social - Acción a favor de inmigrantes</t>
  </si>
  <si>
    <t>Trabajo y bienestar social - Ayudas para el acceso a vivienda</t>
  </si>
  <si>
    <t>Trabajo y bienestar social - Declaración y pago de aportes de seguridad social</t>
  </si>
  <si>
    <t>Trabajo y bienestar social - Formación profesional ocupacional</t>
  </si>
  <si>
    <t>Trabajo y bienestar social - Inspección y control de seguridad y protección social</t>
  </si>
  <si>
    <t>Trabajo y bienestar social - Pensiones, subsidios y otras prestaciones económicas</t>
  </si>
  <si>
    <t>Trabajo y bienestar social - Prestaciones a desempleados</t>
  </si>
  <si>
    <t>Trabajo y bienestar social - Prestaciones de asistencia social</t>
  </si>
  <si>
    <t>Trabajo y bienestar social - Prestaciones de garantía salarial</t>
  </si>
  <si>
    <t>Trabajo y bienestar social - Promoción social a la juventud</t>
  </si>
  <si>
    <t>Trabajo y bienestar social - Promoción social a la mujer</t>
  </si>
  <si>
    <t>Trabajo y bienestar social - Protección del menor</t>
  </si>
  <si>
    <t>Trabajo y bienestar social - Relaciones laborales y condiciones de trabajo</t>
  </si>
  <si>
    <t>Trabajo y bienestar social - Servicios a favor de toxicómanos</t>
  </si>
  <si>
    <t>Trabajo y bienestar social - Servicios sociales a la tercera edad</t>
  </si>
  <si>
    <t>Trabajo y bienestar social - Servicios sociales a personas en situación de discapacidad</t>
  </si>
  <si>
    <t xml:space="preserve">Datos / Información </t>
  </si>
  <si>
    <t>Hardware / Infraestructura</t>
  </si>
  <si>
    <t>Instalaciones</t>
  </si>
  <si>
    <t>Recurso Humano</t>
  </si>
  <si>
    <t>Servicios</t>
  </si>
  <si>
    <t>Software / Aplicaciones Informáticas</t>
  </si>
  <si>
    <t>Soportes de información</t>
  </si>
  <si>
    <t>Medio de Conservación y/o soporte</t>
  </si>
  <si>
    <t>Formato</t>
  </si>
  <si>
    <t>Archivo tipo Argis</t>
  </si>
  <si>
    <t>Archivo tipo Autocad</t>
  </si>
  <si>
    <t>Audio</t>
  </si>
  <si>
    <t>Base de datos (sql, postgres, etc.)</t>
  </si>
  <si>
    <t>Hoja de Cálculo</t>
  </si>
  <si>
    <t>Imagen</t>
  </si>
  <si>
    <t>Otro tipo</t>
  </si>
  <si>
    <t>PDF</t>
  </si>
  <si>
    <t>Power Point</t>
  </si>
  <si>
    <t>RAR</t>
  </si>
  <si>
    <t>Texto sin formato (txt)</t>
  </si>
  <si>
    <t>Video</t>
  </si>
  <si>
    <t>Web</t>
  </si>
  <si>
    <t>Word</t>
  </si>
  <si>
    <t>ZIP</t>
  </si>
  <si>
    <t>Inglés</t>
  </si>
  <si>
    <t>Francés</t>
  </si>
  <si>
    <t>Inglés y Español</t>
  </si>
  <si>
    <t>Disponible</t>
  </si>
  <si>
    <t>Publicada</t>
  </si>
  <si>
    <t>Confidencialidad</t>
  </si>
  <si>
    <t>Información Pública Reservada</t>
  </si>
  <si>
    <t>Información Pública Clasificada</t>
  </si>
  <si>
    <t>Pública</t>
  </si>
  <si>
    <t>Integridad</t>
  </si>
  <si>
    <t>Alto</t>
  </si>
  <si>
    <t>Medio</t>
  </si>
  <si>
    <t>Bajo</t>
  </si>
  <si>
    <t>Disponibilidad</t>
  </si>
  <si>
    <t>El debido proceso y la igualdad de las partes en los procesos judiciales</t>
  </si>
  <si>
    <t>La estabilidad macroeconómica y financiera del país</t>
  </si>
  <si>
    <t>La salud pública</t>
  </si>
  <si>
    <t>Las relaciones internacionales</t>
  </si>
  <si>
    <t>Exepción Total o Parcial</t>
  </si>
  <si>
    <t>Sin reserva</t>
  </si>
  <si>
    <t>¿Contiene datos personales?</t>
  </si>
  <si>
    <r>
      <rPr>
        <sz val="10"/>
        <color rgb="FF000000"/>
        <rFont val="Arial"/>
      </rPr>
      <t>Educación y cultura - Otras</t>
    </r>
    <r>
      <rPr>
        <sz val="10"/>
        <color theme="1"/>
        <rFont val="Calibri"/>
      </rPr>
      <t xml:space="preserve"> </t>
    </r>
    <r>
      <rPr>
        <sz val="10"/>
        <color theme="1"/>
        <rFont val="Arial"/>
      </rPr>
      <t>enseñanzas o eventos</t>
    </r>
  </si>
  <si>
    <r>
      <rPr>
        <sz val="10"/>
        <color rgb="FF000000"/>
        <rFont val="Arial"/>
      </rPr>
      <t>Finalidades varias - Atención al ciudadano</t>
    </r>
    <r>
      <rPr>
        <sz val="10"/>
        <color theme="1"/>
        <rFont val="Arial"/>
      </rPr>
      <t>/cliente (Gestión PQR) /Recepción y gestión requerimientos internos o externos sobre productos o servicios.</t>
    </r>
  </si>
  <si>
    <t>Existe la Autorización para el Tratamiento de los Datos Personales</t>
  </si>
  <si>
    <t>¿Es un Dato Abierto?</t>
  </si>
  <si>
    <t>¿Es un Conjunto de Datos Estratégico?</t>
  </si>
  <si>
    <t>Podria ser sometido a un Proceso de Calidad de Datos y Mejora de información?</t>
  </si>
  <si>
    <t>Tipo de Información</t>
  </si>
  <si>
    <t>Estructurados</t>
  </si>
  <si>
    <t>No Estructurados</t>
  </si>
  <si>
    <t>Semiestructurados</t>
  </si>
  <si>
    <t>TIPO DE AMENAZA</t>
  </si>
  <si>
    <t>AMENAZA</t>
  </si>
  <si>
    <t>TIPOS</t>
  </si>
  <si>
    <t>EJEMPLOS DE VULNERABILIDADES</t>
  </si>
  <si>
    <t>EJEMPLO DE AMENAZAS</t>
  </si>
  <si>
    <t>CONSECUENCIAS</t>
  </si>
  <si>
    <t>Daño Fisico</t>
  </si>
  <si>
    <t>Fuego</t>
  </si>
  <si>
    <t>Hardware</t>
  </si>
  <si>
    <t>Mantenimiento insuficiente / instalación fallida de los medios de almacenamiento</t>
  </si>
  <si>
    <t>Incumplimiento en el mantenimiento del sistema de información</t>
  </si>
  <si>
    <t>Daño por agua</t>
  </si>
  <si>
    <t>Ausencia de esquemas de reemplazo periódico</t>
  </si>
  <si>
    <t>Destrucción de equipos de medios</t>
  </si>
  <si>
    <t>Afectación de los intereses nacionales</t>
  </si>
  <si>
    <t>Destrucción del equipo o los medios</t>
  </si>
  <si>
    <t>Polvo, corrosión, congelamiento</t>
  </si>
  <si>
    <t>Afectación reputacional</t>
  </si>
  <si>
    <t>Polvo, Corrosión, Congelamiento</t>
  </si>
  <si>
    <t>Sensibilidad a la radiación electromagnética</t>
  </si>
  <si>
    <t>Radiación Electromagnética</t>
  </si>
  <si>
    <t>Debilitamiento en el logro de objetivos de los procesos</t>
  </si>
  <si>
    <t>Eventos Naturales</t>
  </si>
  <si>
    <t>Fenómenos climáticos</t>
  </si>
  <si>
    <t>Ausencia de un eficiente control de cambios en la configuración</t>
  </si>
  <si>
    <t>Error en el uso</t>
  </si>
  <si>
    <t>Debilitamiento en el logro de objetivos económicos y sociales</t>
  </si>
  <si>
    <t>Fenómenos sísmicos</t>
  </si>
  <si>
    <t>Susceptibilidad a las variaciones de voltaje</t>
  </si>
  <si>
    <t>Perdida de suministro de energía</t>
  </si>
  <si>
    <t>Escapes de información</t>
  </si>
  <si>
    <t>Fenómenos volcánicos</t>
  </si>
  <si>
    <t>Susceptibilidad a las variaciones de temperatura</t>
  </si>
  <si>
    <t>Fenómenos meteorológicos</t>
  </si>
  <si>
    <t>Exposición de datos sensibles</t>
  </si>
  <si>
    <t>Almacenamiento sin protección</t>
  </si>
  <si>
    <t>Hurto de medios o documentos</t>
  </si>
  <si>
    <t>Fallas Tecnológicas en los Sistemas de Procesamiento</t>
  </si>
  <si>
    <t>Falta de cuidado en la disposición final</t>
  </si>
  <si>
    <t>Fraude externo en busca de apropiarse indebidamente de la Información para obtener beneficios propios o hacia terceros</t>
  </si>
  <si>
    <t>Pérdida de los servicios esenciales</t>
  </si>
  <si>
    <t>Falla en el sistema de suministro de agua</t>
  </si>
  <si>
    <t>Copia no controlada</t>
  </si>
  <si>
    <t>Fraude Interno de obtener Información para intereses propios o hacia terceros</t>
  </si>
  <si>
    <t>Falla en el sistema de suministro de aire acondicionado</t>
  </si>
  <si>
    <t>Software</t>
  </si>
  <si>
    <t>Ausencia o insuficiencia de pruebas de software</t>
  </si>
  <si>
    <t>Abuso de los derechos</t>
  </si>
  <si>
    <t>Indisponibilidad de los servicios</t>
  </si>
  <si>
    <t>Pérdida de suministro de energía</t>
  </si>
  <si>
    <t>Defectos bien conocidos en el software</t>
  </si>
  <si>
    <t>Pérdidas económicas</t>
  </si>
  <si>
    <t>Falla en servicios de telecomunicaciones</t>
  </si>
  <si>
    <t>Ausencia de “terminación de la sesión” cuando se abandona la estación de trabajo</t>
  </si>
  <si>
    <t>Retraso en la ejecución de actividades</t>
  </si>
  <si>
    <t>Falla en los servicios en la nube</t>
  </si>
  <si>
    <t>Disposición o reutilización de los medios de almacenamiento sin borrado adecuado</t>
  </si>
  <si>
    <t>Uso no previsto</t>
  </si>
  <si>
    <t>Perturbación debida a la radiación</t>
  </si>
  <si>
    <t>Radiación electromagnetíca</t>
  </si>
  <si>
    <t>Ausencia de pistas de auditoría</t>
  </si>
  <si>
    <t>Radiación térmica</t>
  </si>
  <si>
    <t>Asignación errada de los derechos de acceso</t>
  </si>
  <si>
    <t>Impulsos electromagnéticos</t>
  </si>
  <si>
    <t>Software ampliamente distribuido</t>
  </si>
  <si>
    <t>Corrupción de datos</t>
  </si>
  <si>
    <t>Fallas técnicas</t>
  </si>
  <si>
    <t>Falla del equipo</t>
  </si>
  <si>
    <t>En términos de tiempo utilización de datos errados en los programas de aplicación</t>
  </si>
  <si>
    <t>Mal funcionamiento del equipo</t>
  </si>
  <si>
    <t>Interfaz de usuarios compleja</t>
  </si>
  <si>
    <t>Saturación del sistema de información</t>
  </si>
  <si>
    <t>Ausencia de documentación</t>
  </si>
  <si>
    <t>Mal funcionamiento del software</t>
  </si>
  <si>
    <t>Configuración incorrecta de parámetros</t>
  </si>
  <si>
    <t>Fechas incorrectas</t>
  </si>
  <si>
    <t>Compromiso de las funciones</t>
  </si>
  <si>
    <t>Ausencia de mecanismos de identificación y autenticación, como la autenticación de usuario.</t>
  </si>
  <si>
    <t>Falsificación de derechos</t>
  </si>
  <si>
    <t>Abuso de derechos</t>
  </si>
  <si>
    <t>Tablas de contraseñas sin protección</t>
  </si>
  <si>
    <t>Gestión deficiente de las contraseñas</t>
  </si>
  <si>
    <t>Negación de acciones</t>
  </si>
  <si>
    <t>Habilitación de servicios innecesarios</t>
  </si>
  <si>
    <t>Procesamiento ilegal de datos</t>
  </si>
  <si>
    <t>Incumplimiento en la disponibilidad del personal</t>
  </si>
  <si>
    <t>Software nuevo o inmaduro</t>
  </si>
  <si>
    <t>Acciones no autorizadas</t>
  </si>
  <si>
    <t>Acceso no autorizado</t>
  </si>
  <si>
    <t>Especificaciones incompletas o no claras para los desarrolladores</t>
  </si>
  <si>
    <t>Copia fraudulenta del software</t>
  </si>
  <si>
    <t>Ausencia de control de cambios eficaz</t>
  </si>
  <si>
    <t>Uso de software falso o copiado</t>
  </si>
  <si>
    <t>Descarga y uso no controlado de software</t>
  </si>
  <si>
    <t>Manipulación son software</t>
  </si>
  <si>
    <t>Ingreso de datos falsos o corruptos</t>
  </si>
  <si>
    <t>Ausencia de copias de seguridad</t>
  </si>
  <si>
    <t>Procesamiento ilegal de los datos</t>
  </si>
  <si>
    <t>Ausencia de protección física de la edificación, puertas y ventanas</t>
  </si>
  <si>
    <t>Fraude y hurto</t>
  </si>
  <si>
    <t>Falla en la producción de informes de gestión</t>
  </si>
  <si>
    <t>Uso no autorizado del equipo</t>
  </si>
  <si>
    <t>Venta de información personal</t>
  </si>
  <si>
    <t>Red</t>
  </si>
  <si>
    <t>Ausencia de pruebas de envío o recepción de mensajes</t>
  </si>
  <si>
    <t>Chantaje</t>
  </si>
  <si>
    <t>Lineas de comunicación sin protección</t>
  </si>
  <si>
    <t>Escucha encubierta</t>
  </si>
  <si>
    <t>Soborno de la información</t>
  </si>
  <si>
    <t>Trafico sensible sin protección</t>
  </si>
  <si>
    <t>Compromiso de la informacion</t>
  </si>
  <si>
    <t>Interceptación de señales de interferencia comprometedoras</t>
  </si>
  <si>
    <t>Conexión deficiente de los cables</t>
  </si>
  <si>
    <t>Falla del equipo de telecomunicaciones</t>
  </si>
  <si>
    <t>Espionaje remoto</t>
  </si>
  <si>
    <t>Punto único de falla</t>
  </si>
  <si>
    <t>Ausencia de identificación y autenticación de emisor y receptor</t>
  </si>
  <si>
    <t>Arquitectura insegura de la red</t>
  </si>
  <si>
    <t>Hurto de equipo</t>
  </si>
  <si>
    <t>Transferencia de contraseñas en claro</t>
  </si>
  <si>
    <t>Recuperación de medios reciclados o desechados</t>
  </si>
  <si>
    <t>Gestión inadecuada de la red (Tolerancia a fallas en el enrutamiento)</t>
  </si>
  <si>
    <t>Divulgación</t>
  </si>
  <si>
    <t>Conexiones de red publica sin protección</t>
  </si>
  <si>
    <t>Datos provenientes de fuentes no confiables</t>
  </si>
  <si>
    <t>Personal</t>
  </si>
  <si>
    <t>Ausencia de personal</t>
  </si>
  <si>
    <t>Manipulación con hardware</t>
  </si>
  <si>
    <t>Procedimientos inadecuados de contratación</t>
  </si>
  <si>
    <t>Manipulación con software</t>
  </si>
  <si>
    <t>Entrenamiento insuficiente en seguridad</t>
  </si>
  <si>
    <t>Intrusión al sistema</t>
  </si>
  <si>
    <t>Uso incorrecto de software y hardware</t>
  </si>
  <si>
    <t>Sabotaje del sistema</t>
  </si>
  <si>
    <t>Falta de conciencia acerca de la seguridad</t>
  </si>
  <si>
    <t>Observar información reservada</t>
  </si>
  <si>
    <t>Ausencia de mecanismos de monitoreo</t>
  </si>
  <si>
    <t>Errores en el sistema (Bugs)</t>
  </si>
  <si>
    <t>Trabajo no supervisado del personal externo o de limpieza</t>
  </si>
  <si>
    <t>Piratería informática</t>
  </si>
  <si>
    <t>Piratería</t>
  </si>
  <si>
    <t>Ausencia de políticas para el uso correcto de los medios de telecomunicaciones y mensajería</t>
  </si>
  <si>
    <t>Ingeniería social</t>
  </si>
  <si>
    <t>Lugar</t>
  </si>
  <si>
    <t>Uso inadecuado o descuidado del control de acceso físico a las edificaciones y los recintos</t>
  </si>
  <si>
    <t>Codigo malicioso (Virus, bomba lógica, troyano)</t>
  </si>
  <si>
    <t>Ubicación en un área susceptible de inundación</t>
  </si>
  <si>
    <t>Criminal de la computacíon</t>
  </si>
  <si>
    <t>Crimen por computador (Por ejemplo, espionaje cibernético)</t>
  </si>
  <si>
    <t>Red energética inestable</t>
  </si>
  <si>
    <t>Acto fraudulento (Por ejemplo repetición, personificación, intercepción)</t>
  </si>
  <si>
    <t>Soborno de la informacion</t>
  </si>
  <si>
    <t>Organización</t>
  </si>
  <si>
    <t>Ausencia de procedimiento formal para el registro y retiro de usuarios</t>
  </si>
  <si>
    <t>Suplantación de identidad</t>
  </si>
  <si>
    <t>Ausencia de proceso formal para la revisión (supervisión) de los derechos de acceso</t>
  </si>
  <si>
    <t>Intrusion en el sistema</t>
  </si>
  <si>
    <t>Ausencia o insuficiencia de disposiciones (con respecto a la seguridad) en los contratos con los clientes y/o terceras partes</t>
  </si>
  <si>
    <t>Terrorismo</t>
  </si>
  <si>
    <t>Bomba</t>
  </si>
  <si>
    <t>Ausencia de procedimiento de monitoreo de los recursos de procesamiento de información</t>
  </si>
  <si>
    <t>Guerra de la informacion (Warfare)</t>
  </si>
  <si>
    <t>Ausencia de auditorías (supervisiones) regulares</t>
  </si>
  <si>
    <t>Ataques contra el sistema (Por ejemplo negación distribuida del servicio)</t>
  </si>
  <si>
    <t>Ausencia de procedimientos de identificación y valoración de riesgos.</t>
  </si>
  <si>
    <t>Penetración en el sistema</t>
  </si>
  <si>
    <t>Ausencia de reportes fallas en los registros de administradores y operadores</t>
  </si>
  <si>
    <t>Manipulación del sistema</t>
  </si>
  <si>
    <t>Respuesta inadecuada de mantenimiento del servicio</t>
  </si>
  <si>
    <t>Espionaje industrial (Inteligencia, Empresas, Gobiernos, Extranjeros, Otros intereses gubernamentales)</t>
  </si>
  <si>
    <t>Ventaja de defensa</t>
  </si>
  <si>
    <t>ausencia de acuerdos de nivel de servicio, o insuficiencia de los mismos</t>
  </si>
  <si>
    <t>Ventaja politica</t>
  </si>
  <si>
    <t>Ausencia de procedimiento de control de cambios</t>
  </si>
  <si>
    <t>Explotacion economica</t>
  </si>
  <si>
    <t>Ausencia de procedimiento formal para el control de la documentación del SGSI</t>
  </si>
  <si>
    <t>Hurto de información</t>
  </si>
  <si>
    <t>Ausencia de procedimiento formal para la supervisión del registro del SGSI</t>
  </si>
  <si>
    <t>Intrusión en la privacidad personal</t>
  </si>
  <si>
    <t>Ausencia de procedimiento formal para la autorización de la información disponible al publico.</t>
  </si>
  <si>
    <t>Datos provenientes de fuentes no confiables.</t>
  </si>
  <si>
    <t>Ausencia de asignación adecuada de responsabilidades en la seguridad de la información</t>
  </si>
  <si>
    <t>Penetracion en el sistema</t>
  </si>
  <si>
    <t>Ausencia de planes de continuidad</t>
  </si>
  <si>
    <t>Acceso no autorizado al sistema (Acceso a la información clasificada, de propiedad y/o relacionada con tecnologia)</t>
  </si>
  <si>
    <t>Ausencia de políticas sobre el uso de correo electrónico</t>
  </si>
  <si>
    <t>Ausencia de procedimiento para la introducción del software en los sistema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</si>
  <si>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</si>
  <si>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</si>
  <si>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</si>
  <si>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de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</si>
  <si>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</si>
  <si>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</si>
  <si>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</si>
  <si>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</si>
  <si>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</si>
  <si>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</si>
  <si>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</si>
  <si>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</si>
  <si>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 cumplimientos de las disposiciones con los derechos intelectuales</t>
  </si>
  <si>
    <t>TIPO</t>
  </si>
  <si>
    <t>VULNERABILIDAD</t>
  </si>
  <si>
    <t>RIESGOS</t>
  </si>
  <si>
    <t>TABLA DE RIESGOS</t>
  </si>
  <si>
    <t>HARDWARE</t>
  </si>
  <si>
    <t>Mantenimiento insuficiente/instalación fallida de los medios de almacenamiento.</t>
  </si>
  <si>
    <t>Averías en los equipos</t>
  </si>
  <si>
    <t>Alteración de la información</t>
  </si>
  <si>
    <t>Destrucción de equipos o medios</t>
  </si>
  <si>
    <t>Fuga de información</t>
  </si>
  <si>
    <t>Polvo o corrosión</t>
  </si>
  <si>
    <t>Susceptibilidad a la humedad, el polvo o la suciedad</t>
  </si>
  <si>
    <t>Desgaste del equipo</t>
  </si>
  <si>
    <t>Denegación del servicio</t>
  </si>
  <si>
    <t>Perdida en el suministro de energía</t>
  </si>
  <si>
    <t>Susceptibilidad a la variación de voltaje</t>
  </si>
  <si>
    <t>Desgaste de la infraestructura o red</t>
  </si>
  <si>
    <t>Fenómenos meteorológicos
Condiciones medioambientales del Data Center</t>
  </si>
  <si>
    <t>Susceptibilidad a la variación de temperatura</t>
  </si>
  <si>
    <t>Perdida parcial/total de equipo</t>
  </si>
  <si>
    <t>Falla de cuidado en la disposición final</t>
  </si>
  <si>
    <t>Perdida parcial/total de la información</t>
  </si>
  <si>
    <t>Propagación de los impactos</t>
  </si>
  <si>
    <t>SOFTWARE</t>
  </si>
  <si>
    <t>Sanciones</t>
  </si>
  <si>
    <t>Defectos conocidos en el software</t>
  </si>
  <si>
    <t>Incumplimiento a los requisitos legales</t>
  </si>
  <si>
    <t>Ausencia de política de cierre de sesión cuando se abandona la estación de trabajo</t>
  </si>
  <si>
    <t>Daños al buen nombre - afectación de la imagen de la entidad</t>
  </si>
  <si>
    <t>Gestión de pistas de auditoria</t>
  </si>
  <si>
    <t>Vulnerabilidades asociadas a software tercero</t>
  </si>
  <si>
    <t>En términos de tiempos utilización de datos errados en los programas de aplicación</t>
  </si>
  <si>
    <t>Interfaz de usuario compleja</t>
  </si>
  <si>
    <t xml:space="preserve">Ausencia de mecanismos de identificación y autenticación  </t>
  </si>
  <si>
    <t>Software nuevo</t>
  </si>
  <si>
    <t>Ausencia de control de cambio</t>
  </si>
  <si>
    <t>Ausencia de copias de respaldo</t>
  </si>
  <si>
    <t>Ausencia de protección física de la edificación</t>
  </si>
  <si>
    <t>RED</t>
  </si>
  <si>
    <t>Ausencia de pruebas de envió o recepción de mensajes</t>
  </si>
  <si>
    <t>Incumplimientos legales</t>
  </si>
  <si>
    <t>Líneas de comunicación sin protección</t>
  </si>
  <si>
    <t>Envío de datos sin cifrado</t>
  </si>
  <si>
    <t>Ausencia de protocolos de cifrado de datos</t>
  </si>
  <si>
    <t>Arquitectura insegura de red</t>
  </si>
  <si>
    <t>Transferencia de contraseñas en texto plano</t>
  </si>
  <si>
    <t>Gestión inadecuada de la red</t>
  </si>
  <si>
    <t>Ausencia de controles contra ataques DoS</t>
  </si>
  <si>
    <t>PERSONAL</t>
  </si>
  <si>
    <t>Falta de capacitación en seguridad de la información</t>
  </si>
  <si>
    <t>Falta de conciencia acerca de la seguridad de la información</t>
  </si>
  <si>
    <t>Trabajo no supervisado del personal externo o terceros</t>
  </si>
  <si>
    <t>Ausencia de políticas para el uso correcto de los medios de comunicaciones y mensajería</t>
  </si>
  <si>
    <t>LUGAR</t>
  </si>
  <si>
    <t>Destrucción del equipo</t>
  </si>
  <si>
    <t>Uso inadecuado o descuido del control de acceso físico a las edificaciones y oficinas</t>
  </si>
  <si>
    <t>Perdida total de equipo</t>
  </si>
  <si>
    <t>Perdida parcial/total de información</t>
  </si>
  <si>
    <t>Perdida del suministro de energía</t>
  </si>
  <si>
    <t>Hurto del equipo</t>
  </si>
  <si>
    <t>ORGANIZACIÓN</t>
  </si>
  <si>
    <t>Ausencia de proceso formal para revisión de los derechos de acceso</t>
  </si>
  <si>
    <t>Ausencia o insuficiencia de disposiciones en los contratos con clientes y terceros</t>
  </si>
  <si>
    <t>Ausencia de auditorias</t>
  </si>
  <si>
    <t>Ausencia de procedimientos de identificación y valoración de riesgos</t>
  </si>
  <si>
    <t>Ausencia de reportes de fallas en los registros de administradores y operadores</t>
  </si>
  <si>
    <t>No disponibilidad del servicio</t>
  </si>
  <si>
    <t>Ausencia de acuerdos de nivel de servicio o insuficiencia de los mismos</t>
  </si>
  <si>
    <t>Ausencia de procedimiento formal para el control de documentación SGSI</t>
  </si>
  <si>
    <t>Ausencia de procedimiento formal para la autorización de la información disponible al publico</t>
  </si>
  <si>
    <t>Ausencia de procedimientos para la introducción de software en sistemas operativos</t>
  </si>
  <si>
    <t>Ausencia de registros (logs) de administrador y usuarios</t>
  </si>
  <si>
    <t>No disponibilidad de la información</t>
  </si>
  <si>
    <t>Ausencia de responsabilidades en la seguridad de la información en la descripción de cargos</t>
  </si>
  <si>
    <t>Ausencia en las disposiciones en los contratos con los empelados</t>
  </si>
  <si>
    <t>Ausencia de procesos disciplinarios definidos en caso de incidentes de seguridad de la información</t>
  </si>
  <si>
    <t>Ausencia de política formal sobre la utilización de computadores y dispositivos portátiles</t>
  </si>
  <si>
    <t>Ausencia de política sobre limpieza de escritorio y pantalla despejada</t>
  </si>
  <si>
    <t>Ausencia de autorización de los recursos de procesamiento de información</t>
  </si>
  <si>
    <t>Ausencia de mecanismos de monitoreo establecidos para las brechas de seguridad</t>
  </si>
  <si>
    <t>Ausencia de procedimientos para la presentación de informes sobre las debilidades de seguridad</t>
  </si>
  <si>
    <t>Uso de software pirata</t>
  </si>
  <si>
    <t>Ausencia de procedimientos del cumplimiento de las disposiciones con los derechos intelectuales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</si>
</sst>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3" x14ac:knownFonts="1">
    <font>
      <sz val="11"/>
      <color theme="1"/>
      <name val="Arial"/>
      <scheme val="minor"/>
    </font>
    <font>
      <b/>
      <sz val="12"/>
      <color rgb="FF000000"/>
      <name val="Arial"/>
    </font>
    <font>
      <sz val="11"/>
      <name val="Arial"/>
    </font>
    <font>
      <b/>
      <sz val="12"/>
      <color theme="1"/>
      <name val="Arial"/>
    </font>
    <font>
      <b/>
      <sz val="11"/>
      <color theme="1"/>
      <name val="Arial"/>
    </font>
    <font>
      <sz val="11"/>
      <color theme="1"/>
      <name val="Arial"/>
    </font>
    <font>
      <sz val="10"/>
      <color theme="1"/>
      <name val="Arial"/>
    </font>
    <font>
      <sz val="11"/>
      <color theme="1"/>
      <name val="Calibri"/>
    </font>
    <font>
      <b/>
      <sz val="18"/>
      <color theme="1"/>
      <name val="Arial"/>
    </font>
    <font>
      <b/>
      <sz val="10"/>
      <color theme="1"/>
      <name val="Arial"/>
    </font>
    <font>
      <sz val="10"/>
      <color theme="4"/>
      <name val="Calibri"/>
    </font>
    <font>
      <b/>
      <sz val="14"/>
      <color theme="1"/>
      <name val="Arial"/>
    </font>
    <font>
      <b/>
      <sz val="12"/>
      <color rgb="FF00000A"/>
      <name val="Arial"/>
    </font>
    <font>
      <b/>
      <sz val="11"/>
      <color rgb="FF000000"/>
      <name val="Arial"/>
    </font>
    <font>
      <sz val="11"/>
      <color rgb="FF00000A"/>
      <name val="Arial"/>
    </font>
    <font>
      <sz val="11"/>
      <color rgb="FF000000"/>
      <name val="Arial"/>
    </font>
    <font>
      <sz val="10"/>
      <color theme="1"/>
      <name val="Calibri"/>
    </font>
    <font>
      <b/>
      <sz val="11"/>
      <color rgb="FF00000A"/>
      <name val="Arial"/>
    </font>
    <font>
      <b/>
      <sz val="11"/>
      <color rgb="FFFFFFFF"/>
      <name val="Arial"/>
    </font>
    <font>
      <sz val="11"/>
      <color rgb="FF00B050"/>
      <name val="Arial"/>
    </font>
    <font>
      <sz val="11"/>
      <color rgb="FFED7D31"/>
      <name val="Arial"/>
    </font>
    <font>
      <sz val="11"/>
      <color rgb="FFFF0000"/>
      <name val="Arial"/>
    </font>
    <font>
      <sz val="12"/>
      <color rgb="FF000000"/>
      <name val="Arial Narrow"/>
    </font>
    <font>
      <sz val="11"/>
      <color rgb="FF00B050"/>
      <name val="Arial Narrow"/>
    </font>
    <font>
      <sz val="11"/>
      <color rgb="FF000000"/>
      <name val="Arial Narrow"/>
    </font>
    <font>
      <sz val="11"/>
      <color rgb="FFED7D31"/>
      <name val="Arial Narrow"/>
    </font>
    <font>
      <sz val="11"/>
      <color rgb="FFFF0000"/>
      <name val="Arial Narrow"/>
    </font>
    <font>
      <b/>
      <sz val="9"/>
      <color theme="0"/>
      <name val="Arial"/>
    </font>
    <font>
      <sz val="10"/>
      <color rgb="FF000000"/>
      <name val="Arial"/>
    </font>
    <font>
      <b/>
      <sz val="10"/>
      <color rgb="FF000000"/>
      <name val="Arial"/>
    </font>
    <font>
      <strike/>
      <sz val="11"/>
      <color theme="1"/>
      <name val="Arial"/>
    </font>
    <font>
      <b/>
      <u/>
      <sz val="10"/>
      <color theme="1"/>
      <name val="Arial"/>
    </font>
    <font>
      <b/>
      <sz val="11"/>
      <color rgb="FFC00000"/>
      <name val="Arial"/>
    </font>
  </fonts>
  <fills count="24">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B4C6E7"/>
        <bgColor rgb="FFB4C6E7"/>
      </patternFill>
    </fill>
    <fill>
      <patternFill patternType="solid">
        <fgColor rgb="FFC8C8C8"/>
        <bgColor rgb="FFC8C8C8"/>
      </patternFill>
    </fill>
    <fill>
      <patternFill patternType="solid">
        <fgColor rgb="FFD8D8D8"/>
        <bgColor rgb="FFD8D8D8"/>
      </patternFill>
    </fill>
    <fill>
      <patternFill patternType="solid">
        <fgColor theme="0"/>
        <bgColor theme="0"/>
      </patternFill>
    </fill>
    <fill>
      <patternFill patternType="solid">
        <fgColor rgb="FFD9E2F3"/>
        <bgColor rgb="FFD9E2F3"/>
      </patternFill>
    </fill>
    <fill>
      <patternFill patternType="solid">
        <fgColor rgb="FFD6DCE4"/>
        <bgColor rgb="FFD6DCE4"/>
      </patternFill>
    </fill>
    <fill>
      <patternFill patternType="solid">
        <fgColor rgb="FFE2EFD9"/>
        <bgColor rgb="FFE2EFD9"/>
      </patternFill>
    </fill>
    <fill>
      <patternFill patternType="solid">
        <fgColor rgb="FFFBE4D5"/>
        <bgColor rgb="FFFBE4D5"/>
      </patternFill>
    </fill>
    <fill>
      <patternFill patternType="solid">
        <fgColor rgb="FFC00000"/>
        <bgColor rgb="FFC00000"/>
      </patternFill>
    </fill>
    <fill>
      <patternFill patternType="solid">
        <fgColor rgb="FFFFC000"/>
        <bgColor rgb="FFFFC000"/>
      </patternFill>
    </fill>
    <fill>
      <patternFill patternType="solid">
        <fgColor rgb="FFFFFF2F"/>
        <bgColor rgb="FFFFFF2F"/>
      </patternFill>
    </fill>
    <fill>
      <patternFill patternType="solid">
        <fgColor rgb="FF009D00"/>
        <bgColor rgb="FF009D00"/>
      </patternFill>
    </fill>
    <fill>
      <patternFill patternType="solid">
        <fgColor rgb="FFBFBFBF"/>
        <bgColor rgb="FFBFBFBF"/>
      </patternFill>
    </fill>
    <fill>
      <patternFill patternType="solid">
        <fgColor rgb="FF1F3864"/>
        <bgColor rgb="FF1F3864"/>
      </patternFill>
    </fill>
    <fill>
      <patternFill patternType="solid">
        <fgColor rgb="FFC5E0B3"/>
        <bgColor rgb="FFC5E0B3"/>
      </patternFill>
    </fill>
    <fill>
      <patternFill patternType="solid">
        <fgColor rgb="FFADB9CA"/>
        <bgColor rgb="FFADB9CA"/>
      </patternFill>
    </fill>
    <fill>
      <patternFill patternType="solid">
        <fgColor rgb="FF92D050"/>
        <bgColor rgb="FF92D050"/>
      </patternFill>
    </fill>
    <fill>
      <patternFill patternType="solid">
        <fgColor rgb="FFFFFF00"/>
        <bgColor rgb="FFFFFF00"/>
      </patternFill>
    </fill>
    <fill>
      <patternFill patternType="solid">
        <fgColor rgb="FF00B0F0"/>
        <bgColor rgb="FF00B0F0"/>
      </patternFill>
    </fill>
    <fill>
      <patternFill patternType="solid">
        <fgColor rgb="FF00B050"/>
        <bgColor rgb="FF00B050"/>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234">
    <xf numFmtId="0" fontId="0" fillId="0" borderId="0" xfId="0" applyFont="1" applyAlignment="1"/>
    <xf numFmtId="0" fontId="3" fillId="0" borderId="3" xfId="0" applyFont="1" applyBorder="1" applyAlignment="1">
      <alignment horizontal="center" wrapText="1"/>
    </xf>
    <xf numFmtId="0" fontId="4" fillId="0" borderId="4" xfId="0" applyFont="1" applyBorder="1" applyAlignment="1">
      <alignment horizontal="center" vertical="center" wrapText="1"/>
    </xf>
    <xf numFmtId="0" fontId="5" fillId="0" borderId="4" xfId="0" applyFont="1" applyBorder="1" applyAlignment="1">
      <alignment horizontal="left" vertical="center" wrapText="1"/>
    </xf>
    <xf numFmtId="164" fontId="5" fillId="0" borderId="4" xfId="0" applyNumberFormat="1" applyFont="1" applyBorder="1" applyAlignment="1">
      <alignment horizontal="left" vertical="center" wrapText="1"/>
    </xf>
    <xf numFmtId="0" fontId="6" fillId="0" borderId="0" xfId="0" applyFont="1"/>
    <xf numFmtId="0" fontId="7" fillId="0" borderId="0" xfId="0" applyFont="1"/>
    <xf numFmtId="0" fontId="6" fillId="0" borderId="0" xfId="0" applyFont="1" applyAlignment="1">
      <alignment horizontal="center" vertical="center"/>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6" fillId="5" borderId="18" xfId="0" applyFont="1" applyFill="1" applyBorder="1" applyAlignment="1">
      <alignment horizontal="center" vertical="center"/>
    </xf>
    <xf numFmtId="0" fontId="6" fillId="5" borderId="18" xfId="0" applyFont="1" applyFill="1" applyBorder="1" applyAlignment="1">
      <alignment horizontal="center" vertical="center" wrapText="1"/>
    </xf>
    <xf numFmtId="0" fontId="9" fillId="5" borderId="18" xfId="0" applyFont="1" applyFill="1" applyBorder="1" applyAlignment="1">
      <alignment horizontal="center" vertical="center"/>
    </xf>
    <xf numFmtId="0" fontId="6" fillId="0" borderId="18" xfId="0" applyFont="1" applyBorder="1" applyAlignment="1">
      <alignment horizontal="center" vertical="center" wrapText="1"/>
    </xf>
    <xf numFmtId="0" fontId="6" fillId="2" borderId="1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6" fillId="0" borderId="18" xfId="0" applyFont="1" applyBorder="1" applyAlignment="1">
      <alignment horizontal="center" vertical="center"/>
    </xf>
    <xf numFmtId="0" fontId="6" fillId="2" borderId="18" xfId="0" applyFont="1" applyFill="1" applyBorder="1" applyAlignment="1">
      <alignment horizontal="center" vertical="center"/>
    </xf>
    <xf numFmtId="9" fontId="6" fillId="6" borderId="18" xfId="0" applyNumberFormat="1" applyFont="1" applyFill="1" applyBorder="1" applyAlignment="1">
      <alignment horizontal="center" vertical="center"/>
    </xf>
    <xf numFmtId="9" fontId="6" fillId="6" borderId="19" xfId="0" applyNumberFormat="1" applyFont="1" applyFill="1" applyBorder="1" applyAlignment="1">
      <alignment horizontal="center" vertical="center"/>
    </xf>
    <xf numFmtId="0" fontId="6" fillId="2" borderId="19" xfId="0" applyFont="1" applyFill="1" applyBorder="1" applyAlignment="1">
      <alignment horizontal="center" vertical="center"/>
    </xf>
    <xf numFmtId="9" fontId="9" fillId="3" borderId="18" xfId="0" applyNumberFormat="1" applyFont="1" applyFill="1" applyBorder="1" applyAlignment="1">
      <alignment horizontal="center" vertical="center"/>
    </xf>
    <xf numFmtId="0" fontId="5" fillId="0" borderId="18" xfId="0" applyFont="1" applyBorder="1" applyAlignment="1">
      <alignment horizontal="center" vertical="center"/>
    </xf>
    <xf numFmtId="1" fontId="9" fillId="6" borderId="18"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0" fontId="5" fillId="0" borderId="0" xfId="0" applyFont="1" applyAlignment="1">
      <alignment horizontal="left" vertical="center"/>
    </xf>
    <xf numFmtId="0" fontId="10" fillId="0" borderId="18" xfId="0" applyFont="1" applyBorder="1"/>
    <xf numFmtId="0" fontId="7" fillId="0" borderId="18" xfId="0" applyFont="1" applyBorder="1"/>
    <xf numFmtId="0" fontId="9" fillId="3" borderId="20"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164" fontId="6" fillId="0" borderId="4" xfId="0" applyNumberFormat="1" applyFont="1" applyBorder="1" applyAlignment="1">
      <alignment horizontal="center" vertical="center"/>
    </xf>
    <xf numFmtId="0" fontId="6" fillId="0" borderId="4" xfId="0" applyFont="1" applyBorder="1" applyAlignment="1">
      <alignment horizontal="center" vertical="center" wrapText="1"/>
    </xf>
    <xf numFmtId="164" fontId="6"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164" fontId="6" fillId="0" borderId="4" xfId="0" applyNumberFormat="1" applyFont="1" applyBorder="1" applyAlignment="1">
      <alignment horizontal="left" vertical="center" wrapText="1"/>
    </xf>
    <xf numFmtId="0" fontId="3" fillId="0" borderId="8" xfId="0" applyFont="1" applyBorder="1" applyAlignment="1">
      <alignment vertical="center"/>
    </xf>
    <xf numFmtId="0" fontId="13" fillId="11" borderId="44" xfId="0" applyFont="1" applyFill="1" applyBorder="1" applyAlignment="1">
      <alignment horizontal="center" vertical="center"/>
    </xf>
    <xf numFmtId="0" fontId="16" fillId="0" borderId="0" xfId="0" applyFont="1"/>
    <xf numFmtId="0" fontId="12" fillId="10" borderId="44"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47" xfId="0" applyFont="1" applyFill="1" applyBorder="1" applyAlignment="1">
      <alignment horizontal="center" vertical="center" wrapText="1"/>
    </xf>
    <xf numFmtId="0" fontId="13" fillId="0" borderId="44" xfId="0" applyFont="1" applyBorder="1" applyAlignment="1">
      <alignment horizontal="center" vertical="center"/>
    </xf>
    <xf numFmtId="0" fontId="13" fillId="2" borderId="29" xfId="0" applyFont="1" applyFill="1" applyBorder="1" applyAlignment="1">
      <alignment horizontal="center" vertical="center"/>
    </xf>
    <xf numFmtId="0" fontId="15" fillId="2" borderId="29" xfId="0" applyFont="1" applyFill="1" applyBorder="1" applyAlignment="1">
      <alignment horizontal="left" vertical="center" wrapText="1"/>
    </xf>
    <xf numFmtId="0" fontId="5" fillId="0" borderId="9" xfId="0" applyFont="1" applyBorder="1" applyAlignment="1">
      <alignment horizontal="left" vertical="center" wrapText="1"/>
    </xf>
    <xf numFmtId="0" fontId="17" fillId="0" borderId="48" xfId="0" applyFont="1" applyBorder="1" applyAlignment="1">
      <alignment horizontal="center" vertical="center" wrapText="1"/>
    </xf>
    <xf numFmtId="0" fontId="14" fillId="0" borderId="4" xfId="0" applyFont="1" applyBorder="1" applyAlignment="1">
      <alignment horizontal="center" vertical="center" wrapText="1"/>
    </xf>
    <xf numFmtId="0" fontId="5" fillId="0" borderId="49" xfId="0" applyFont="1" applyBorder="1" applyAlignment="1">
      <alignment horizontal="left" vertical="center" wrapText="1"/>
    </xf>
    <xf numFmtId="0" fontId="19"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left" vertical="center" wrapText="1"/>
    </xf>
    <xf numFmtId="0" fontId="15" fillId="0" borderId="9" xfId="0" applyFont="1" applyBorder="1" applyAlignment="1">
      <alignment horizontal="left" vertical="center" wrapText="1"/>
    </xf>
    <xf numFmtId="0" fontId="13" fillId="0" borderId="45" xfId="0" applyFont="1" applyBorder="1" applyAlignment="1">
      <alignment horizontal="center" vertical="center"/>
    </xf>
    <xf numFmtId="0" fontId="13" fillId="2" borderId="47" xfId="0" applyFont="1" applyFill="1" applyBorder="1" applyAlignment="1">
      <alignment horizontal="center" vertical="center"/>
    </xf>
    <xf numFmtId="0" fontId="15" fillId="2" borderId="47" xfId="0" applyFont="1" applyFill="1" applyBorder="1" applyAlignment="1">
      <alignment horizontal="left" vertical="center" wrapText="1"/>
    </xf>
    <xf numFmtId="0" fontId="5" fillId="0" borderId="12" xfId="0" applyFont="1" applyBorder="1" applyAlignment="1">
      <alignment horizontal="left" vertical="center" wrapText="1"/>
    </xf>
    <xf numFmtId="0" fontId="17" fillId="0" borderId="53" xfId="0" applyFont="1" applyBorder="1" applyAlignment="1">
      <alignment horizontal="center" vertical="center" wrapText="1"/>
    </xf>
    <xf numFmtId="0" fontId="14" fillId="0" borderId="18" xfId="0" applyFont="1" applyBorder="1" applyAlignment="1">
      <alignment horizontal="center" vertical="center" wrapText="1"/>
    </xf>
    <xf numFmtId="0" fontId="5" fillId="0" borderId="20" xfId="0" applyFont="1" applyBorder="1" applyAlignment="1">
      <alignment horizontal="left" vertical="center" wrapText="1"/>
    </xf>
    <xf numFmtId="0" fontId="20" fillId="0" borderId="53" xfId="0" applyFont="1" applyBorder="1" applyAlignment="1">
      <alignment horizontal="center" vertical="center" wrapText="1"/>
    </xf>
    <xf numFmtId="0" fontId="14" fillId="0" borderId="20" xfId="0" applyFont="1" applyBorder="1" applyAlignment="1">
      <alignment horizontal="left" vertical="center" wrapText="1"/>
    </xf>
    <xf numFmtId="0" fontId="15" fillId="0" borderId="54" xfId="0" applyFont="1" applyBorder="1" applyAlignment="1">
      <alignment horizontal="left" vertical="center" wrapText="1"/>
    </xf>
    <xf numFmtId="0" fontId="13" fillId="13" borderId="44"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44" xfId="0" applyFont="1" applyBorder="1" applyAlignment="1">
      <alignment horizontal="left" vertical="center" wrapText="1"/>
    </xf>
    <xf numFmtId="0" fontId="17"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5" fillId="0" borderId="57" xfId="0" applyFont="1" applyBorder="1" applyAlignment="1">
      <alignment horizontal="left" vertical="center" wrapText="1"/>
    </xf>
    <xf numFmtId="0" fontId="21" fillId="0" borderId="55" xfId="0" applyFont="1" applyBorder="1" applyAlignment="1">
      <alignment horizontal="center" vertical="center" wrapText="1"/>
    </xf>
    <xf numFmtId="0" fontId="15" fillId="0" borderId="57" xfId="0" applyFont="1" applyBorder="1" applyAlignment="1">
      <alignment horizontal="left" vertical="center" wrapText="1"/>
    </xf>
    <xf numFmtId="0" fontId="13" fillId="14" borderId="46"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left" vertical="center" wrapText="1"/>
    </xf>
    <xf numFmtId="0" fontId="20"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3" fillId="15" borderId="44" xfId="0" applyFont="1" applyFill="1" applyBorder="1" applyAlignment="1">
      <alignment horizontal="center" vertical="center" wrapText="1"/>
    </xf>
    <xf numFmtId="0" fontId="5" fillId="0" borderId="22" xfId="0" applyFont="1" applyBorder="1" applyAlignment="1">
      <alignment vertical="center" wrapText="1"/>
    </xf>
    <xf numFmtId="0" fontId="21" fillId="0" borderId="0" xfId="0" applyFont="1" applyAlignment="1">
      <alignment horizontal="center" vertical="center" wrapText="1"/>
    </xf>
    <xf numFmtId="0" fontId="15" fillId="0" borderId="0" xfId="0" applyFont="1" applyAlignment="1">
      <alignment horizontal="left" vertical="center" wrapText="1"/>
    </xf>
    <xf numFmtId="0" fontId="3" fillId="0" borderId="0" xfId="0" applyFont="1" applyAlignment="1">
      <alignment vertical="center"/>
    </xf>
    <xf numFmtId="0" fontId="1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7" fillId="0" borderId="0" xfId="0" applyFont="1" applyAlignment="1">
      <alignment horizontal="center" vertical="center" wrapText="1"/>
    </xf>
    <xf numFmtId="0" fontId="19" fillId="0" borderId="0" xfId="0" applyFont="1" applyAlignment="1">
      <alignment vertical="center" wrapText="1"/>
    </xf>
    <xf numFmtId="0" fontId="14" fillId="0" borderId="0" xfId="0" applyFont="1" applyAlignment="1">
      <alignment vertical="center" wrapText="1"/>
    </xf>
    <xf numFmtId="0" fontId="13" fillId="11" borderId="58"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9" fillId="16" borderId="18" xfId="0" applyFont="1" applyFill="1" applyBorder="1" applyAlignment="1">
      <alignment horizontal="center" vertical="center" wrapText="1"/>
    </xf>
    <xf numFmtId="0" fontId="13" fillId="0" borderId="12" xfId="0" applyFont="1" applyBorder="1" applyAlignment="1">
      <alignment horizontal="center" vertical="center"/>
    </xf>
    <xf numFmtId="0" fontId="4" fillId="0" borderId="12" xfId="0" applyFont="1" applyBorder="1" applyAlignment="1">
      <alignment horizontal="center" vertical="center"/>
    </xf>
    <xf numFmtId="0" fontId="15" fillId="0" borderId="12" xfId="0" applyFont="1" applyBorder="1" applyAlignment="1">
      <alignment horizontal="left" vertical="center" wrapText="1"/>
    </xf>
    <xf numFmtId="0" fontId="12" fillId="0" borderId="0" xfId="0" applyFont="1" applyAlignment="1">
      <alignment vertical="center" wrapText="1"/>
    </xf>
    <xf numFmtId="0" fontId="13" fillId="0" borderId="9" xfId="0" applyFont="1" applyBorder="1" applyAlignment="1">
      <alignment horizontal="center" vertical="center"/>
    </xf>
    <xf numFmtId="0" fontId="4" fillId="0" borderId="9" xfId="0" applyFont="1" applyBorder="1" applyAlignment="1">
      <alignment horizontal="center" vertical="center"/>
    </xf>
    <xf numFmtId="0" fontId="22" fillId="0" borderId="0" xfId="0" applyFont="1" applyAlignment="1">
      <alignment vertical="center" wrapText="1"/>
    </xf>
    <xf numFmtId="0" fontId="13" fillId="0" borderId="21" xfId="0" applyFont="1" applyBorder="1" applyAlignment="1">
      <alignment vertical="center" wrapText="1"/>
    </xf>
    <xf numFmtId="0" fontId="7" fillId="0" borderId="14" xfId="0" applyFont="1" applyBorder="1"/>
    <xf numFmtId="0" fontId="7" fillId="0" borderId="22" xfId="0" applyFont="1" applyBorder="1"/>
    <xf numFmtId="0" fontId="4" fillId="5" borderId="18" xfId="0" applyFont="1" applyFill="1" applyBorder="1" applyAlignment="1">
      <alignment horizontal="center" vertical="center"/>
    </xf>
    <xf numFmtId="9" fontId="6" fillId="0" borderId="18" xfId="0" applyNumberFormat="1" applyFont="1" applyBorder="1" applyAlignment="1">
      <alignment horizontal="center" vertical="center" wrapText="1"/>
    </xf>
    <xf numFmtId="0" fontId="23" fillId="0" borderId="0" xfId="0" applyFont="1" applyAlignment="1">
      <alignment vertical="center" wrapText="1"/>
    </xf>
    <xf numFmtId="0" fontId="24" fillId="0" borderId="0" xfId="0" applyFont="1" applyAlignment="1">
      <alignment horizontal="left" vertical="center" wrapText="1"/>
    </xf>
    <xf numFmtId="0" fontId="25" fillId="0" borderId="0" xfId="0" applyFont="1" applyAlignment="1">
      <alignment vertical="center" wrapText="1"/>
    </xf>
    <xf numFmtId="0" fontId="26" fillId="0" borderId="0" xfId="0" applyFont="1" applyAlignment="1">
      <alignment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xf>
    <xf numFmtId="0" fontId="4" fillId="0" borderId="14" xfId="0" applyFont="1" applyBorder="1" applyAlignment="1">
      <alignment vertical="center"/>
    </xf>
    <xf numFmtId="0" fontId="15" fillId="0" borderId="22" xfId="0" applyFont="1" applyBorder="1" applyAlignment="1">
      <alignment horizontal="left" vertical="center" wrapText="1"/>
    </xf>
    <xf numFmtId="0" fontId="27" fillId="17" borderId="30" xfId="0" applyFont="1" applyFill="1" applyBorder="1" applyAlignment="1">
      <alignment horizontal="center" vertical="center" wrapText="1"/>
    </xf>
    <xf numFmtId="0" fontId="6" fillId="0" borderId="18" xfId="0" applyFont="1" applyBorder="1" applyAlignment="1">
      <alignment vertical="center"/>
    </xf>
    <xf numFmtId="0" fontId="6" fillId="0" borderId="18" xfId="0" applyFont="1" applyBorder="1" applyAlignment="1">
      <alignment vertical="center" wrapText="1"/>
    </xf>
    <xf numFmtId="0" fontId="6" fillId="0" borderId="18" xfId="0" applyFont="1" applyBorder="1" applyAlignment="1">
      <alignment horizontal="left" vertical="center" wrapText="1"/>
    </xf>
    <xf numFmtId="0" fontId="6" fillId="0" borderId="1" xfId="0" applyFont="1" applyBorder="1" applyAlignment="1">
      <alignment horizontal="left" vertical="center" wrapText="1"/>
    </xf>
    <xf numFmtId="0" fontId="28" fillId="0" borderId="18" xfId="0" applyFont="1" applyBorder="1" applyAlignment="1">
      <alignment vertical="center" wrapText="1"/>
    </xf>
    <xf numFmtId="0" fontId="6" fillId="0" borderId="3" xfId="0" applyFont="1" applyBorder="1" applyAlignment="1">
      <alignment horizontal="left" vertical="center" wrapText="1"/>
    </xf>
    <xf numFmtId="0" fontId="6" fillId="0" borderId="18" xfId="0" applyFont="1" applyBorder="1" applyAlignment="1">
      <alignment vertical="top"/>
    </xf>
    <xf numFmtId="0" fontId="6" fillId="0" borderId="0" xfId="0" applyFont="1" applyAlignment="1">
      <alignment vertical="top"/>
    </xf>
    <xf numFmtId="0" fontId="6" fillId="0" borderId="4" xfId="0" applyFont="1" applyBorder="1" applyAlignment="1">
      <alignment vertical="center"/>
    </xf>
    <xf numFmtId="0" fontId="6" fillId="0" borderId="62" xfId="0" applyFont="1" applyBorder="1" applyAlignment="1">
      <alignment vertical="top"/>
    </xf>
    <xf numFmtId="0" fontId="6" fillId="0" borderId="0" xfId="0" applyFont="1" applyAlignment="1">
      <alignment vertical="top" wrapText="1"/>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62" xfId="0" applyFont="1" applyBorder="1" applyAlignment="1">
      <alignment horizontal="left" vertical="center" wrapText="1"/>
    </xf>
    <xf numFmtId="0" fontId="28" fillId="2" borderId="18" xfId="0" applyFont="1" applyFill="1" applyBorder="1" applyAlignment="1">
      <alignment vertical="center" wrapText="1"/>
    </xf>
    <xf numFmtId="0" fontId="28" fillId="0" borderId="63" xfId="0" applyFont="1" applyBorder="1" applyAlignment="1">
      <alignment vertical="center" wrapText="1"/>
    </xf>
    <xf numFmtId="0" fontId="4" fillId="0" borderId="18" xfId="0" applyFont="1" applyBorder="1" applyAlignment="1">
      <alignment horizontal="center"/>
    </xf>
    <xf numFmtId="0" fontId="4" fillId="0" borderId="18" xfId="0" applyFont="1" applyBorder="1" applyAlignment="1">
      <alignment horizontal="center" vertical="center"/>
    </xf>
    <xf numFmtId="0" fontId="6" fillId="7" borderId="18" xfId="0" applyFont="1" applyFill="1" applyBorder="1" applyAlignment="1">
      <alignment horizontal="center" vertical="center" wrapText="1"/>
    </xf>
    <xf numFmtId="0" fontId="5" fillId="0" borderId="18" xfId="0" applyFont="1" applyBorder="1" applyAlignment="1">
      <alignment horizontal="center" vertical="center" wrapText="1"/>
    </xf>
    <xf numFmtId="0" fontId="28"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5" fillId="0" borderId="18" xfId="0" applyFont="1" applyBorder="1" applyAlignment="1">
      <alignment horizontal="center"/>
    </xf>
    <xf numFmtId="0" fontId="28" fillId="2" borderId="18" xfId="0" applyFont="1" applyFill="1" applyBorder="1" applyAlignment="1">
      <alignment horizontal="center" vertical="center" wrapText="1"/>
    </xf>
    <xf numFmtId="0" fontId="4" fillId="0" borderId="18" xfId="0" applyFont="1" applyBorder="1"/>
    <xf numFmtId="0" fontId="29" fillId="18" borderId="18" xfId="0" applyFont="1" applyFill="1" applyBorder="1" applyAlignment="1">
      <alignment horizontal="center" vertical="center" wrapText="1"/>
    </xf>
    <xf numFmtId="0" fontId="16" fillId="0" borderId="0" xfId="0" applyFont="1" applyAlignment="1">
      <alignment horizontal="center"/>
    </xf>
    <xf numFmtId="0" fontId="4" fillId="19" borderId="24" xfId="0" applyFont="1" applyFill="1" applyBorder="1" applyAlignment="1">
      <alignment horizontal="center" vertical="center"/>
    </xf>
    <xf numFmtId="0" fontId="4" fillId="19" borderId="27" xfId="0" applyFont="1" applyFill="1" applyBorder="1" applyAlignment="1">
      <alignment horizontal="center" vertical="center"/>
    </xf>
    <xf numFmtId="0" fontId="4" fillId="19" borderId="25" xfId="0" applyFont="1" applyFill="1" applyBorder="1" applyAlignment="1">
      <alignment horizontal="center" vertical="center" wrapText="1"/>
    </xf>
    <xf numFmtId="0" fontId="4" fillId="19" borderId="28" xfId="0" applyFont="1" applyFill="1" applyBorder="1" applyAlignment="1">
      <alignment horizontal="center" vertical="center"/>
    </xf>
    <xf numFmtId="0" fontId="5" fillId="0" borderId="6" xfId="0" applyFont="1" applyBorder="1"/>
    <xf numFmtId="0" fontId="4" fillId="19" borderId="24"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0" xfId="0" applyFont="1" applyAlignment="1">
      <alignment vertical="center"/>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11"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7" fillId="0" borderId="0" xfId="0" applyFont="1" applyAlignment="1">
      <alignment horizontal="center"/>
    </xf>
    <xf numFmtId="0" fontId="0" fillId="0" borderId="0" xfId="0" applyFont="1" applyAlignment="1"/>
    <xf numFmtId="0" fontId="7" fillId="0" borderId="5" xfId="0" applyFont="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8" fillId="0" borderId="6" xfId="0" applyFont="1" applyBorder="1" applyAlignment="1">
      <alignment horizontal="center" vertical="center"/>
    </xf>
    <xf numFmtId="0" fontId="4" fillId="3" borderId="13" xfId="0" applyFont="1" applyFill="1" applyBorder="1" applyAlignment="1">
      <alignment horizontal="center" vertical="center"/>
    </xf>
    <xf numFmtId="0" fontId="2" fillId="0" borderId="14" xfId="0" applyFont="1" applyBorder="1"/>
    <xf numFmtId="0" fontId="2" fillId="0" borderId="15" xfId="0" applyFont="1" applyBorder="1"/>
    <xf numFmtId="0" fontId="9" fillId="3" borderId="21" xfId="0" applyFont="1" applyFill="1" applyBorder="1" applyAlignment="1">
      <alignment horizontal="center" vertical="center" wrapText="1"/>
    </xf>
    <xf numFmtId="0" fontId="2" fillId="0" borderId="22" xfId="0" applyFont="1" applyBorder="1"/>
    <xf numFmtId="0" fontId="9" fillId="3" borderId="13" xfId="0" applyFont="1" applyFill="1" applyBorder="1" applyAlignment="1">
      <alignment horizontal="center" vertical="center" wrapText="1"/>
    </xf>
    <xf numFmtId="0" fontId="11" fillId="8" borderId="21" xfId="0" applyFont="1" applyFill="1" applyBorder="1" applyAlignment="1">
      <alignment horizontal="center" vertical="center"/>
    </xf>
    <xf numFmtId="0" fontId="11" fillId="9" borderId="21" xfId="0" applyFont="1" applyFill="1" applyBorder="1" applyAlignment="1">
      <alignment horizontal="center" vertical="center"/>
    </xf>
    <xf numFmtId="0" fontId="4" fillId="0" borderId="0" xfId="0" applyFont="1" applyAlignment="1">
      <alignment horizontal="center"/>
    </xf>
    <xf numFmtId="0" fontId="12" fillId="10" borderId="31" xfId="0" applyFont="1" applyFill="1" applyBorder="1" applyAlignment="1">
      <alignment horizontal="center" vertical="center" wrapText="1"/>
    </xf>
    <xf numFmtId="0" fontId="2" fillId="0" borderId="32" xfId="0" applyFont="1" applyBorder="1"/>
    <xf numFmtId="0" fontId="2" fillId="0" borderId="33" xfId="0" applyFont="1" applyBorder="1"/>
    <xf numFmtId="0" fontId="12" fillId="10" borderId="34" xfId="0" applyFont="1" applyFill="1" applyBorder="1" applyAlignment="1">
      <alignment horizontal="center" vertical="center" wrapText="1"/>
    </xf>
    <xf numFmtId="0" fontId="2" fillId="0" borderId="35" xfId="0" applyFont="1" applyBorder="1"/>
    <xf numFmtId="0" fontId="2" fillId="0" borderId="36" xfId="0" applyFont="1" applyBorder="1"/>
    <xf numFmtId="0" fontId="13" fillId="0" borderId="21" xfId="0" applyFont="1" applyBorder="1" applyAlignment="1">
      <alignment horizontal="center" vertical="center"/>
    </xf>
    <xf numFmtId="0" fontId="14" fillId="0" borderId="38" xfId="0" applyFont="1" applyBorder="1" applyAlignment="1">
      <alignment horizontal="center" vertical="center" wrapText="1"/>
    </xf>
    <xf numFmtId="0" fontId="2" fillId="0" borderId="39" xfId="0" applyFont="1" applyBorder="1"/>
    <xf numFmtId="0" fontId="2" fillId="0" borderId="40" xfId="0" applyFont="1" applyBorder="1"/>
    <xf numFmtId="0" fontId="15" fillId="0" borderId="41" xfId="0" applyFont="1" applyBorder="1" applyAlignment="1">
      <alignment horizontal="center" vertical="center" wrapText="1"/>
    </xf>
    <xf numFmtId="0" fontId="2" fillId="0" borderId="42" xfId="0" applyFont="1" applyBorder="1"/>
    <xf numFmtId="0" fontId="2" fillId="0" borderId="43" xfId="0" applyFont="1" applyBorder="1"/>
    <xf numFmtId="0" fontId="13" fillId="11" borderId="37" xfId="0" applyFont="1" applyFill="1" applyBorder="1" applyAlignment="1">
      <alignment horizontal="center" vertical="center"/>
    </xf>
    <xf numFmtId="0" fontId="2" fillId="0" borderId="45" xfId="0" applyFont="1" applyBorder="1"/>
    <xf numFmtId="0" fontId="13" fillId="10" borderId="37" xfId="0" applyFont="1" applyFill="1" applyBorder="1" applyAlignment="1">
      <alignment horizontal="center" vertical="center" wrapText="1"/>
    </xf>
    <xf numFmtId="0" fontId="2" fillId="0" borderId="59" xfId="0" applyFont="1" applyBorder="1"/>
    <xf numFmtId="0" fontId="2" fillId="0" borderId="60" xfId="0" applyFont="1" applyBorder="1"/>
    <xf numFmtId="0" fontId="13" fillId="10" borderId="61"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8" fillId="12" borderId="37" xfId="0" applyFont="1" applyFill="1" applyBorder="1" applyAlignment="1">
      <alignment horizontal="center" vertical="center" wrapText="1"/>
    </xf>
    <xf numFmtId="0" fontId="5" fillId="0" borderId="37" xfId="0" applyFont="1" applyBorder="1" applyAlignment="1">
      <alignment horizontal="center" vertical="center" wrapText="1"/>
    </xf>
    <xf numFmtId="0" fontId="1" fillId="0" borderId="21" xfId="0" applyFont="1" applyBorder="1" applyAlignment="1">
      <alignment horizontal="center" vertical="center"/>
    </xf>
    <xf numFmtId="0" fontId="14" fillId="0" borderId="0" xfId="0" applyFont="1" applyAlignment="1">
      <alignment horizontal="center" vertical="center" wrapText="1"/>
    </xf>
    <xf numFmtId="0" fontId="19" fillId="0" borderId="37" xfId="0" applyFont="1" applyBorder="1" applyAlignment="1">
      <alignment horizontal="center" vertical="center" wrapText="1"/>
    </xf>
    <xf numFmtId="0" fontId="14" fillId="0" borderId="37" xfId="0" applyFont="1" applyBorder="1" applyAlignment="1">
      <alignment horizontal="center" vertical="center" wrapText="1"/>
    </xf>
    <xf numFmtId="0" fontId="20" fillId="0" borderId="37" xfId="0" applyFont="1" applyBorder="1" applyAlignment="1">
      <alignment horizontal="center" vertical="center" wrapText="1"/>
    </xf>
    <xf numFmtId="0" fontId="21" fillId="0" borderId="37" xfId="0" applyFont="1" applyBorder="1" applyAlignment="1">
      <alignment horizontal="center" vertical="center" wrapText="1"/>
    </xf>
    <xf numFmtId="0" fontId="29" fillId="0" borderId="63" xfId="0" applyFont="1" applyBorder="1" applyAlignment="1">
      <alignment horizontal="center" vertical="center" wrapText="1"/>
    </xf>
    <xf numFmtId="0" fontId="2" fillId="0" borderId="64" xfId="0" applyFont="1" applyBorder="1"/>
    <xf numFmtId="0" fontId="2" fillId="0" borderId="4" xfId="0" applyFont="1" applyBorder="1"/>
    <xf numFmtId="0" fontId="6" fillId="0" borderId="68" xfId="0" applyFont="1" applyBorder="1" applyAlignment="1">
      <alignment horizontal="center" vertical="center"/>
    </xf>
    <xf numFmtId="0" fontId="2" fillId="0" borderId="69" xfId="0" applyFont="1" applyBorder="1"/>
    <xf numFmtId="0" fontId="2" fillId="0" borderId="74" xfId="0" applyFont="1" applyBorder="1"/>
    <xf numFmtId="0" fontId="28" fillId="0" borderId="63" xfId="0" applyFont="1" applyBorder="1" applyAlignment="1">
      <alignment horizontal="center" vertical="center" wrapText="1"/>
    </xf>
    <xf numFmtId="0" fontId="9" fillId="20" borderId="65" xfId="0" applyFont="1" applyFill="1" applyBorder="1" applyAlignment="1">
      <alignment horizontal="center" vertical="center"/>
    </xf>
    <xf numFmtId="0" fontId="2" fillId="0" borderId="66" xfId="0" applyFont="1" applyBorder="1"/>
    <xf numFmtId="0" fontId="2" fillId="0" borderId="67" xfId="0" applyFont="1" applyBorder="1"/>
    <xf numFmtId="0" fontId="9" fillId="21" borderId="65" xfId="0" applyFont="1" applyFill="1" applyBorder="1" applyAlignment="1">
      <alignment horizontal="center" vertical="center"/>
    </xf>
    <xf numFmtId="0" fontId="9" fillId="22" borderId="65" xfId="0" applyFont="1" applyFill="1" applyBorder="1" applyAlignment="1">
      <alignment horizontal="center" vertical="center"/>
    </xf>
    <xf numFmtId="0" fontId="9" fillId="13" borderId="65" xfId="0" applyFont="1" applyFill="1" applyBorder="1" applyAlignment="1">
      <alignment horizontal="center" vertical="center"/>
    </xf>
    <xf numFmtId="0" fontId="9" fillId="12" borderId="65" xfId="0" applyFont="1" applyFill="1" applyBorder="1" applyAlignment="1">
      <alignment horizontal="center" vertical="center"/>
    </xf>
    <xf numFmtId="0" fontId="9" fillId="23" borderId="65" xfId="0" applyFont="1" applyFill="1" applyBorder="1" applyAlignment="1">
      <alignment horizontal="center" vertical="center"/>
    </xf>
  </cellXfs>
  <cellStyles count="1">
    <cellStyle name="Normal" xfId="0" builtinId="0"/>
  </cellStyles>
  <dxfs count="41">
    <dxf>
      <font>
        <b/>
        <color theme="0"/>
      </font>
      <fill>
        <patternFill patternType="solid">
          <fgColor rgb="FF009E00"/>
          <bgColor rgb="FF009E00"/>
        </patternFill>
      </fill>
    </dxf>
    <dxf>
      <font>
        <b/>
        <color theme="0"/>
      </font>
      <fill>
        <patternFill patternType="solid">
          <fgColor rgb="FFC00000"/>
          <bgColor rgb="FFC00000"/>
        </patternFill>
      </fill>
    </dxf>
    <dxf>
      <font>
        <b/>
      </font>
      <fill>
        <patternFill patternType="solid">
          <fgColor rgb="FFFFFF2F"/>
          <bgColor rgb="FFFFFF2F"/>
        </patternFill>
      </fill>
    </dxf>
    <dxf>
      <font>
        <b/>
        <color theme="0"/>
      </font>
      <fill>
        <patternFill patternType="solid">
          <fgColor rgb="FFC00000"/>
          <bgColor rgb="FFC00000"/>
        </patternFill>
      </fill>
    </dxf>
    <dxf>
      <font>
        <b/>
        <color theme="0"/>
      </font>
      <fill>
        <patternFill patternType="solid">
          <fgColor rgb="FF009E00"/>
          <bgColor rgb="FF009E00"/>
        </patternFill>
      </fill>
    </dxf>
    <dxf>
      <font>
        <b/>
        <color theme="0"/>
      </font>
      <fill>
        <patternFill patternType="solid">
          <fgColor rgb="FFFFC005"/>
          <bgColor rgb="FFFFC005"/>
        </patternFill>
      </fill>
    </dxf>
    <dxf>
      <font>
        <b/>
        <color theme="0"/>
      </font>
      <fill>
        <patternFill patternType="solid">
          <fgColor rgb="FFC00000"/>
          <bgColor rgb="FFC00000"/>
        </patternFill>
      </fill>
    </dxf>
    <dxf>
      <font>
        <b/>
      </font>
      <fill>
        <patternFill patternType="solid">
          <fgColor rgb="FF009E00"/>
          <bgColor rgb="FF009E00"/>
        </patternFill>
      </fill>
    </dxf>
    <dxf>
      <font>
        <b/>
      </font>
      <fill>
        <patternFill patternType="solid">
          <fgColor rgb="FFC5EA0C"/>
          <bgColor rgb="FFC5EA0C"/>
        </patternFill>
      </fill>
    </dxf>
    <dxf>
      <font>
        <b/>
      </font>
      <fill>
        <patternFill patternType="solid">
          <fgColor rgb="FFFFFF2F"/>
          <bgColor rgb="FFFFFF2F"/>
        </patternFill>
      </fill>
    </dxf>
    <dxf>
      <font>
        <b/>
      </font>
      <fill>
        <patternFill patternType="solid">
          <fgColor rgb="FFFFC005"/>
          <bgColor rgb="FFFFC005"/>
        </patternFill>
      </fill>
    </dxf>
    <dxf>
      <font>
        <b/>
      </font>
      <fill>
        <patternFill patternType="solid">
          <fgColor rgb="FF009E00"/>
          <bgColor rgb="FF009E00"/>
        </patternFill>
      </fill>
    </dxf>
    <dxf>
      <font>
        <b/>
      </font>
      <fill>
        <patternFill patternType="solid">
          <fgColor rgb="FFC5EA0C"/>
          <bgColor rgb="FFC5EA0C"/>
        </patternFill>
      </fill>
    </dxf>
    <dxf>
      <font>
        <b/>
      </font>
      <fill>
        <patternFill patternType="solid">
          <fgColor rgb="FFFFFF2F"/>
          <bgColor rgb="FFFFFF2F"/>
        </patternFill>
      </fill>
    </dxf>
    <dxf>
      <font>
        <b/>
      </font>
      <fill>
        <patternFill patternType="solid">
          <fgColor rgb="FFFFC005"/>
          <bgColor rgb="FFFFC005"/>
        </patternFill>
      </fill>
    </dxf>
    <dxf>
      <font>
        <b/>
        <color theme="0"/>
      </font>
      <fill>
        <patternFill patternType="solid">
          <fgColor rgb="FFC00000"/>
          <bgColor rgb="FFC00000"/>
        </patternFill>
      </fill>
    </dxf>
    <dxf>
      <font>
        <b/>
      </font>
      <fill>
        <patternFill patternType="solid">
          <fgColor rgb="FFFFFF2F"/>
          <bgColor rgb="FFFFFF2F"/>
        </patternFill>
      </fill>
    </dxf>
    <dxf>
      <font>
        <b/>
        <color theme="0"/>
      </font>
      <fill>
        <patternFill patternType="solid">
          <fgColor rgb="FFC00000"/>
          <bgColor rgb="FFC00000"/>
        </patternFill>
      </fill>
    </dxf>
    <dxf>
      <font>
        <b/>
        <color theme="0"/>
      </font>
      <fill>
        <patternFill patternType="solid">
          <fgColor rgb="FF009E00"/>
          <bgColor rgb="FF009E00"/>
        </patternFill>
      </fill>
    </dxf>
    <dxf>
      <font>
        <b/>
        <color theme="0"/>
      </font>
      <fill>
        <patternFill patternType="solid">
          <fgColor rgb="FFFFC005"/>
          <bgColor rgb="FFFFC005"/>
        </patternFill>
      </fill>
    </dxf>
    <dxf>
      <font>
        <b/>
        <color theme="0"/>
      </font>
      <fill>
        <patternFill patternType="solid">
          <fgColor rgb="FFC00000"/>
          <bgColor rgb="FFC00000"/>
        </patternFill>
      </fill>
    </dxf>
    <dxf>
      <font>
        <b/>
      </font>
      <fill>
        <patternFill patternType="solid">
          <fgColor rgb="FF009E00"/>
          <bgColor rgb="FF009E00"/>
        </patternFill>
      </fill>
    </dxf>
    <dxf>
      <font>
        <b/>
      </font>
      <fill>
        <patternFill patternType="solid">
          <fgColor rgb="FFC5EA0C"/>
          <bgColor rgb="FFC5EA0C"/>
        </patternFill>
      </fill>
    </dxf>
    <dxf>
      <font>
        <b/>
      </font>
      <fill>
        <patternFill patternType="solid">
          <fgColor rgb="FFFFFF2F"/>
          <bgColor rgb="FFFFFF2F"/>
        </patternFill>
      </fill>
    </dxf>
    <dxf>
      <font>
        <b/>
      </font>
      <fill>
        <patternFill patternType="solid">
          <fgColor rgb="FFFFC005"/>
          <bgColor rgb="FFFFC005"/>
        </patternFill>
      </fill>
    </dxf>
    <dxf>
      <font>
        <b/>
      </font>
      <fill>
        <patternFill patternType="solid">
          <fgColor rgb="FF009E00"/>
          <bgColor rgb="FF009E00"/>
        </patternFill>
      </fill>
    </dxf>
    <dxf>
      <font>
        <b/>
      </font>
      <fill>
        <patternFill patternType="solid">
          <fgColor rgb="FFC5EA0C"/>
          <bgColor rgb="FFC5EA0C"/>
        </patternFill>
      </fill>
    </dxf>
    <dxf>
      <font>
        <b/>
      </font>
      <fill>
        <patternFill patternType="solid">
          <fgColor rgb="FFFFFF2F"/>
          <bgColor rgb="FFFFFF2F"/>
        </patternFill>
      </fill>
    </dxf>
    <dxf>
      <font>
        <b/>
      </font>
      <fill>
        <patternFill patternType="solid">
          <fgColor rgb="FFFFC005"/>
          <bgColor rgb="FFFFC005"/>
        </patternFill>
      </fill>
    </dxf>
    <dxf>
      <font>
        <b/>
        <color theme="0"/>
      </font>
      <fill>
        <patternFill patternType="solid">
          <fgColor rgb="FFC00000"/>
          <bgColor rgb="FFC00000"/>
        </patternFill>
      </fill>
    </dxf>
    <dxf>
      <fill>
        <patternFill patternType="solid">
          <fgColor theme="0"/>
          <bgColor theme="0"/>
        </patternFill>
      </fill>
    </dxf>
    <dxf>
      <fill>
        <patternFill patternType="solid">
          <fgColor theme="0"/>
          <bgColor theme="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476250</xdr:colOff>
      <xdr:row>1</xdr:row>
      <xdr:rowOff>19050</xdr:rowOff>
    </xdr:from>
    <xdr:ext cx="2676525" cy="6762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35</xdr:col>
      <xdr:colOff>0</xdr:colOff>
      <xdr:row>1</xdr:row>
      <xdr:rowOff>57150</xdr:rowOff>
    </xdr:from>
    <xdr:ext cx="676275" cy="590550"/>
    <xdr:pic>
      <xdr:nvPicPr>
        <xdr:cNvPr id="3" name="image1.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8"/>
  <sheetViews>
    <sheetView tabSelected="1" workbookViewId="0">
      <selection activeCell="C7" sqref="C7"/>
    </sheetView>
  </sheetViews>
  <sheetFormatPr baseColWidth="10" defaultColWidth="12.625" defaultRowHeight="15" customHeight="1" x14ac:dyDescent="0.2"/>
  <cols>
    <col min="1" max="1" width="17" customWidth="1"/>
    <col min="2" max="2" width="30.875" customWidth="1"/>
    <col min="3" max="3" width="35.75" customWidth="1"/>
    <col min="4" max="4" width="11.125" customWidth="1"/>
    <col min="5" max="5" width="18.625" customWidth="1"/>
    <col min="6" max="6" width="19" customWidth="1"/>
    <col min="7" max="7" width="27.625" customWidth="1"/>
    <col min="8" max="8" width="25.875" customWidth="1"/>
    <col min="9" max="9" width="22.125" customWidth="1"/>
    <col min="10" max="10" width="18.25" customWidth="1"/>
    <col min="11" max="11" width="61.25" customWidth="1"/>
    <col min="12" max="12" width="19.375" customWidth="1"/>
    <col min="13" max="13" width="18.625" customWidth="1"/>
    <col min="14" max="14" width="18.125" customWidth="1"/>
    <col min="15" max="15" width="16.875" customWidth="1"/>
  </cols>
  <sheetData>
    <row r="1" spans="1:14" ht="23.25" customHeight="1" x14ac:dyDescent="0.25">
      <c r="A1" s="167" t="s">
        <v>0</v>
      </c>
      <c r="B1" s="168"/>
      <c r="C1" s="168"/>
      <c r="D1" s="168"/>
      <c r="E1" s="168"/>
      <c r="F1" s="168"/>
      <c r="G1" s="168"/>
      <c r="H1" s="168"/>
      <c r="I1" s="168"/>
      <c r="J1" s="168"/>
      <c r="K1" s="168"/>
      <c r="L1" s="168"/>
      <c r="M1" s="168"/>
      <c r="N1" s="169"/>
    </row>
    <row r="2" spans="1:14" ht="14.25" customHeight="1" x14ac:dyDescent="0.25">
      <c r="A2" s="167" t="s">
        <v>1</v>
      </c>
      <c r="B2" s="168"/>
      <c r="C2" s="168"/>
      <c r="D2" s="168"/>
      <c r="E2" s="168"/>
      <c r="F2" s="168"/>
      <c r="G2" s="168"/>
      <c r="H2" s="168"/>
      <c r="I2" s="168"/>
      <c r="J2" s="168"/>
      <c r="K2" s="168"/>
      <c r="L2" s="168"/>
      <c r="M2" s="168"/>
      <c r="N2" s="169"/>
    </row>
    <row r="3" spans="1:14" ht="14.25" customHeight="1" x14ac:dyDescent="0.25">
      <c r="A3" s="167" t="s">
        <v>2</v>
      </c>
      <c r="B3" s="168"/>
      <c r="C3" s="168"/>
      <c r="D3" s="168"/>
      <c r="E3" s="168"/>
      <c r="F3" s="168"/>
      <c r="G3" s="168"/>
      <c r="H3" s="168"/>
      <c r="I3" s="168"/>
      <c r="J3" s="168"/>
      <c r="K3" s="168"/>
      <c r="L3" s="168"/>
      <c r="M3" s="168"/>
      <c r="N3" s="169"/>
    </row>
    <row r="4" spans="1:14" ht="63" x14ac:dyDescent="0.25">
      <c r="A4" s="1" t="s">
        <v>3</v>
      </c>
      <c r="B4" s="1" t="s">
        <v>4</v>
      </c>
      <c r="C4" s="1" t="s">
        <v>5</v>
      </c>
      <c r="D4" s="1" t="s">
        <v>6</v>
      </c>
      <c r="E4" s="1" t="s">
        <v>7</v>
      </c>
      <c r="F4" s="1" t="s">
        <v>8</v>
      </c>
      <c r="G4" s="1" t="s">
        <v>9</v>
      </c>
      <c r="H4" s="1" t="s">
        <v>10</v>
      </c>
      <c r="I4" s="1" t="s">
        <v>11</v>
      </c>
      <c r="J4" s="1" t="s">
        <v>12</v>
      </c>
      <c r="K4" s="1" t="s">
        <v>13</v>
      </c>
      <c r="L4" s="1" t="s">
        <v>14</v>
      </c>
      <c r="M4" s="1" t="s">
        <v>15</v>
      </c>
      <c r="N4" s="1" t="s">
        <v>16</v>
      </c>
    </row>
    <row r="5" spans="1:14" ht="104.25" customHeight="1" x14ac:dyDescent="0.2">
      <c r="A5" s="2">
        <v>1</v>
      </c>
      <c r="B5" s="3" t="s">
        <v>17</v>
      </c>
      <c r="C5" s="3" t="s">
        <v>18</v>
      </c>
      <c r="D5" s="3" t="s">
        <v>19</v>
      </c>
      <c r="E5" s="3" t="s">
        <v>20</v>
      </c>
      <c r="F5" s="4">
        <v>44928</v>
      </c>
      <c r="G5" s="3" t="s">
        <v>21</v>
      </c>
      <c r="H5" s="3" t="s">
        <v>21</v>
      </c>
      <c r="I5" s="3" t="s">
        <v>22</v>
      </c>
      <c r="J5" s="3" t="s">
        <v>23</v>
      </c>
      <c r="K5" s="3" t="s">
        <v>23</v>
      </c>
      <c r="L5" s="3" t="s">
        <v>24</v>
      </c>
      <c r="M5" s="4">
        <v>44448</v>
      </c>
      <c r="N5" s="3" t="s">
        <v>25</v>
      </c>
    </row>
    <row r="6" spans="1:14" ht="104.25" customHeight="1" x14ac:dyDescent="0.2">
      <c r="A6" s="2">
        <v>2</v>
      </c>
      <c r="B6" s="3" t="s">
        <v>26</v>
      </c>
      <c r="C6" s="3" t="s">
        <v>27</v>
      </c>
      <c r="D6" s="3" t="s">
        <v>19</v>
      </c>
      <c r="E6" s="3" t="s">
        <v>20</v>
      </c>
      <c r="F6" s="4">
        <v>44928</v>
      </c>
      <c r="G6" s="3" t="s">
        <v>21</v>
      </c>
      <c r="H6" s="3" t="s">
        <v>21</v>
      </c>
      <c r="I6" s="3" t="s">
        <v>22</v>
      </c>
      <c r="J6" s="3" t="s">
        <v>23</v>
      </c>
      <c r="K6" s="3" t="s">
        <v>23</v>
      </c>
      <c r="L6" s="3" t="s">
        <v>24</v>
      </c>
      <c r="M6" s="4">
        <v>44448</v>
      </c>
      <c r="N6" s="3" t="s">
        <v>25</v>
      </c>
    </row>
    <row r="7" spans="1:14" ht="104.25" customHeight="1" x14ac:dyDescent="0.2">
      <c r="A7" s="2">
        <v>3</v>
      </c>
      <c r="B7" s="3" t="s">
        <v>28</v>
      </c>
      <c r="C7" s="3" t="s">
        <v>29</v>
      </c>
      <c r="D7" s="3" t="s">
        <v>19</v>
      </c>
      <c r="E7" s="3" t="s">
        <v>20</v>
      </c>
      <c r="F7" s="4">
        <v>44928</v>
      </c>
      <c r="G7" s="3" t="s">
        <v>21</v>
      </c>
      <c r="H7" s="3" t="s">
        <v>21</v>
      </c>
      <c r="I7" s="3" t="s">
        <v>22</v>
      </c>
      <c r="J7" s="3" t="s">
        <v>23</v>
      </c>
      <c r="K7" s="3" t="s">
        <v>23</v>
      </c>
      <c r="L7" s="3" t="s">
        <v>24</v>
      </c>
      <c r="M7" s="4">
        <v>44448</v>
      </c>
      <c r="N7" s="3" t="s">
        <v>25</v>
      </c>
    </row>
    <row r="8" spans="1:14" ht="104.25" customHeight="1" x14ac:dyDescent="0.2">
      <c r="A8" s="2">
        <v>4</v>
      </c>
      <c r="B8" s="3" t="s">
        <v>30</v>
      </c>
      <c r="C8" s="3" t="s">
        <v>31</v>
      </c>
      <c r="D8" s="3" t="s">
        <v>19</v>
      </c>
      <c r="E8" s="3" t="s">
        <v>20</v>
      </c>
      <c r="F8" s="4">
        <v>44928</v>
      </c>
      <c r="G8" s="3" t="s">
        <v>21</v>
      </c>
      <c r="H8" s="3" t="s">
        <v>21</v>
      </c>
      <c r="I8" s="3" t="s">
        <v>22</v>
      </c>
      <c r="J8" s="3" t="s">
        <v>23</v>
      </c>
      <c r="K8" s="3" t="s">
        <v>23</v>
      </c>
      <c r="L8" s="3" t="s">
        <v>24</v>
      </c>
      <c r="M8" s="4">
        <v>44448</v>
      </c>
      <c r="N8" s="3" t="s">
        <v>25</v>
      </c>
    </row>
    <row r="9" spans="1:14" ht="104.25" customHeight="1" x14ac:dyDescent="0.2">
      <c r="A9" s="2">
        <v>5</v>
      </c>
      <c r="B9" s="3" t="s">
        <v>32</v>
      </c>
      <c r="C9" s="3" t="s">
        <v>33</v>
      </c>
      <c r="D9" s="3" t="s">
        <v>19</v>
      </c>
      <c r="E9" s="3" t="s">
        <v>20</v>
      </c>
      <c r="F9" s="4">
        <v>44928</v>
      </c>
      <c r="G9" s="3" t="s">
        <v>21</v>
      </c>
      <c r="H9" s="3" t="s">
        <v>21</v>
      </c>
      <c r="I9" s="3" t="s">
        <v>22</v>
      </c>
      <c r="J9" s="3" t="s">
        <v>23</v>
      </c>
      <c r="K9" s="3" t="s">
        <v>23</v>
      </c>
      <c r="L9" s="3" t="s">
        <v>24</v>
      </c>
      <c r="M9" s="4">
        <v>44448</v>
      </c>
      <c r="N9" s="3" t="s">
        <v>25</v>
      </c>
    </row>
    <row r="10" spans="1:14" ht="104.25" customHeight="1" x14ac:dyDescent="0.2">
      <c r="A10" s="2">
        <v>6</v>
      </c>
      <c r="B10" s="3" t="s">
        <v>34</v>
      </c>
      <c r="C10" s="3" t="s">
        <v>35</v>
      </c>
      <c r="D10" s="3" t="s">
        <v>19</v>
      </c>
      <c r="E10" s="3" t="s">
        <v>20</v>
      </c>
      <c r="F10" s="4">
        <v>44928</v>
      </c>
      <c r="G10" s="3" t="s">
        <v>21</v>
      </c>
      <c r="H10" s="3" t="s">
        <v>21</v>
      </c>
      <c r="I10" s="3" t="s">
        <v>22</v>
      </c>
      <c r="J10" s="3" t="s">
        <v>23</v>
      </c>
      <c r="K10" s="3" t="s">
        <v>23</v>
      </c>
      <c r="L10" s="3" t="s">
        <v>24</v>
      </c>
      <c r="M10" s="4">
        <v>44448</v>
      </c>
      <c r="N10" s="3" t="s">
        <v>25</v>
      </c>
    </row>
    <row r="11" spans="1:14" ht="104.25" customHeight="1" x14ac:dyDescent="0.2">
      <c r="A11" s="2">
        <v>7</v>
      </c>
      <c r="B11" s="3" t="s">
        <v>36</v>
      </c>
      <c r="C11" s="3" t="s">
        <v>37</v>
      </c>
      <c r="D11" s="3" t="s">
        <v>19</v>
      </c>
      <c r="E11" s="3" t="s">
        <v>20</v>
      </c>
      <c r="F11" s="4">
        <v>44928</v>
      </c>
      <c r="G11" s="3" t="s">
        <v>21</v>
      </c>
      <c r="H11" s="3" t="s">
        <v>21</v>
      </c>
      <c r="I11" s="3" t="s">
        <v>22</v>
      </c>
      <c r="J11" s="3" t="s">
        <v>23</v>
      </c>
      <c r="K11" s="3" t="s">
        <v>23</v>
      </c>
      <c r="L11" s="3" t="s">
        <v>24</v>
      </c>
      <c r="M11" s="4">
        <v>44448</v>
      </c>
      <c r="N11" s="3" t="s">
        <v>25</v>
      </c>
    </row>
    <row r="12" spans="1:14" ht="104.25" customHeight="1" x14ac:dyDescent="0.2">
      <c r="A12" s="2">
        <v>8</v>
      </c>
      <c r="B12" s="3" t="s">
        <v>38</v>
      </c>
      <c r="C12" s="3" t="s">
        <v>39</v>
      </c>
      <c r="D12" s="3" t="s">
        <v>19</v>
      </c>
      <c r="E12" s="3" t="s">
        <v>20</v>
      </c>
      <c r="F12" s="4">
        <v>44928</v>
      </c>
      <c r="G12" s="3" t="s">
        <v>21</v>
      </c>
      <c r="H12" s="3" t="s">
        <v>21</v>
      </c>
      <c r="I12" s="3" t="s">
        <v>40</v>
      </c>
      <c r="J12" s="3" t="s">
        <v>41</v>
      </c>
      <c r="K12" s="3" t="s">
        <v>41</v>
      </c>
      <c r="L12" s="3" t="s">
        <v>24</v>
      </c>
      <c r="M12" s="4">
        <v>44448</v>
      </c>
      <c r="N12" s="3" t="s">
        <v>42</v>
      </c>
    </row>
    <row r="13" spans="1:14" ht="104.25" customHeight="1" x14ac:dyDescent="0.2">
      <c r="A13" s="2">
        <v>9</v>
      </c>
      <c r="B13" s="3" t="s">
        <v>43</v>
      </c>
      <c r="C13" s="3" t="s">
        <v>44</v>
      </c>
      <c r="D13" s="3" t="s">
        <v>20</v>
      </c>
      <c r="E13" s="3" t="s">
        <v>19</v>
      </c>
      <c r="F13" s="4">
        <v>44928</v>
      </c>
      <c r="G13" s="3" t="s">
        <v>21</v>
      </c>
      <c r="H13" s="3" t="s">
        <v>21</v>
      </c>
      <c r="I13" s="3" t="s">
        <v>40</v>
      </c>
      <c r="J13" s="3" t="s">
        <v>41</v>
      </c>
      <c r="K13" s="3" t="s">
        <v>41</v>
      </c>
      <c r="L13" s="3" t="s">
        <v>24</v>
      </c>
      <c r="M13" s="4">
        <v>44448</v>
      </c>
      <c r="N13" s="3" t="s">
        <v>42</v>
      </c>
    </row>
    <row r="14" spans="1:14" ht="104.25" customHeight="1" x14ac:dyDescent="0.2">
      <c r="A14" s="2">
        <v>10</v>
      </c>
      <c r="B14" s="3" t="s">
        <v>45</v>
      </c>
      <c r="C14" s="3" t="s">
        <v>46</v>
      </c>
      <c r="D14" s="3" t="s">
        <v>19</v>
      </c>
      <c r="E14" s="3" t="s">
        <v>20</v>
      </c>
      <c r="F14" s="4">
        <v>44928</v>
      </c>
      <c r="G14" s="3" t="s">
        <v>21</v>
      </c>
      <c r="H14" s="3" t="s">
        <v>21</v>
      </c>
      <c r="I14" s="3" t="s">
        <v>22</v>
      </c>
      <c r="J14" s="3" t="s">
        <v>23</v>
      </c>
      <c r="K14" s="3" t="s">
        <v>23</v>
      </c>
      <c r="L14" s="3" t="s">
        <v>24</v>
      </c>
      <c r="M14" s="4">
        <v>44448</v>
      </c>
      <c r="N14" s="3" t="s">
        <v>25</v>
      </c>
    </row>
    <row r="15" spans="1:14" ht="104.25" customHeight="1" x14ac:dyDescent="0.2">
      <c r="A15" s="2">
        <v>11</v>
      </c>
      <c r="B15" s="3" t="s">
        <v>47</v>
      </c>
      <c r="C15" s="3" t="s">
        <v>48</v>
      </c>
      <c r="D15" s="3" t="s">
        <v>19</v>
      </c>
      <c r="E15" s="3" t="s">
        <v>20</v>
      </c>
      <c r="F15" s="4">
        <v>44928</v>
      </c>
      <c r="G15" s="3" t="s">
        <v>21</v>
      </c>
      <c r="H15" s="3" t="s">
        <v>21</v>
      </c>
      <c r="I15" s="3" t="s">
        <v>40</v>
      </c>
      <c r="J15" s="3" t="s">
        <v>41</v>
      </c>
      <c r="K15" s="3" t="s">
        <v>41</v>
      </c>
      <c r="L15" s="3" t="s">
        <v>24</v>
      </c>
      <c r="M15" s="4">
        <v>44448</v>
      </c>
      <c r="N15" s="3" t="s">
        <v>42</v>
      </c>
    </row>
    <row r="16" spans="1:14" ht="104.25" customHeight="1" x14ac:dyDescent="0.2">
      <c r="A16" s="2">
        <v>12</v>
      </c>
      <c r="B16" s="3" t="s">
        <v>49</v>
      </c>
      <c r="C16" s="3" t="s">
        <v>50</v>
      </c>
      <c r="D16" s="3" t="s">
        <v>19</v>
      </c>
      <c r="E16" s="3" t="s">
        <v>20</v>
      </c>
      <c r="F16" s="4">
        <v>44928</v>
      </c>
      <c r="G16" s="3" t="s">
        <v>21</v>
      </c>
      <c r="H16" s="3" t="s">
        <v>21</v>
      </c>
      <c r="I16" s="3" t="s">
        <v>22</v>
      </c>
      <c r="J16" s="3" t="s">
        <v>23</v>
      </c>
      <c r="K16" s="3" t="s">
        <v>23</v>
      </c>
      <c r="L16" s="3" t="s">
        <v>24</v>
      </c>
      <c r="M16" s="4">
        <v>44448</v>
      </c>
      <c r="N16" s="3" t="s">
        <v>25</v>
      </c>
    </row>
    <row r="17" spans="1:14" ht="104.25" customHeight="1" x14ac:dyDescent="0.2">
      <c r="A17" s="2">
        <v>13</v>
      </c>
      <c r="B17" s="3" t="s">
        <v>51</v>
      </c>
      <c r="C17" s="3" t="s">
        <v>52</v>
      </c>
      <c r="D17" s="3" t="s">
        <v>19</v>
      </c>
      <c r="E17" s="3" t="s">
        <v>20</v>
      </c>
      <c r="F17" s="4">
        <v>44928</v>
      </c>
      <c r="G17" s="3" t="s">
        <v>21</v>
      </c>
      <c r="H17" s="3" t="s">
        <v>21</v>
      </c>
      <c r="I17" s="3" t="s">
        <v>22</v>
      </c>
      <c r="J17" s="3" t="s">
        <v>23</v>
      </c>
      <c r="K17" s="3" t="s">
        <v>23</v>
      </c>
      <c r="L17" s="3" t="s">
        <v>24</v>
      </c>
      <c r="M17" s="4">
        <v>44448</v>
      </c>
      <c r="N17" s="3" t="s">
        <v>25</v>
      </c>
    </row>
    <row r="18" spans="1:14" ht="104.25" customHeight="1" x14ac:dyDescent="0.2">
      <c r="A18" s="2">
        <v>14</v>
      </c>
      <c r="B18" s="3" t="s">
        <v>53</v>
      </c>
      <c r="C18" s="3" t="s">
        <v>54</v>
      </c>
      <c r="D18" s="3" t="s">
        <v>19</v>
      </c>
      <c r="E18" s="3" t="s">
        <v>20</v>
      </c>
      <c r="F18" s="4">
        <v>44928</v>
      </c>
      <c r="G18" s="3" t="s">
        <v>21</v>
      </c>
      <c r="H18" s="3" t="s">
        <v>21</v>
      </c>
      <c r="I18" s="3" t="s">
        <v>40</v>
      </c>
      <c r="J18" s="3" t="s">
        <v>41</v>
      </c>
      <c r="K18" s="3" t="s">
        <v>41</v>
      </c>
      <c r="L18" s="3" t="s">
        <v>24</v>
      </c>
      <c r="M18" s="4">
        <v>44448</v>
      </c>
      <c r="N18" s="3" t="s">
        <v>42</v>
      </c>
    </row>
    <row r="19" spans="1:14" ht="104.25" customHeight="1" x14ac:dyDescent="0.2">
      <c r="A19" s="2">
        <v>15</v>
      </c>
      <c r="B19" s="3" t="s">
        <v>55</v>
      </c>
      <c r="C19" s="3" t="s">
        <v>56</v>
      </c>
      <c r="D19" s="3" t="s">
        <v>19</v>
      </c>
      <c r="E19" s="3" t="s">
        <v>20</v>
      </c>
      <c r="F19" s="4">
        <v>44928</v>
      </c>
      <c r="G19" s="3" t="s">
        <v>21</v>
      </c>
      <c r="H19" s="3" t="s">
        <v>21</v>
      </c>
      <c r="I19" s="3" t="s">
        <v>40</v>
      </c>
      <c r="J19" s="3" t="s">
        <v>41</v>
      </c>
      <c r="K19" s="3" t="s">
        <v>41</v>
      </c>
      <c r="L19" s="3" t="s">
        <v>24</v>
      </c>
      <c r="M19" s="4">
        <v>44448</v>
      </c>
      <c r="N19" s="3" t="s">
        <v>42</v>
      </c>
    </row>
    <row r="20" spans="1:14" ht="104.25" customHeight="1" x14ac:dyDescent="0.2">
      <c r="A20" s="2">
        <v>16</v>
      </c>
      <c r="B20" s="3" t="s">
        <v>57</v>
      </c>
      <c r="C20" s="3" t="s">
        <v>58</v>
      </c>
      <c r="D20" s="3" t="s">
        <v>19</v>
      </c>
      <c r="E20" s="3" t="s">
        <v>20</v>
      </c>
      <c r="F20" s="4">
        <v>44928</v>
      </c>
      <c r="G20" s="3" t="s">
        <v>21</v>
      </c>
      <c r="H20" s="3" t="s">
        <v>21</v>
      </c>
      <c r="I20" s="3" t="s">
        <v>22</v>
      </c>
      <c r="J20" s="3" t="s">
        <v>23</v>
      </c>
      <c r="K20" s="3" t="s">
        <v>23</v>
      </c>
      <c r="L20" s="3" t="s">
        <v>24</v>
      </c>
      <c r="M20" s="4">
        <v>44448</v>
      </c>
      <c r="N20" s="3" t="s">
        <v>42</v>
      </c>
    </row>
    <row r="21" spans="1:14" ht="104.25" customHeight="1" x14ac:dyDescent="0.2">
      <c r="A21" s="2">
        <v>17</v>
      </c>
      <c r="B21" s="3" t="s">
        <v>59</v>
      </c>
      <c r="C21" s="3" t="s">
        <v>60</v>
      </c>
      <c r="D21" s="3" t="s">
        <v>19</v>
      </c>
      <c r="E21" s="3" t="s">
        <v>20</v>
      </c>
      <c r="F21" s="4">
        <v>44928</v>
      </c>
      <c r="G21" s="3" t="s">
        <v>21</v>
      </c>
      <c r="H21" s="3" t="s">
        <v>21</v>
      </c>
      <c r="I21" s="3" t="s">
        <v>22</v>
      </c>
      <c r="J21" s="3" t="s">
        <v>23</v>
      </c>
      <c r="K21" s="3" t="s">
        <v>23</v>
      </c>
      <c r="L21" s="3" t="s">
        <v>24</v>
      </c>
      <c r="M21" s="4">
        <v>44448</v>
      </c>
      <c r="N21" s="3" t="s">
        <v>42</v>
      </c>
    </row>
    <row r="22" spans="1:14" ht="104.25" customHeight="1" x14ac:dyDescent="0.2">
      <c r="A22" s="2">
        <v>18</v>
      </c>
      <c r="B22" s="3" t="s">
        <v>61</v>
      </c>
      <c r="C22" s="3" t="s">
        <v>62</v>
      </c>
      <c r="D22" s="3" t="s">
        <v>19</v>
      </c>
      <c r="E22" s="3" t="s">
        <v>20</v>
      </c>
      <c r="F22" s="4">
        <v>44928</v>
      </c>
      <c r="G22" s="3" t="s">
        <v>21</v>
      </c>
      <c r="H22" s="3" t="s">
        <v>21</v>
      </c>
      <c r="I22" s="3" t="s">
        <v>40</v>
      </c>
      <c r="J22" s="3" t="s">
        <v>41</v>
      </c>
      <c r="K22" s="3" t="s">
        <v>41</v>
      </c>
      <c r="L22" s="3" t="s">
        <v>24</v>
      </c>
      <c r="M22" s="4">
        <v>44448</v>
      </c>
      <c r="N22" s="3" t="s">
        <v>42</v>
      </c>
    </row>
    <row r="23" spans="1:14" ht="104.25" customHeight="1" x14ac:dyDescent="0.2">
      <c r="A23" s="2">
        <v>19</v>
      </c>
      <c r="B23" s="3" t="s">
        <v>63</v>
      </c>
      <c r="C23" s="3" t="s">
        <v>64</v>
      </c>
      <c r="D23" s="3" t="s">
        <v>19</v>
      </c>
      <c r="E23" s="3" t="s">
        <v>20</v>
      </c>
      <c r="F23" s="4">
        <v>44928</v>
      </c>
      <c r="G23" s="3" t="s">
        <v>21</v>
      </c>
      <c r="H23" s="3" t="s">
        <v>21</v>
      </c>
      <c r="I23" s="3" t="s">
        <v>40</v>
      </c>
      <c r="J23" s="3" t="s">
        <v>41</v>
      </c>
      <c r="K23" s="3" t="s">
        <v>41</v>
      </c>
      <c r="L23" s="3" t="s">
        <v>24</v>
      </c>
      <c r="M23" s="4">
        <v>44448</v>
      </c>
      <c r="N23" s="3" t="s">
        <v>42</v>
      </c>
    </row>
    <row r="24" spans="1:14" ht="104.25" customHeight="1" x14ac:dyDescent="0.2">
      <c r="A24" s="2">
        <v>20</v>
      </c>
      <c r="B24" s="3" t="s">
        <v>65</v>
      </c>
      <c r="C24" s="3" t="s">
        <v>66</v>
      </c>
      <c r="D24" s="3" t="s">
        <v>19</v>
      </c>
      <c r="E24" s="3" t="s">
        <v>20</v>
      </c>
      <c r="F24" s="4">
        <v>44928</v>
      </c>
      <c r="G24" s="3" t="s">
        <v>21</v>
      </c>
      <c r="H24" s="3" t="s">
        <v>21</v>
      </c>
      <c r="I24" s="3" t="s">
        <v>40</v>
      </c>
      <c r="J24" s="3" t="s">
        <v>41</v>
      </c>
      <c r="K24" s="3" t="s">
        <v>41</v>
      </c>
      <c r="L24" s="3" t="s">
        <v>24</v>
      </c>
      <c r="M24" s="4">
        <v>44448</v>
      </c>
      <c r="N24" s="3" t="s">
        <v>42</v>
      </c>
    </row>
    <row r="25" spans="1:14" ht="104.25" customHeight="1" x14ac:dyDescent="0.2">
      <c r="A25" s="2">
        <v>21</v>
      </c>
      <c r="B25" s="3" t="s">
        <v>67</v>
      </c>
      <c r="C25" s="3" t="s">
        <v>68</v>
      </c>
      <c r="D25" s="3" t="s">
        <v>19</v>
      </c>
      <c r="E25" s="3" t="s">
        <v>20</v>
      </c>
      <c r="F25" s="4">
        <v>44928</v>
      </c>
      <c r="G25" s="3" t="s">
        <v>21</v>
      </c>
      <c r="H25" s="3" t="s">
        <v>21</v>
      </c>
      <c r="I25" s="3" t="s">
        <v>40</v>
      </c>
      <c r="J25" s="3" t="s">
        <v>41</v>
      </c>
      <c r="K25" s="3" t="s">
        <v>41</v>
      </c>
      <c r="L25" s="3" t="s">
        <v>24</v>
      </c>
      <c r="M25" s="4">
        <v>44448</v>
      </c>
      <c r="N25" s="3" t="s">
        <v>42</v>
      </c>
    </row>
    <row r="26" spans="1:14" ht="104.25" customHeight="1" x14ac:dyDescent="0.2">
      <c r="A26" s="2">
        <v>22</v>
      </c>
      <c r="B26" s="3" t="s">
        <v>69</v>
      </c>
      <c r="C26" s="3" t="s">
        <v>70</v>
      </c>
      <c r="D26" s="3" t="s">
        <v>19</v>
      </c>
      <c r="E26" s="3" t="s">
        <v>20</v>
      </c>
      <c r="F26" s="4">
        <v>44928</v>
      </c>
      <c r="G26" s="3" t="s">
        <v>21</v>
      </c>
      <c r="H26" s="3" t="s">
        <v>21</v>
      </c>
      <c r="I26" s="3" t="s">
        <v>22</v>
      </c>
      <c r="J26" s="3" t="s">
        <v>23</v>
      </c>
      <c r="K26" s="3" t="s">
        <v>23</v>
      </c>
      <c r="L26" s="3" t="s">
        <v>24</v>
      </c>
      <c r="M26" s="4">
        <v>44448</v>
      </c>
      <c r="N26" s="3" t="s">
        <v>42</v>
      </c>
    </row>
    <row r="27" spans="1:14" ht="104.25" customHeight="1" x14ac:dyDescent="0.2">
      <c r="A27" s="2">
        <v>23</v>
      </c>
      <c r="B27" s="3" t="s">
        <v>71</v>
      </c>
      <c r="C27" s="3" t="s">
        <v>72</v>
      </c>
      <c r="D27" s="3" t="s">
        <v>19</v>
      </c>
      <c r="E27" s="3" t="s">
        <v>20</v>
      </c>
      <c r="F27" s="4">
        <v>44928</v>
      </c>
      <c r="G27" s="3" t="s">
        <v>21</v>
      </c>
      <c r="H27" s="3" t="s">
        <v>21</v>
      </c>
      <c r="I27" s="3" t="s">
        <v>22</v>
      </c>
      <c r="J27" s="3" t="s">
        <v>23</v>
      </c>
      <c r="K27" s="3" t="s">
        <v>23</v>
      </c>
      <c r="L27" s="3" t="s">
        <v>24</v>
      </c>
      <c r="M27" s="4">
        <v>44448</v>
      </c>
      <c r="N27" s="3" t="s">
        <v>42</v>
      </c>
    </row>
    <row r="28" spans="1:14" ht="104.25" customHeight="1" x14ac:dyDescent="0.2">
      <c r="A28" s="2">
        <v>24</v>
      </c>
      <c r="B28" s="3" t="s">
        <v>73</v>
      </c>
      <c r="C28" s="3" t="s">
        <v>74</v>
      </c>
      <c r="D28" s="3" t="s">
        <v>19</v>
      </c>
      <c r="E28" s="3" t="s">
        <v>20</v>
      </c>
      <c r="F28" s="4">
        <v>44928</v>
      </c>
      <c r="G28" s="3" t="s">
        <v>21</v>
      </c>
      <c r="H28" s="3" t="s">
        <v>21</v>
      </c>
      <c r="I28" s="3" t="s">
        <v>22</v>
      </c>
      <c r="J28" s="3" t="s">
        <v>23</v>
      </c>
      <c r="K28" s="3" t="s">
        <v>23</v>
      </c>
      <c r="L28" s="3" t="s">
        <v>24</v>
      </c>
      <c r="M28" s="4">
        <v>44448</v>
      </c>
      <c r="N28" s="3" t="s">
        <v>25</v>
      </c>
    </row>
    <row r="29" spans="1:14" ht="104.25" customHeight="1" x14ac:dyDescent="0.2">
      <c r="A29" s="2">
        <v>25</v>
      </c>
      <c r="B29" s="3" t="s">
        <v>75</v>
      </c>
      <c r="C29" s="3" t="s">
        <v>76</v>
      </c>
      <c r="D29" s="3" t="s">
        <v>19</v>
      </c>
      <c r="E29" s="3" t="s">
        <v>20</v>
      </c>
      <c r="F29" s="4">
        <v>44928</v>
      </c>
      <c r="G29" s="3" t="s">
        <v>21</v>
      </c>
      <c r="H29" s="3" t="s">
        <v>21</v>
      </c>
      <c r="I29" s="3" t="s">
        <v>22</v>
      </c>
      <c r="J29" s="3" t="s">
        <v>23</v>
      </c>
      <c r="K29" s="3" t="s">
        <v>23</v>
      </c>
      <c r="L29" s="3" t="s">
        <v>24</v>
      </c>
      <c r="M29" s="4">
        <v>44448</v>
      </c>
      <c r="N29" s="3" t="s">
        <v>25</v>
      </c>
    </row>
    <row r="30" spans="1:14" ht="104.25" customHeight="1" x14ac:dyDescent="0.2">
      <c r="A30" s="2">
        <v>26</v>
      </c>
      <c r="B30" s="3" t="s">
        <v>77</v>
      </c>
      <c r="C30" s="3" t="s">
        <v>78</v>
      </c>
      <c r="D30" s="3" t="s">
        <v>19</v>
      </c>
      <c r="E30" s="3" t="s">
        <v>20</v>
      </c>
      <c r="F30" s="4">
        <v>44928</v>
      </c>
      <c r="G30" s="3" t="s">
        <v>21</v>
      </c>
      <c r="H30" s="3" t="s">
        <v>21</v>
      </c>
      <c r="I30" s="3" t="s">
        <v>40</v>
      </c>
      <c r="J30" s="3" t="s">
        <v>41</v>
      </c>
      <c r="K30" s="3" t="s">
        <v>41</v>
      </c>
      <c r="L30" s="3" t="s">
        <v>24</v>
      </c>
      <c r="M30" s="4">
        <v>44448</v>
      </c>
      <c r="N30" s="3" t="s">
        <v>42</v>
      </c>
    </row>
    <row r="31" spans="1:14" ht="104.25" customHeight="1" x14ac:dyDescent="0.2">
      <c r="A31" s="2">
        <v>27</v>
      </c>
      <c r="B31" s="3" t="s">
        <v>79</v>
      </c>
      <c r="C31" s="3" t="s">
        <v>80</v>
      </c>
      <c r="D31" s="3" t="s">
        <v>19</v>
      </c>
      <c r="E31" s="3" t="s">
        <v>20</v>
      </c>
      <c r="F31" s="4">
        <v>44928</v>
      </c>
      <c r="G31" s="3" t="s">
        <v>21</v>
      </c>
      <c r="H31" s="3" t="s">
        <v>21</v>
      </c>
      <c r="I31" s="3" t="s">
        <v>22</v>
      </c>
      <c r="J31" s="3" t="s">
        <v>23</v>
      </c>
      <c r="K31" s="3" t="s">
        <v>23</v>
      </c>
      <c r="L31" s="3" t="s">
        <v>24</v>
      </c>
      <c r="M31" s="4">
        <v>44448</v>
      </c>
      <c r="N31" s="3" t="s">
        <v>42</v>
      </c>
    </row>
    <row r="32" spans="1:14" ht="104.25" customHeight="1" x14ac:dyDescent="0.2">
      <c r="A32" s="2">
        <v>28</v>
      </c>
      <c r="B32" s="3" t="s">
        <v>81</v>
      </c>
      <c r="C32" s="3" t="s">
        <v>82</v>
      </c>
      <c r="D32" s="3" t="s">
        <v>19</v>
      </c>
      <c r="E32" s="3" t="s">
        <v>20</v>
      </c>
      <c r="F32" s="4">
        <v>44928</v>
      </c>
      <c r="G32" s="3" t="s">
        <v>21</v>
      </c>
      <c r="H32" s="3" t="s">
        <v>21</v>
      </c>
      <c r="I32" s="3" t="s">
        <v>40</v>
      </c>
      <c r="J32" s="3" t="s">
        <v>41</v>
      </c>
      <c r="K32" s="3" t="s">
        <v>41</v>
      </c>
      <c r="L32" s="3" t="s">
        <v>24</v>
      </c>
      <c r="M32" s="4">
        <v>44448</v>
      </c>
      <c r="N32" s="3" t="s">
        <v>42</v>
      </c>
    </row>
    <row r="33" spans="1:14" ht="104.25" customHeight="1" x14ac:dyDescent="0.2">
      <c r="A33" s="2">
        <v>29</v>
      </c>
      <c r="B33" s="3" t="s">
        <v>83</v>
      </c>
      <c r="C33" s="3" t="s">
        <v>84</v>
      </c>
      <c r="D33" s="3" t="s">
        <v>19</v>
      </c>
      <c r="E33" s="3" t="s">
        <v>20</v>
      </c>
      <c r="F33" s="4">
        <v>44928</v>
      </c>
      <c r="G33" s="3" t="s">
        <v>21</v>
      </c>
      <c r="H33" s="3" t="s">
        <v>21</v>
      </c>
      <c r="I33" s="3" t="s">
        <v>40</v>
      </c>
      <c r="J33" s="3" t="s">
        <v>41</v>
      </c>
      <c r="K33" s="3" t="s">
        <v>41</v>
      </c>
      <c r="L33" s="3" t="s">
        <v>24</v>
      </c>
      <c r="M33" s="4">
        <v>44448</v>
      </c>
      <c r="N33" s="3" t="s">
        <v>42</v>
      </c>
    </row>
    <row r="34" spans="1:14" ht="104.25" customHeight="1" x14ac:dyDescent="0.2">
      <c r="A34" s="2">
        <v>30</v>
      </c>
      <c r="B34" s="3" t="s">
        <v>85</v>
      </c>
      <c r="C34" s="3" t="s">
        <v>86</v>
      </c>
      <c r="D34" s="3" t="s">
        <v>19</v>
      </c>
      <c r="E34" s="3" t="s">
        <v>20</v>
      </c>
      <c r="F34" s="4">
        <v>44928</v>
      </c>
      <c r="G34" s="3" t="s">
        <v>21</v>
      </c>
      <c r="H34" s="3" t="s">
        <v>21</v>
      </c>
      <c r="I34" s="3" t="s">
        <v>22</v>
      </c>
      <c r="J34" s="3" t="s">
        <v>23</v>
      </c>
      <c r="K34" s="3" t="s">
        <v>23</v>
      </c>
      <c r="L34" s="3" t="s">
        <v>24</v>
      </c>
      <c r="M34" s="4">
        <v>44448</v>
      </c>
      <c r="N34" s="3" t="s">
        <v>42</v>
      </c>
    </row>
    <row r="35" spans="1:14" ht="104.25" customHeight="1" x14ac:dyDescent="0.2">
      <c r="A35" s="2">
        <v>31</v>
      </c>
      <c r="B35" s="3" t="s">
        <v>87</v>
      </c>
      <c r="C35" s="3" t="s">
        <v>88</v>
      </c>
      <c r="D35" s="3" t="s">
        <v>19</v>
      </c>
      <c r="E35" s="3" t="s">
        <v>20</v>
      </c>
      <c r="F35" s="4">
        <v>44928</v>
      </c>
      <c r="G35" s="3" t="s">
        <v>21</v>
      </c>
      <c r="H35" s="3" t="s">
        <v>21</v>
      </c>
      <c r="I35" s="3" t="s">
        <v>22</v>
      </c>
      <c r="J35" s="3" t="s">
        <v>23</v>
      </c>
      <c r="K35" s="3" t="s">
        <v>23</v>
      </c>
      <c r="L35" s="3" t="s">
        <v>24</v>
      </c>
      <c r="M35" s="4">
        <v>44448</v>
      </c>
      <c r="N35" s="3" t="s">
        <v>25</v>
      </c>
    </row>
    <row r="36" spans="1:14" ht="104.25" customHeight="1" x14ac:dyDescent="0.2">
      <c r="A36" s="2">
        <v>32</v>
      </c>
      <c r="B36" s="3" t="s">
        <v>89</v>
      </c>
      <c r="C36" s="3" t="s">
        <v>90</v>
      </c>
      <c r="D36" s="3" t="s">
        <v>19</v>
      </c>
      <c r="E36" s="3" t="s">
        <v>20</v>
      </c>
      <c r="F36" s="4">
        <v>44928</v>
      </c>
      <c r="G36" s="3" t="s">
        <v>21</v>
      </c>
      <c r="H36" s="3" t="s">
        <v>21</v>
      </c>
      <c r="I36" s="3" t="s">
        <v>22</v>
      </c>
      <c r="J36" s="3" t="s">
        <v>23</v>
      </c>
      <c r="K36" s="3" t="s">
        <v>23</v>
      </c>
      <c r="L36" s="3" t="s">
        <v>24</v>
      </c>
      <c r="M36" s="4">
        <v>44448</v>
      </c>
      <c r="N36" s="3" t="s">
        <v>25</v>
      </c>
    </row>
    <row r="37" spans="1:14" ht="104.25" customHeight="1" x14ac:dyDescent="0.2">
      <c r="A37" s="2">
        <v>33</v>
      </c>
      <c r="B37" s="3" t="s">
        <v>91</v>
      </c>
      <c r="C37" s="3" t="s">
        <v>92</v>
      </c>
      <c r="D37" s="3" t="s">
        <v>19</v>
      </c>
      <c r="E37" s="3" t="s">
        <v>20</v>
      </c>
      <c r="F37" s="4">
        <v>44928</v>
      </c>
      <c r="G37" s="3" t="s">
        <v>21</v>
      </c>
      <c r="H37" s="3" t="s">
        <v>21</v>
      </c>
      <c r="I37" s="3" t="s">
        <v>40</v>
      </c>
      <c r="J37" s="3" t="s">
        <v>41</v>
      </c>
      <c r="K37" s="3" t="s">
        <v>41</v>
      </c>
      <c r="L37" s="3" t="s">
        <v>24</v>
      </c>
      <c r="M37" s="4">
        <v>44448</v>
      </c>
      <c r="N37" s="3" t="s">
        <v>42</v>
      </c>
    </row>
    <row r="38" spans="1:14" ht="104.25" customHeight="1" x14ac:dyDescent="0.2">
      <c r="A38" s="2">
        <v>34</v>
      </c>
      <c r="B38" s="3" t="s">
        <v>93</v>
      </c>
      <c r="C38" s="3" t="s">
        <v>94</v>
      </c>
      <c r="D38" s="3" t="s">
        <v>19</v>
      </c>
      <c r="E38" s="3" t="s">
        <v>20</v>
      </c>
      <c r="F38" s="4">
        <v>44928</v>
      </c>
      <c r="G38" s="3" t="s">
        <v>21</v>
      </c>
      <c r="H38" s="3" t="s">
        <v>21</v>
      </c>
      <c r="I38" s="3" t="s">
        <v>40</v>
      </c>
      <c r="J38" s="3" t="s">
        <v>41</v>
      </c>
      <c r="K38" s="3" t="s">
        <v>41</v>
      </c>
      <c r="L38" s="3" t="s">
        <v>24</v>
      </c>
      <c r="M38" s="4">
        <v>44448</v>
      </c>
      <c r="N38" s="3" t="s">
        <v>42</v>
      </c>
    </row>
    <row r="39" spans="1:14" ht="104.25" customHeight="1" x14ac:dyDescent="0.2">
      <c r="A39" s="2">
        <v>35</v>
      </c>
      <c r="B39" s="3" t="s">
        <v>95</v>
      </c>
      <c r="C39" s="3" t="s">
        <v>96</v>
      </c>
      <c r="D39" s="3" t="s">
        <v>19</v>
      </c>
      <c r="E39" s="3" t="s">
        <v>20</v>
      </c>
      <c r="F39" s="4">
        <v>44928</v>
      </c>
      <c r="G39" s="3" t="s">
        <v>21</v>
      </c>
      <c r="H39" s="3" t="s">
        <v>21</v>
      </c>
      <c r="I39" s="3" t="s">
        <v>40</v>
      </c>
      <c r="J39" s="3" t="s">
        <v>41</v>
      </c>
      <c r="K39" s="3" t="s">
        <v>41</v>
      </c>
      <c r="L39" s="3" t="s">
        <v>24</v>
      </c>
      <c r="M39" s="4">
        <v>44448</v>
      </c>
      <c r="N39" s="3" t="s">
        <v>42</v>
      </c>
    </row>
    <row r="40" spans="1:14" ht="104.25" customHeight="1" x14ac:dyDescent="0.2">
      <c r="A40" s="2">
        <v>36</v>
      </c>
      <c r="B40" s="3" t="s">
        <v>97</v>
      </c>
      <c r="C40" s="3" t="s">
        <v>98</v>
      </c>
      <c r="D40" s="3" t="s">
        <v>19</v>
      </c>
      <c r="E40" s="3" t="s">
        <v>20</v>
      </c>
      <c r="F40" s="4">
        <v>44928</v>
      </c>
      <c r="G40" s="3" t="s">
        <v>21</v>
      </c>
      <c r="H40" s="3" t="s">
        <v>21</v>
      </c>
      <c r="I40" s="3" t="s">
        <v>22</v>
      </c>
      <c r="J40" s="3" t="s">
        <v>23</v>
      </c>
      <c r="K40" s="3" t="s">
        <v>23</v>
      </c>
      <c r="L40" s="3" t="s">
        <v>24</v>
      </c>
      <c r="M40" s="4">
        <v>44448</v>
      </c>
      <c r="N40" s="3" t="s">
        <v>25</v>
      </c>
    </row>
    <row r="41" spans="1:14" ht="104.25" customHeight="1" x14ac:dyDescent="0.2">
      <c r="A41" s="2">
        <v>37</v>
      </c>
      <c r="B41" s="3" t="s">
        <v>99</v>
      </c>
      <c r="C41" s="3" t="s">
        <v>100</v>
      </c>
      <c r="D41" s="3" t="s">
        <v>19</v>
      </c>
      <c r="E41" s="3" t="s">
        <v>20</v>
      </c>
      <c r="F41" s="4">
        <v>44928</v>
      </c>
      <c r="G41" s="3" t="s">
        <v>21</v>
      </c>
      <c r="H41" s="3" t="s">
        <v>21</v>
      </c>
      <c r="I41" s="3" t="s">
        <v>40</v>
      </c>
      <c r="J41" s="3" t="s">
        <v>41</v>
      </c>
      <c r="K41" s="3" t="s">
        <v>41</v>
      </c>
      <c r="L41" s="3" t="s">
        <v>24</v>
      </c>
      <c r="M41" s="4">
        <v>44448</v>
      </c>
      <c r="N41" s="3" t="s">
        <v>42</v>
      </c>
    </row>
    <row r="42" spans="1:14" ht="104.25" customHeight="1" x14ac:dyDescent="0.2">
      <c r="A42" s="2">
        <v>38</v>
      </c>
      <c r="B42" s="3" t="s">
        <v>101</v>
      </c>
      <c r="C42" s="3" t="s">
        <v>102</v>
      </c>
      <c r="D42" s="3" t="s">
        <v>19</v>
      </c>
      <c r="E42" s="3" t="s">
        <v>20</v>
      </c>
      <c r="F42" s="4">
        <v>44928</v>
      </c>
      <c r="G42" s="3" t="s">
        <v>21</v>
      </c>
      <c r="H42" s="3" t="s">
        <v>21</v>
      </c>
      <c r="I42" s="3" t="s">
        <v>40</v>
      </c>
      <c r="J42" s="3" t="s">
        <v>41</v>
      </c>
      <c r="K42" s="3" t="s">
        <v>41</v>
      </c>
      <c r="L42" s="3" t="s">
        <v>24</v>
      </c>
      <c r="M42" s="4">
        <v>44448</v>
      </c>
      <c r="N42" s="3" t="s">
        <v>42</v>
      </c>
    </row>
    <row r="43" spans="1:14" ht="104.25" customHeight="1" x14ac:dyDescent="0.2">
      <c r="A43" s="2">
        <v>39</v>
      </c>
      <c r="B43" s="3" t="s">
        <v>103</v>
      </c>
      <c r="C43" s="3" t="s">
        <v>104</v>
      </c>
      <c r="D43" s="3" t="s">
        <v>19</v>
      </c>
      <c r="E43" s="3" t="s">
        <v>20</v>
      </c>
      <c r="F43" s="4">
        <v>44928</v>
      </c>
      <c r="G43" s="3" t="s">
        <v>21</v>
      </c>
      <c r="H43" s="3" t="s">
        <v>21</v>
      </c>
      <c r="I43" s="3" t="s">
        <v>40</v>
      </c>
      <c r="J43" s="3" t="s">
        <v>41</v>
      </c>
      <c r="K43" s="3" t="s">
        <v>41</v>
      </c>
      <c r="L43" s="3" t="s">
        <v>24</v>
      </c>
      <c r="M43" s="4">
        <v>44448</v>
      </c>
      <c r="N43" s="3" t="s">
        <v>42</v>
      </c>
    </row>
    <row r="44" spans="1:14" ht="104.25" customHeight="1" x14ac:dyDescent="0.2">
      <c r="A44" s="2">
        <v>40</v>
      </c>
      <c r="B44" s="3" t="s">
        <v>105</v>
      </c>
      <c r="C44" s="3" t="s">
        <v>106</v>
      </c>
      <c r="D44" s="3" t="s">
        <v>19</v>
      </c>
      <c r="E44" s="3" t="s">
        <v>20</v>
      </c>
      <c r="F44" s="4">
        <v>44928</v>
      </c>
      <c r="G44" s="3" t="s">
        <v>21</v>
      </c>
      <c r="H44" s="3" t="s">
        <v>21</v>
      </c>
      <c r="I44" s="3" t="s">
        <v>40</v>
      </c>
      <c r="J44" s="3" t="s">
        <v>41</v>
      </c>
      <c r="K44" s="3" t="s">
        <v>41</v>
      </c>
      <c r="L44" s="3" t="s">
        <v>24</v>
      </c>
      <c r="M44" s="4">
        <v>44448</v>
      </c>
      <c r="N44" s="3" t="s">
        <v>42</v>
      </c>
    </row>
    <row r="45" spans="1:14" ht="104.25" customHeight="1" x14ac:dyDescent="0.2">
      <c r="A45" s="2">
        <v>41</v>
      </c>
      <c r="B45" s="3" t="s">
        <v>107</v>
      </c>
      <c r="C45" s="3" t="s">
        <v>108</v>
      </c>
      <c r="D45" s="3" t="s">
        <v>19</v>
      </c>
      <c r="E45" s="3" t="s">
        <v>20</v>
      </c>
      <c r="F45" s="4">
        <v>44928</v>
      </c>
      <c r="G45" s="3" t="s">
        <v>21</v>
      </c>
      <c r="H45" s="3" t="s">
        <v>21</v>
      </c>
      <c r="I45" s="3" t="s">
        <v>22</v>
      </c>
      <c r="J45" s="3" t="s">
        <v>23</v>
      </c>
      <c r="K45" s="3" t="s">
        <v>23</v>
      </c>
      <c r="L45" s="3" t="s">
        <v>24</v>
      </c>
      <c r="M45" s="4">
        <v>44448</v>
      </c>
      <c r="N45" s="3" t="s">
        <v>25</v>
      </c>
    </row>
    <row r="46" spans="1:14" ht="104.25" customHeight="1" x14ac:dyDescent="0.2">
      <c r="A46" s="2">
        <v>42</v>
      </c>
      <c r="B46" s="3" t="s">
        <v>109</v>
      </c>
      <c r="C46" s="3" t="s">
        <v>110</v>
      </c>
      <c r="D46" s="3" t="s">
        <v>19</v>
      </c>
      <c r="E46" s="3" t="s">
        <v>20</v>
      </c>
      <c r="F46" s="4">
        <v>44928</v>
      </c>
      <c r="G46" s="3" t="s">
        <v>21</v>
      </c>
      <c r="H46" s="3" t="s">
        <v>21</v>
      </c>
      <c r="I46" s="3" t="s">
        <v>40</v>
      </c>
      <c r="J46" s="3" t="s">
        <v>41</v>
      </c>
      <c r="K46" s="3" t="s">
        <v>41</v>
      </c>
      <c r="L46" s="3" t="s">
        <v>24</v>
      </c>
      <c r="M46" s="4">
        <v>44448</v>
      </c>
      <c r="N46" s="3" t="s">
        <v>42</v>
      </c>
    </row>
    <row r="47" spans="1:14" ht="104.25" customHeight="1" x14ac:dyDescent="0.2">
      <c r="A47" s="2">
        <v>43</v>
      </c>
      <c r="B47" s="3" t="s">
        <v>111</v>
      </c>
      <c r="C47" s="3" t="s">
        <v>112</v>
      </c>
      <c r="D47" s="3" t="s">
        <v>19</v>
      </c>
      <c r="E47" s="3" t="s">
        <v>20</v>
      </c>
      <c r="F47" s="4">
        <v>44928</v>
      </c>
      <c r="G47" s="3" t="s">
        <v>21</v>
      </c>
      <c r="H47" s="3" t="s">
        <v>21</v>
      </c>
      <c r="I47" s="3" t="s">
        <v>40</v>
      </c>
      <c r="J47" s="3" t="s">
        <v>41</v>
      </c>
      <c r="K47" s="3" t="s">
        <v>41</v>
      </c>
      <c r="L47" s="3" t="s">
        <v>24</v>
      </c>
      <c r="M47" s="4">
        <v>44448</v>
      </c>
      <c r="N47" s="3" t="s">
        <v>42</v>
      </c>
    </row>
    <row r="48" spans="1:14" ht="104.25" customHeight="1" x14ac:dyDescent="0.2">
      <c r="A48" s="2">
        <v>44</v>
      </c>
      <c r="B48" s="3" t="s">
        <v>113</v>
      </c>
      <c r="C48" s="3" t="s">
        <v>114</v>
      </c>
      <c r="D48" s="3" t="s">
        <v>19</v>
      </c>
      <c r="E48" s="3" t="s">
        <v>20</v>
      </c>
      <c r="F48" s="4">
        <v>44928</v>
      </c>
      <c r="G48" s="3" t="s">
        <v>21</v>
      </c>
      <c r="H48" s="3" t="s">
        <v>21</v>
      </c>
      <c r="I48" s="3" t="s">
        <v>22</v>
      </c>
      <c r="J48" s="3" t="s">
        <v>23</v>
      </c>
      <c r="K48" s="3" t="s">
        <v>23</v>
      </c>
      <c r="L48" s="3" t="s">
        <v>24</v>
      </c>
      <c r="M48" s="4">
        <v>44448</v>
      </c>
      <c r="N48" s="3" t="s">
        <v>25</v>
      </c>
    </row>
    <row r="49" spans="1:14" ht="104.25" customHeight="1" x14ac:dyDescent="0.2">
      <c r="A49" s="2">
        <v>45</v>
      </c>
      <c r="B49" s="3" t="s">
        <v>115</v>
      </c>
      <c r="C49" s="3" t="s">
        <v>116</v>
      </c>
      <c r="D49" s="3" t="s">
        <v>19</v>
      </c>
      <c r="E49" s="3" t="s">
        <v>117</v>
      </c>
      <c r="F49" s="4">
        <v>44200</v>
      </c>
      <c r="G49" s="3" t="s">
        <v>118</v>
      </c>
      <c r="H49" s="3" t="s">
        <v>118</v>
      </c>
      <c r="I49" s="3" t="s">
        <v>22</v>
      </c>
      <c r="J49" s="3" t="s">
        <v>23</v>
      </c>
      <c r="K49" s="3" t="s">
        <v>23</v>
      </c>
      <c r="L49" s="3" t="s">
        <v>24</v>
      </c>
      <c r="M49" s="4">
        <v>44448</v>
      </c>
      <c r="N49" s="3" t="s">
        <v>119</v>
      </c>
    </row>
    <row r="50" spans="1:14" ht="104.25" customHeight="1" x14ac:dyDescent="0.2">
      <c r="A50" s="2">
        <v>46</v>
      </c>
      <c r="B50" s="3" t="s">
        <v>120</v>
      </c>
      <c r="C50" s="3" t="s">
        <v>121</v>
      </c>
      <c r="D50" s="3" t="s">
        <v>19</v>
      </c>
      <c r="E50" s="3" t="s">
        <v>20</v>
      </c>
      <c r="F50" s="4">
        <v>44197</v>
      </c>
      <c r="G50" s="3" t="s">
        <v>118</v>
      </c>
      <c r="H50" s="3" t="s">
        <v>118</v>
      </c>
      <c r="I50" s="3" t="s">
        <v>22</v>
      </c>
      <c r="J50" s="3" t="s">
        <v>23</v>
      </c>
      <c r="K50" s="3" t="s">
        <v>23</v>
      </c>
      <c r="L50" s="3" t="s">
        <v>24</v>
      </c>
      <c r="M50" s="4">
        <v>44428</v>
      </c>
      <c r="N50" s="3" t="s">
        <v>122</v>
      </c>
    </row>
    <row r="51" spans="1:14" ht="104.25" customHeight="1" x14ac:dyDescent="0.2">
      <c r="A51" s="2">
        <v>47</v>
      </c>
      <c r="B51" s="3" t="s">
        <v>123</v>
      </c>
      <c r="C51" s="3" t="s">
        <v>124</v>
      </c>
      <c r="D51" s="3" t="s">
        <v>19</v>
      </c>
      <c r="E51" s="3" t="s">
        <v>117</v>
      </c>
      <c r="F51" s="4">
        <v>44562</v>
      </c>
      <c r="G51" s="3" t="s">
        <v>125</v>
      </c>
      <c r="H51" s="3" t="s">
        <v>125</v>
      </c>
      <c r="I51" s="3" t="s">
        <v>22</v>
      </c>
      <c r="J51" s="3" t="s">
        <v>23</v>
      </c>
      <c r="K51" s="3" t="s">
        <v>23</v>
      </c>
      <c r="L51" s="3" t="s">
        <v>126</v>
      </c>
      <c r="M51" s="4">
        <v>44859</v>
      </c>
      <c r="N51" s="3" t="s">
        <v>25</v>
      </c>
    </row>
    <row r="52" spans="1:14" ht="104.25" customHeight="1" x14ac:dyDescent="0.2">
      <c r="A52" s="2">
        <v>48</v>
      </c>
      <c r="B52" s="3" t="s">
        <v>127</v>
      </c>
      <c r="C52" s="3" t="s">
        <v>128</v>
      </c>
      <c r="D52" s="3" t="s">
        <v>19</v>
      </c>
      <c r="E52" s="3" t="s">
        <v>117</v>
      </c>
      <c r="F52" s="4">
        <v>44562</v>
      </c>
      <c r="G52" s="3" t="s">
        <v>125</v>
      </c>
      <c r="H52" s="3" t="s">
        <v>125</v>
      </c>
      <c r="I52" s="3" t="s">
        <v>22</v>
      </c>
      <c r="J52" s="3" t="s">
        <v>23</v>
      </c>
      <c r="K52" s="3" t="s">
        <v>23</v>
      </c>
      <c r="L52" s="3" t="s">
        <v>126</v>
      </c>
      <c r="M52" s="4">
        <v>44859</v>
      </c>
      <c r="N52" s="3" t="s">
        <v>25</v>
      </c>
    </row>
    <row r="53" spans="1:14" ht="104.25" customHeight="1" x14ac:dyDescent="0.2">
      <c r="A53" s="2">
        <v>49</v>
      </c>
      <c r="B53" s="3" t="s">
        <v>129</v>
      </c>
      <c r="C53" s="3" t="s">
        <v>130</v>
      </c>
      <c r="D53" s="3" t="s">
        <v>19</v>
      </c>
      <c r="E53" s="3" t="s">
        <v>117</v>
      </c>
      <c r="F53" s="4">
        <v>44562</v>
      </c>
      <c r="G53" s="3" t="s">
        <v>125</v>
      </c>
      <c r="H53" s="3" t="s">
        <v>125</v>
      </c>
      <c r="I53" s="3" t="s">
        <v>22</v>
      </c>
      <c r="J53" s="3" t="s">
        <v>23</v>
      </c>
      <c r="K53" s="3" t="s">
        <v>23</v>
      </c>
      <c r="L53" s="3" t="s">
        <v>126</v>
      </c>
      <c r="M53" s="4">
        <v>44859</v>
      </c>
      <c r="N53" s="3" t="s">
        <v>25</v>
      </c>
    </row>
    <row r="54" spans="1:14" ht="104.25" customHeight="1" x14ac:dyDescent="0.2">
      <c r="A54" s="2">
        <v>50</v>
      </c>
      <c r="B54" s="3" t="s">
        <v>131</v>
      </c>
      <c r="C54" s="3" t="s">
        <v>132</v>
      </c>
      <c r="D54" s="3" t="s">
        <v>19</v>
      </c>
      <c r="E54" s="3" t="s">
        <v>117</v>
      </c>
      <c r="F54" s="4">
        <v>44562</v>
      </c>
      <c r="G54" s="3" t="s">
        <v>125</v>
      </c>
      <c r="H54" s="3" t="s">
        <v>125</v>
      </c>
      <c r="I54" s="3" t="s">
        <v>22</v>
      </c>
      <c r="J54" s="3" t="s">
        <v>23</v>
      </c>
      <c r="K54" s="3" t="s">
        <v>23</v>
      </c>
      <c r="L54" s="3" t="s">
        <v>126</v>
      </c>
      <c r="M54" s="4">
        <v>44859</v>
      </c>
      <c r="N54" s="3" t="s">
        <v>25</v>
      </c>
    </row>
    <row r="55" spans="1:14" ht="104.25" customHeight="1" x14ac:dyDescent="0.2">
      <c r="A55" s="2">
        <v>51</v>
      </c>
      <c r="B55" s="3" t="s">
        <v>133</v>
      </c>
      <c r="C55" s="3" t="s">
        <v>134</v>
      </c>
      <c r="D55" s="3" t="s">
        <v>19</v>
      </c>
      <c r="E55" s="3" t="s">
        <v>117</v>
      </c>
      <c r="F55" s="4">
        <v>44562</v>
      </c>
      <c r="G55" s="3" t="s">
        <v>125</v>
      </c>
      <c r="H55" s="3" t="s">
        <v>125</v>
      </c>
      <c r="I55" s="3" t="s">
        <v>22</v>
      </c>
      <c r="J55" s="3" t="s">
        <v>23</v>
      </c>
      <c r="K55" s="3" t="s">
        <v>23</v>
      </c>
      <c r="L55" s="3" t="s">
        <v>126</v>
      </c>
      <c r="M55" s="4">
        <v>44859</v>
      </c>
      <c r="N55" s="3" t="s">
        <v>25</v>
      </c>
    </row>
    <row r="56" spans="1:14" ht="104.25" customHeight="1" x14ac:dyDescent="0.2">
      <c r="A56" s="2">
        <v>52</v>
      </c>
      <c r="B56" s="3" t="s">
        <v>135</v>
      </c>
      <c r="C56" s="3" t="s">
        <v>136</v>
      </c>
      <c r="D56" s="3" t="s">
        <v>19</v>
      </c>
      <c r="E56" s="3" t="s">
        <v>117</v>
      </c>
      <c r="F56" s="4">
        <v>44562</v>
      </c>
      <c r="G56" s="3" t="s">
        <v>125</v>
      </c>
      <c r="H56" s="3" t="s">
        <v>125</v>
      </c>
      <c r="I56" s="3" t="s">
        <v>22</v>
      </c>
      <c r="J56" s="3" t="s">
        <v>23</v>
      </c>
      <c r="K56" s="3" t="s">
        <v>23</v>
      </c>
      <c r="L56" s="3" t="s">
        <v>126</v>
      </c>
      <c r="M56" s="4">
        <v>44859</v>
      </c>
      <c r="N56" s="3" t="s">
        <v>25</v>
      </c>
    </row>
    <row r="57" spans="1:14" ht="104.25" customHeight="1" x14ac:dyDescent="0.2">
      <c r="A57" s="2">
        <v>53</v>
      </c>
      <c r="B57" s="3" t="s">
        <v>137</v>
      </c>
      <c r="C57" s="3" t="s">
        <v>138</v>
      </c>
      <c r="D57" s="3" t="s">
        <v>19</v>
      </c>
      <c r="E57" s="3" t="s">
        <v>117</v>
      </c>
      <c r="F57" s="4">
        <v>44562</v>
      </c>
      <c r="G57" s="3" t="s">
        <v>125</v>
      </c>
      <c r="H57" s="3" t="s">
        <v>125</v>
      </c>
      <c r="I57" s="3" t="s">
        <v>22</v>
      </c>
      <c r="J57" s="3" t="s">
        <v>23</v>
      </c>
      <c r="K57" s="3" t="s">
        <v>23</v>
      </c>
      <c r="L57" s="3" t="s">
        <v>126</v>
      </c>
      <c r="M57" s="4">
        <v>44859</v>
      </c>
      <c r="N57" s="3" t="s">
        <v>25</v>
      </c>
    </row>
    <row r="58" spans="1:14" ht="104.25" customHeight="1" x14ac:dyDescent="0.2">
      <c r="A58" s="2">
        <v>54</v>
      </c>
      <c r="B58" s="3" t="s">
        <v>139</v>
      </c>
      <c r="C58" s="3" t="s">
        <v>140</v>
      </c>
      <c r="D58" s="3" t="s">
        <v>19</v>
      </c>
      <c r="E58" s="3" t="s">
        <v>117</v>
      </c>
      <c r="F58" s="4">
        <v>44562</v>
      </c>
      <c r="G58" s="3" t="s">
        <v>125</v>
      </c>
      <c r="H58" s="3" t="s">
        <v>125</v>
      </c>
      <c r="I58" s="3" t="s">
        <v>22</v>
      </c>
      <c r="J58" s="3" t="s">
        <v>23</v>
      </c>
      <c r="K58" s="3" t="s">
        <v>23</v>
      </c>
      <c r="L58" s="3" t="s">
        <v>126</v>
      </c>
      <c r="M58" s="4">
        <v>44859</v>
      </c>
      <c r="N58" s="3" t="s">
        <v>25</v>
      </c>
    </row>
    <row r="59" spans="1:14" ht="104.25" customHeight="1" x14ac:dyDescent="0.2">
      <c r="A59" s="2">
        <v>55</v>
      </c>
      <c r="B59" s="3" t="s">
        <v>141</v>
      </c>
      <c r="C59" s="3" t="s">
        <v>142</v>
      </c>
      <c r="D59" s="3" t="s">
        <v>19</v>
      </c>
      <c r="E59" s="3" t="s">
        <v>117</v>
      </c>
      <c r="F59" s="4">
        <v>44562</v>
      </c>
      <c r="G59" s="3" t="s">
        <v>125</v>
      </c>
      <c r="H59" s="3" t="s">
        <v>125</v>
      </c>
      <c r="I59" s="3" t="s">
        <v>22</v>
      </c>
      <c r="J59" s="3" t="s">
        <v>23</v>
      </c>
      <c r="K59" s="3" t="s">
        <v>23</v>
      </c>
      <c r="L59" s="3" t="s">
        <v>126</v>
      </c>
      <c r="M59" s="4">
        <v>44859</v>
      </c>
      <c r="N59" s="3" t="s">
        <v>25</v>
      </c>
    </row>
    <row r="60" spans="1:14" ht="104.25" customHeight="1" x14ac:dyDescent="0.2">
      <c r="A60" s="2">
        <v>56</v>
      </c>
      <c r="B60" s="3" t="s">
        <v>143</v>
      </c>
      <c r="C60" s="3" t="s">
        <v>144</v>
      </c>
      <c r="D60" s="3" t="s">
        <v>19</v>
      </c>
      <c r="E60" s="3" t="s">
        <v>117</v>
      </c>
      <c r="F60" s="4">
        <v>44562</v>
      </c>
      <c r="G60" s="3" t="s">
        <v>125</v>
      </c>
      <c r="H60" s="3" t="s">
        <v>125</v>
      </c>
      <c r="I60" s="3" t="s">
        <v>22</v>
      </c>
      <c r="J60" s="3" t="s">
        <v>23</v>
      </c>
      <c r="K60" s="3" t="s">
        <v>23</v>
      </c>
      <c r="L60" s="3" t="s">
        <v>126</v>
      </c>
      <c r="M60" s="4">
        <v>44859</v>
      </c>
      <c r="N60" s="3" t="s">
        <v>25</v>
      </c>
    </row>
    <row r="61" spans="1:14" ht="104.25" customHeight="1" x14ac:dyDescent="0.2">
      <c r="A61" s="2">
        <v>57</v>
      </c>
      <c r="B61" s="3" t="s">
        <v>145</v>
      </c>
      <c r="C61" s="3" t="s">
        <v>146</v>
      </c>
      <c r="D61" s="3" t="s">
        <v>19</v>
      </c>
      <c r="E61" s="3" t="s">
        <v>117</v>
      </c>
      <c r="F61" s="4">
        <v>44562</v>
      </c>
      <c r="G61" s="3" t="s">
        <v>125</v>
      </c>
      <c r="H61" s="3" t="s">
        <v>125</v>
      </c>
      <c r="I61" s="3" t="s">
        <v>22</v>
      </c>
      <c r="J61" s="3" t="s">
        <v>23</v>
      </c>
      <c r="K61" s="3" t="s">
        <v>23</v>
      </c>
      <c r="L61" s="3" t="s">
        <v>126</v>
      </c>
      <c r="M61" s="4">
        <v>44859</v>
      </c>
      <c r="N61" s="3" t="s">
        <v>25</v>
      </c>
    </row>
    <row r="62" spans="1:14" ht="104.25" customHeight="1" x14ac:dyDescent="0.2">
      <c r="A62" s="2">
        <v>58</v>
      </c>
      <c r="B62" s="3" t="s">
        <v>147</v>
      </c>
      <c r="C62" s="3" t="s">
        <v>148</v>
      </c>
      <c r="D62" s="3" t="s">
        <v>19</v>
      </c>
      <c r="E62" s="3" t="s">
        <v>117</v>
      </c>
      <c r="F62" s="4">
        <v>44562</v>
      </c>
      <c r="G62" s="3" t="s">
        <v>125</v>
      </c>
      <c r="H62" s="3" t="s">
        <v>125</v>
      </c>
      <c r="I62" s="3" t="s">
        <v>22</v>
      </c>
      <c r="J62" s="3" t="s">
        <v>23</v>
      </c>
      <c r="K62" s="3" t="s">
        <v>23</v>
      </c>
      <c r="L62" s="3" t="s">
        <v>126</v>
      </c>
      <c r="M62" s="4">
        <v>44859</v>
      </c>
      <c r="N62" s="3" t="s">
        <v>25</v>
      </c>
    </row>
    <row r="63" spans="1:14" ht="104.25" customHeight="1" x14ac:dyDescent="0.2">
      <c r="A63" s="2">
        <v>59</v>
      </c>
      <c r="B63" s="3" t="s">
        <v>149</v>
      </c>
      <c r="C63" s="3" t="s">
        <v>150</v>
      </c>
      <c r="D63" s="3" t="s">
        <v>19</v>
      </c>
      <c r="E63" s="3" t="s">
        <v>117</v>
      </c>
      <c r="F63" s="4">
        <v>44562</v>
      </c>
      <c r="G63" s="3" t="s">
        <v>125</v>
      </c>
      <c r="H63" s="3" t="s">
        <v>125</v>
      </c>
      <c r="I63" s="3" t="s">
        <v>22</v>
      </c>
      <c r="J63" s="3" t="s">
        <v>23</v>
      </c>
      <c r="K63" s="3" t="s">
        <v>23</v>
      </c>
      <c r="L63" s="3" t="s">
        <v>126</v>
      </c>
      <c r="M63" s="4">
        <v>44859</v>
      </c>
      <c r="N63" s="3" t="s">
        <v>25</v>
      </c>
    </row>
    <row r="64" spans="1:14" ht="104.25" customHeight="1" x14ac:dyDescent="0.2">
      <c r="A64" s="2">
        <v>60</v>
      </c>
      <c r="B64" s="3" t="s">
        <v>151</v>
      </c>
      <c r="C64" s="3" t="s">
        <v>140</v>
      </c>
      <c r="D64" s="3" t="s">
        <v>19</v>
      </c>
      <c r="E64" s="3" t="s">
        <v>117</v>
      </c>
      <c r="F64" s="4">
        <v>44562</v>
      </c>
      <c r="G64" s="3" t="s">
        <v>125</v>
      </c>
      <c r="H64" s="3" t="s">
        <v>125</v>
      </c>
      <c r="I64" s="3" t="s">
        <v>22</v>
      </c>
      <c r="J64" s="3" t="s">
        <v>23</v>
      </c>
      <c r="K64" s="3" t="s">
        <v>23</v>
      </c>
      <c r="L64" s="3" t="s">
        <v>126</v>
      </c>
      <c r="M64" s="4">
        <v>44859</v>
      </c>
      <c r="N64" s="3" t="s">
        <v>25</v>
      </c>
    </row>
    <row r="65" spans="1:14" ht="104.25" customHeight="1" x14ac:dyDescent="0.2">
      <c r="A65" s="2">
        <v>61</v>
      </c>
      <c r="B65" s="3" t="s">
        <v>152</v>
      </c>
      <c r="C65" s="3" t="s">
        <v>142</v>
      </c>
      <c r="D65" s="3" t="s">
        <v>19</v>
      </c>
      <c r="E65" s="3" t="s">
        <v>117</v>
      </c>
      <c r="F65" s="4">
        <v>44562</v>
      </c>
      <c r="G65" s="3" t="s">
        <v>125</v>
      </c>
      <c r="H65" s="3" t="s">
        <v>125</v>
      </c>
      <c r="I65" s="3" t="s">
        <v>22</v>
      </c>
      <c r="J65" s="3" t="s">
        <v>23</v>
      </c>
      <c r="K65" s="3" t="s">
        <v>23</v>
      </c>
      <c r="L65" s="3" t="s">
        <v>126</v>
      </c>
      <c r="M65" s="4">
        <v>44859</v>
      </c>
      <c r="N65" s="3" t="s">
        <v>25</v>
      </c>
    </row>
    <row r="66" spans="1:14" ht="104.25" customHeight="1" x14ac:dyDescent="0.2">
      <c r="A66" s="2">
        <v>62</v>
      </c>
      <c r="B66" s="3" t="s">
        <v>153</v>
      </c>
      <c r="C66" s="3" t="s">
        <v>142</v>
      </c>
      <c r="D66" s="3" t="s">
        <v>19</v>
      </c>
      <c r="E66" s="3" t="s">
        <v>117</v>
      </c>
      <c r="F66" s="4">
        <v>44562</v>
      </c>
      <c r="G66" s="3" t="s">
        <v>125</v>
      </c>
      <c r="H66" s="3" t="s">
        <v>125</v>
      </c>
      <c r="I66" s="3" t="s">
        <v>22</v>
      </c>
      <c r="J66" s="3" t="s">
        <v>23</v>
      </c>
      <c r="K66" s="3" t="s">
        <v>23</v>
      </c>
      <c r="L66" s="3" t="s">
        <v>126</v>
      </c>
      <c r="M66" s="4">
        <v>44859</v>
      </c>
      <c r="N66" s="3" t="s">
        <v>25</v>
      </c>
    </row>
    <row r="67" spans="1:14" ht="104.25" customHeight="1" x14ac:dyDescent="0.2">
      <c r="A67" s="2">
        <v>63</v>
      </c>
      <c r="B67" s="3" t="s">
        <v>154</v>
      </c>
      <c r="C67" s="3" t="s">
        <v>140</v>
      </c>
      <c r="D67" s="3" t="s">
        <v>19</v>
      </c>
      <c r="E67" s="3" t="s">
        <v>117</v>
      </c>
      <c r="F67" s="4">
        <v>44562</v>
      </c>
      <c r="G67" s="3" t="s">
        <v>125</v>
      </c>
      <c r="H67" s="3" t="s">
        <v>125</v>
      </c>
      <c r="I67" s="3" t="s">
        <v>22</v>
      </c>
      <c r="J67" s="3" t="s">
        <v>23</v>
      </c>
      <c r="K67" s="3" t="s">
        <v>23</v>
      </c>
      <c r="L67" s="3" t="s">
        <v>126</v>
      </c>
      <c r="M67" s="4">
        <v>44859</v>
      </c>
      <c r="N67" s="3" t="s">
        <v>25</v>
      </c>
    </row>
    <row r="68" spans="1:14" ht="104.25" customHeight="1" x14ac:dyDescent="0.2">
      <c r="A68" s="2">
        <v>64</v>
      </c>
      <c r="B68" s="3" t="s">
        <v>155</v>
      </c>
      <c r="C68" s="3" t="s">
        <v>144</v>
      </c>
      <c r="D68" s="3" t="s">
        <v>19</v>
      </c>
      <c r="E68" s="3" t="s">
        <v>117</v>
      </c>
      <c r="F68" s="4">
        <v>44562</v>
      </c>
      <c r="G68" s="3" t="s">
        <v>125</v>
      </c>
      <c r="H68" s="3" t="s">
        <v>125</v>
      </c>
      <c r="I68" s="3" t="s">
        <v>22</v>
      </c>
      <c r="J68" s="3" t="s">
        <v>23</v>
      </c>
      <c r="K68" s="3" t="s">
        <v>23</v>
      </c>
      <c r="L68" s="3" t="s">
        <v>126</v>
      </c>
      <c r="M68" s="4">
        <v>44859</v>
      </c>
      <c r="N68" s="3" t="s">
        <v>25</v>
      </c>
    </row>
    <row r="69" spans="1:14" ht="104.25" customHeight="1" x14ac:dyDescent="0.2">
      <c r="A69" s="2">
        <v>65</v>
      </c>
      <c r="B69" s="3" t="s">
        <v>156</v>
      </c>
      <c r="C69" s="3" t="s">
        <v>150</v>
      </c>
      <c r="D69" s="3" t="s">
        <v>19</v>
      </c>
      <c r="E69" s="3" t="s">
        <v>117</v>
      </c>
      <c r="F69" s="4">
        <v>44562</v>
      </c>
      <c r="G69" s="3" t="s">
        <v>125</v>
      </c>
      <c r="H69" s="3" t="s">
        <v>125</v>
      </c>
      <c r="I69" s="3" t="s">
        <v>22</v>
      </c>
      <c r="J69" s="3" t="s">
        <v>23</v>
      </c>
      <c r="K69" s="3" t="s">
        <v>23</v>
      </c>
      <c r="L69" s="3" t="s">
        <v>126</v>
      </c>
      <c r="M69" s="4">
        <v>44859</v>
      </c>
      <c r="N69" s="3" t="s">
        <v>25</v>
      </c>
    </row>
    <row r="70" spans="1:14" ht="104.25" customHeight="1" x14ac:dyDescent="0.2">
      <c r="A70" s="2">
        <v>66</v>
      </c>
      <c r="B70" s="3" t="s">
        <v>157</v>
      </c>
      <c r="C70" s="3" t="s">
        <v>158</v>
      </c>
      <c r="D70" s="3" t="s">
        <v>19</v>
      </c>
      <c r="E70" s="3" t="s">
        <v>117</v>
      </c>
      <c r="F70" s="4">
        <v>44562</v>
      </c>
      <c r="G70" s="3" t="s">
        <v>125</v>
      </c>
      <c r="H70" s="3" t="s">
        <v>125</v>
      </c>
      <c r="I70" s="3" t="s">
        <v>22</v>
      </c>
      <c r="J70" s="3" t="s">
        <v>23</v>
      </c>
      <c r="K70" s="3" t="s">
        <v>23</v>
      </c>
      <c r="L70" s="3" t="s">
        <v>126</v>
      </c>
      <c r="M70" s="4">
        <v>44859</v>
      </c>
      <c r="N70" s="3" t="s">
        <v>25</v>
      </c>
    </row>
    <row r="71" spans="1:14" ht="104.25" customHeight="1" x14ac:dyDescent="0.2">
      <c r="A71" s="2">
        <v>67</v>
      </c>
      <c r="B71" s="3" t="s">
        <v>159</v>
      </c>
      <c r="C71" s="3" t="s">
        <v>160</v>
      </c>
      <c r="D71" s="3" t="s">
        <v>19</v>
      </c>
      <c r="E71" s="3" t="s">
        <v>117</v>
      </c>
      <c r="F71" s="4">
        <v>44562</v>
      </c>
      <c r="G71" s="3" t="s">
        <v>125</v>
      </c>
      <c r="H71" s="3" t="s">
        <v>125</v>
      </c>
      <c r="I71" s="3" t="s">
        <v>22</v>
      </c>
      <c r="J71" s="3" t="s">
        <v>23</v>
      </c>
      <c r="K71" s="3" t="s">
        <v>23</v>
      </c>
      <c r="L71" s="3" t="s">
        <v>126</v>
      </c>
      <c r="M71" s="4">
        <v>44859</v>
      </c>
      <c r="N71" s="3" t="s">
        <v>25</v>
      </c>
    </row>
    <row r="72" spans="1:14" ht="104.25" customHeight="1" x14ac:dyDescent="0.2">
      <c r="A72" s="2">
        <v>68</v>
      </c>
      <c r="B72" s="3" t="s">
        <v>161</v>
      </c>
      <c r="C72" s="3" t="s">
        <v>140</v>
      </c>
      <c r="D72" s="3" t="s">
        <v>19</v>
      </c>
      <c r="E72" s="3" t="s">
        <v>117</v>
      </c>
      <c r="F72" s="4">
        <v>44562</v>
      </c>
      <c r="G72" s="3" t="s">
        <v>125</v>
      </c>
      <c r="H72" s="3" t="s">
        <v>125</v>
      </c>
      <c r="I72" s="3" t="s">
        <v>22</v>
      </c>
      <c r="J72" s="3" t="s">
        <v>23</v>
      </c>
      <c r="K72" s="3" t="s">
        <v>23</v>
      </c>
      <c r="L72" s="3" t="s">
        <v>126</v>
      </c>
      <c r="M72" s="4">
        <v>44859</v>
      </c>
      <c r="N72" s="3" t="s">
        <v>25</v>
      </c>
    </row>
    <row r="73" spans="1:14" ht="104.25" customHeight="1" x14ac:dyDescent="0.2">
      <c r="A73" s="2">
        <v>69</v>
      </c>
      <c r="B73" s="3" t="s">
        <v>162</v>
      </c>
      <c r="C73" s="3" t="s">
        <v>142</v>
      </c>
      <c r="D73" s="3" t="s">
        <v>19</v>
      </c>
      <c r="E73" s="3" t="s">
        <v>117</v>
      </c>
      <c r="F73" s="4">
        <v>44562</v>
      </c>
      <c r="G73" s="3" t="s">
        <v>125</v>
      </c>
      <c r="H73" s="3" t="s">
        <v>125</v>
      </c>
      <c r="I73" s="3" t="s">
        <v>22</v>
      </c>
      <c r="J73" s="3" t="s">
        <v>23</v>
      </c>
      <c r="K73" s="3" t="s">
        <v>23</v>
      </c>
      <c r="L73" s="3" t="s">
        <v>126</v>
      </c>
      <c r="M73" s="4">
        <v>44859</v>
      </c>
      <c r="N73" s="3" t="s">
        <v>25</v>
      </c>
    </row>
    <row r="74" spans="1:14" ht="104.25" customHeight="1" x14ac:dyDescent="0.2">
      <c r="A74" s="2">
        <v>70</v>
      </c>
      <c r="B74" s="3" t="s">
        <v>163</v>
      </c>
      <c r="C74" s="3" t="s">
        <v>164</v>
      </c>
      <c r="D74" s="3" t="s">
        <v>19</v>
      </c>
      <c r="E74" s="3" t="s">
        <v>117</v>
      </c>
      <c r="F74" s="4">
        <v>44562</v>
      </c>
      <c r="G74" s="3" t="s">
        <v>125</v>
      </c>
      <c r="H74" s="3" t="s">
        <v>125</v>
      </c>
      <c r="I74" s="3" t="s">
        <v>22</v>
      </c>
      <c r="J74" s="3" t="s">
        <v>23</v>
      </c>
      <c r="K74" s="3" t="s">
        <v>23</v>
      </c>
      <c r="L74" s="3" t="s">
        <v>126</v>
      </c>
      <c r="M74" s="4">
        <v>44859</v>
      </c>
      <c r="N74" s="3" t="s">
        <v>25</v>
      </c>
    </row>
    <row r="75" spans="1:14" ht="104.25" customHeight="1" x14ac:dyDescent="0.2">
      <c r="A75" s="2">
        <v>71</v>
      </c>
      <c r="B75" s="3" t="s">
        <v>165</v>
      </c>
      <c r="C75" s="3" t="s">
        <v>150</v>
      </c>
      <c r="D75" s="3" t="s">
        <v>19</v>
      </c>
      <c r="E75" s="3" t="s">
        <v>117</v>
      </c>
      <c r="F75" s="4">
        <v>44562</v>
      </c>
      <c r="G75" s="3" t="s">
        <v>125</v>
      </c>
      <c r="H75" s="3" t="s">
        <v>125</v>
      </c>
      <c r="I75" s="3" t="s">
        <v>22</v>
      </c>
      <c r="J75" s="3" t="s">
        <v>23</v>
      </c>
      <c r="K75" s="3" t="s">
        <v>23</v>
      </c>
      <c r="L75" s="3" t="s">
        <v>126</v>
      </c>
      <c r="M75" s="4">
        <v>44859</v>
      </c>
      <c r="N75" s="3" t="s">
        <v>25</v>
      </c>
    </row>
    <row r="76" spans="1:14" ht="104.25" customHeight="1" x14ac:dyDescent="0.2">
      <c r="A76" s="2">
        <v>72</v>
      </c>
      <c r="B76" s="3" t="s">
        <v>166</v>
      </c>
      <c r="C76" s="3" t="s">
        <v>150</v>
      </c>
      <c r="D76" s="3" t="s">
        <v>19</v>
      </c>
      <c r="E76" s="3" t="s">
        <v>117</v>
      </c>
      <c r="F76" s="4">
        <v>44562</v>
      </c>
      <c r="G76" s="3" t="s">
        <v>125</v>
      </c>
      <c r="H76" s="3" t="s">
        <v>125</v>
      </c>
      <c r="I76" s="3" t="s">
        <v>22</v>
      </c>
      <c r="J76" s="3" t="s">
        <v>23</v>
      </c>
      <c r="K76" s="3" t="s">
        <v>23</v>
      </c>
      <c r="L76" s="3" t="s">
        <v>126</v>
      </c>
      <c r="M76" s="4">
        <v>44859</v>
      </c>
      <c r="N76" s="3" t="s">
        <v>25</v>
      </c>
    </row>
    <row r="77" spans="1:14" ht="104.25" customHeight="1" x14ac:dyDescent="0.2">
      <c r="A77" s="2">
        <v>73</v>
      </c>
      <c r="B77" s="3" t="s">
        <v>153</v>
      </c>
      <c r="C77" s="3" t="s">
        <v>142</v>
      </c>
      <c r="D77" s="3" t="s">
        <v>19</v>
      </c>
      <c r="E77" s="3" t="s">
        <v>117</v>
      </c>
      <c r="F77" s="4">
        <v>44562</v>
      </c>
      <c r="G77" s="3" t="s">
        <v>125</v>
      </c>
      <c r="H77" s="3" t="s">
        <v>125</v>
      </c>
      <c r="I77" s="3" t="s">
        <v>22</v>
      </c>
      <c r="J77" s="3" t="s">
        <v>23</v>
      </c>
      <c r="K77" s="3" t="s">
        <v>23</v>
      </c>
      <c r="L77" s="3" t="s">
        <v>126</v>
      </c>
      <c r="M77" s="4">
        <v>44859</v>
      </c>
      <c r="N77" s="3" t="s">
        <v>25</v>
      </c>
    </row>
    <row r="78" spans="1:14" ht="104.25" customHeight="1" x14ac:dyDescent="0.2">
      <c r="A78" s="2">
        <v>74</v>
      </c>
      <c r="B78" s="3" t="s">
        <v>154</v>
      </c>
      <c r="C78" s="3" t="s">
        <v>167</v>
      </c>
      <c r="D78" s="3" t="s">
        <v>19</v>
      </c>
      <c r="E78" s="3" t="s">
        <v>117</v>
      </c>
      <c r="F78" s="4">
        <v>44562</v>
      </c>
      <c r="G78" s="3" t="s">
        <v>125</v>
      </c>
      <c r="H78" s="3" t="s">
        <v>125</v>
      </c>
      <c r="I78" s="3" t="s">
        <v>22</v>
      </c>
      <c r="J78" s="3" t="s">
        <v>23</v>
      </c>
      <c r="K78" s="3" t="s">
        <v>23</v>
      </c>
      <c r="L78" s="3" t="s">
        <v>126</v>
      </c>
      <c r="M78" s="4">
        <v>44859</v>
      </c>
      <c r="N78" s="3" t="s">
        <v>25</v>
      </c>
    </row>
    <row r="79" spans="1:14" ht="104.25" customHeight="1" x14ac:dyDescent="0.2">
      <c r="A79" s="2">
        <v>75</v>
      </c>
      <c r="B79" s="3" t="s">
        <v>155</v>
      </c>
      <c r="C79" s="3" t="s">
        <v>144</v>
      </c>
      <c r="D79" s="3" t="s">
        <v>19</v>
      </c>
      <c r="E79" s="3" t="s">
        <v>117</v>
      </c>
      <c r="F79" s="4">
        <v>44562</v>
      </c>
      <c r="G79" s="3" t="s">
        <v>125</v>
      </c>
      <c r="H79" s="3" t="s">
        <v>125</v>
      </c>
      <c r="I79" s="3" t="s">
        <v>22</v>
      </c>
      <c r="J79" s="3" t="s">
        <v>23</v>
      </c>
      <c r="K79" s="3" t="s">
        <v>23</v>
      </c>
      <c r="L79" s="3" t="s">
        <v>126</v>
      </c>
      <c r="M79" s="4">
        <v>44859</v>
      </c>
      <c r="N79" s="3" t="s">
        <v>25</v>
      </c>
    </row>
    <row r="80" spans="1:14" ht="104.25" customHeight="1" x14ac:dyDescent="0.2">
      <c r="A80" s="2">
        <v>76</v>
      </c>
      <c r="B80" s="3" t="s">
        <v>165</v>
      </c>
      <c r="C80" s="3" t="s">
        <v>150</v>
      </c>
      <c r="D80" s="3" t="s">
        <v>19</v>
      </c>
      <c r="E80" s="3" t="s">
        <v>117</v>
      </c>
      <c r="F80" s="4">
        <v>44562</v>
      </c>
      <c r="G80" s="3" t="s">
        <v>125</v>
      </c>
      <c r="H80" s="3" t="s">
        <v>125</v>
      </c>
      <c r="I80" s="3" t="s">
        <v>22</v>
      </c>
      <c r="J80" s="3" t="s">
        <v>23</v>
      </c>
      <c r="K80" s="3" t="s">
        <v>23</v>
      </c>
      <c r="L80" s="3" t="s">
        <v>126</v>
      </c>
      <c r="M80" s="4">
        <v>44859</v>
      </c>
      <c r="N80" s="3" t="s">
        <v>25</v>
      </c>
    </row>
    <row r="81" spans="1:14" ht="104.25" customHeight="1" x14ac:dyDescent="0.2">
      <c r="A81" s="2">
        <v>77</v>
      </c>
      <c r="B81" s="3" t="s">
        <v>166</v>
      </c>
      <c r="C81" s="3" t="s">
        <v>150</v>
      </c>
      <c r="D81" s="3" t="s">
        <v>19</v>
      </c>
      <c r="E81" s="3" t="s">
        <v>117</v>
      </c>
      <c r="F81" s="4">
        <v>44562</v>
      </c>
      <c r="G81" s="3" t="s">
        <v>125</v>
      </c>
      <c r="H81" s="3" t="s">
        <v>125</v>
      </c>
      <c r="I81" s="3" t="s">
        <v>22</v>
      </c>
      <c r="J81" s="3" t="s">
        <v>23</v>
      </c>
      <c r="K81" s="3" t="s">
        <v>23</v>
      </c>
      <c r="L81" s="3" t="s">
        <v>126</v>
      </c>
      <c r="M81" s="4">
        <v>44859</v>
      </c>
      <c r="N81" s="3" t="s">
        <v>25</v>
      </c>
    </row>
    <row r="82" spans="1:14" ht="104.25" customHeight="1" x14ac:dyDescent="0.2">
      <c r="A82" s="2">
        <v>78</v>
      </c>
      <c r="B82" s="3" t="s">
        <v>153</v>
      </c>
      <c r="C82" s="3" t="s">
        <v>142</v>
      </c>
      <c r="D82" s="3" t="s">
        <v>19</v>
      </c>
      <c r="E82" s="3" t="s">
        <v>117</v>
      </c>
      <c r="F82" s="4">
        <v>44562</v>
      </c>
      <c r="G82" s="3" t="s">
        <v>125</v>
      </c>
      <c r="H82" s="3" t="s">
        <v>125</v>
      </c>
      <c r="I82" s="3" t="s">
        <v>22</v>
      </c>
      <c r="J82" s="3" t="s">
        <v>23</v>
      </c>
      <c r="K82" s="3" t="s">
        <v>23</v>
      </c>
      <c r="L82" s="3" t="s">
        <v>126</v>
      </c>
      <c r="M82" s="4">
        <v>44859</v>
      </c>
      <c r="N82" s="3" t="s">
        <v>25</v>
      </c>
    </row>
    <row r="83" spans="1:14" ht="104.25" customHeight="1" x14ac:dyDescent="0.2">
      <c r="A83" s="2">
        <v>79</v>
      </c>
      <c r="B83" s="3" t="s">
        <v>154</v>
      </c>
      <c r="C83" s="3" t="s">
        <v>140</v>
      </c>
      <c r="D83" s="3" t="s">
        <v>19</v>
      </c>
      <c r="E83" s="3" t="s">
        <v>117</v>
      </c>
      <c r="F83" s="4">
        <v>44562</v>
      </c>
      <c r="G83" s="3" t="s">
        <v>125</v>
      </c>
      <c r="H83" s="3" t="s">
        <v>125</v>
      </c>
      <c r="I83" s="3" t="s">
        <v>22</v>
      </c>
      <c r="J83" s="3" t="s">
        <v>23</v>
      </c>
      <c r="K83" s="3" t="s">
        <v>23</v>
      </c>
      <c r="L83" s="3" t="s">
        <v>126</v>
      </c>
      <c r="M83" s="4">
        <v>44859</v>
      </c>
      <c r="N83" s="3" t="s">
        <v>25</v>
      </c>
    </row>
    <row r="84" spans="1:14" ht="104.25" customHeight="1" x14ac:dyDescent="0.2">
      <c r="A84" s="2">
        <v>80</v>
      </c>
      <c r="B84" s="3" t="s">
        <v>168</v>
      </c>
      <c r="C84" s="3" t="s">
        <v>150</v>
      </c>
      <c r="D84" s="3" t="s">
        <v>19</v>
      </c>
      <c r="E84" s="3" t="s">
        <v>117</v>
      </c>
      <c r="F84" s="4">
        <v>44562</v>
      </c>
      <c r="G84" s="3" t="s">
        <v>125</v>
      </c>
      <c r="H84" s="3" t="s">
        <v>125</v>
      </c>
      <c r="I84" s="3" t="s">
        <v>22</v>
      </c>
      <c r="J84" s="3" t="s">
        <v>23</v>
      </c>
      <c r="K84" s="3" t="s">
        <v>23</v>
      </c>
      <c r="L84" s="3" t="s">
        <v>126</v>
      </c>
      <c r="M84" s="4">
        <v>44859</v>
      </c>
      <c r="N84" s="3" t="s">
        <v>25</v>
      </c>
    </row>
    <row r="85" spans="1:14" ht="104.25" customHeight="1" x14ac:dyDescent="0.2">
      <c r="A85" s="2">
        <v>81</v>
      </c>
      <c r="B85" s="3" t="s">
        <v>151</v>
      </c>
      <c r="C85" s="3" t="s">
        <v>140</v>
      </c>
      <c r="D85" s="3" t="s">
        <v>19</v>
      </c>
      <c r="E85" s="3" t="s">
        <v>117</v>
      </c>
      <c r="F85" s="4">
        <v>44562</v>
      </c>
      <c r="G85" s="3" t="s">
        <v>125</v>
      </c>
      <c r="H85" s="3" t="s">
        <v>125</v>
      </c>
      <c r="I85" s="3" t="s">
        <v>22</v>
      </c>
      <c r="J85" s="3" t="s">
        <v>23</v>
      </c>
      <c r="K85" s="3" t="s">
        <v>23</v>
      </c>
      <c r="L85" s="3" t="s">
        <v>126</v>
      </c>
      <c r="M85" s="4">
        <v>44859</v>
      </c>
      <c r="N85" s="3" t="s">
        <v>25</v>
      </c>
    </row>
    <row r="86" spans="1:14" ht="104.25" customHeight="1" x14ac:dyDescent="0.2">
      <c r="A86" s="2">
        <v>82</v>
      </c>
      <c r="B86" s="3" t="s">
        <v>169</v>
      </c>
      <c r="C86" s="3" t="s">
        <v>142</v>
      </c>
      <c r="D86" s="3" t="s">
        <v>19</v>
      </c>
      <c r="E86" s="3" t="s">
        <v>117</v>
      </c>
      <c r="F86" s="4">
        <v>44562</v>
      </c>
      <c r="G86" s="3" t="s">
        <v>125</v>
      </c>
      <c r="H86" s="3" t="s">
        <v>125</v>
      </c>
      <c r="I86" s="3" t="s">
        <v>22</v>
      </c>
      <c r="J86" s="3" t="s">
        <v>23</v>
      </c>
      <c r="K86" s="3" t="s">
        <v>23</v>
      </c>
      <c r="L86" s="3" t="s">
        <v>126</v>
      </c>
      <c r="M86" s="4">
        <v>44859</v>
      </c>
      <c r="N86" s="3" t="s">
        <v>25</v>
      </c>
    </row>
    <row r="87" spans="1:14" ht="104.25" customHeight="1" x14ac:dyDescent="0.2">
      <c r="A87" s="2">
        <v>83</v>
      </c>
      <c r="B87" s="3" t="s">
        <v>170</v>
      </c>
      <c r="C87" s="3" t="s">
        <v>171</v>
      </c>
      <c r="D87" s="3" t="s">
        <v>19</v>
      </c>
      <c r="E87" s="3" t="s">
        <v>117</v>
      </c>
      <c r="F87" s="4">
        <v>44197</v>
      </c>
      <c r="G87" s="3" t="s">
        <v>125</v>
      </c>
      <c r="H87" s="3" t="s">
        <v>125</v>
      </c>
      <c r="I87" s="3" t="s">
        <v>172</v>
      </c>
      <c r="J87" s="3" t="s">
        <v>173</v>
      </c>
      <c r="K87" s="3" t="s">
        <v>173</v>
      </c>
      <c r="L87" s="3" t="s">
        <v>126</v>
      </c>
      <c r="M87" s="4">
        <v>44859</v>
      </c>
      <c r="N87" s="3" t="s">
        <v>42</v>
      </c>
    </row>
    <row r="88" spans="1:14" ht="104.25" customHeight="1" x14ac:dyDescent="0.2">
      <c r="A88" s="2">
        <v>84</v>
      </c>
      <c r="B88" s="3" t="s">
        <v>174</v>
      </c>
      <c r="C88" s="3" t="s">
        <v>175</v>
      </c>
      <c r="D88" s="3" t="s">
        <v>19</v>
      </c>
      <c r="E88" s="3" t="s">
        <v>117</v>
      </c>
      <c r="F88" s="4">
        <v>44197</v>
      </c>
      <c r="G88" s="3" t="s">
        <v>125</v>
      </c>
      <c r="H88" s="3" t="s">
        <v>125</v>
      </c>
      <c r="I88" s="3" t="s">
        <v>22</v>
      </c>
      <c r="J88" s="3" t="s">
        <v>23</v>
      </c>
      <c r="K88" s="3" t="s">
        <v>23</v>
      </c>
      <c r="L88" s="3" t="s">
        <v>126</v>
      </c>
      <c r="M88" s="4">
        <v>44440</v>
      </c>
      <c r="N88" s="3" t="s">
        <v>25</v>
      </c>
    </row>
    <row r="89" spans="1:14" ht="104.25" customHeight="1" x14ac:dyDescent="0.2">
      <c r="A89" s="2">
        <v>85</v>
      </c>
      <c r="B89" s="3" t="s">
        <v>176</v>
      </c>
      <c r="C89" s="3" t="s">
        <v>177</v>
      </c>
      <c r="D89" s="3" t="s">
        <v>19</v>
      </c>
      <c r="E89" s="3" t="s">
        <v>20</v>
      </c>
      <c r="F89" s="4">
        <v>44986</v>
      </c>
      <c r="G89" s="3" t="s">
        <v>178</v>
      </c>
      <c r="H89" s="3" t="s">
        <v>178</v>
      </c>
      <c r="I89" s="3" t="s">
        <v>22</v>
      </c>
      <c r="J89" s="3" t="s">
        <v>23</v>
      </c>
      <c r="K89" s="3" t="s">
        <v>23</v>
      </c>
      <c r="L89" s="3" t="s">
        <v>24</v>
      </c>
      <c r="M89" s="4">
        <v>45107</v>
      </c>
      <c r="N89" s="3" t="s">
        <v>25</v>
      </c>
    </row>
    <row r="90" spans="1:14" ht="104.25" customHeight="1" x14ac:dyDescent="0.2">
      <c r="A90" s="2">
        <v>86</v>
      </c>
      <c r="B90" s="3" t="s">
        <v>179</v>
      </c>
      <c r="C90" s="3" t="s">
        <v>180</v>
      </c>
      <c r="D90" s="3" t="s">
        <v>19</v>
      </c>
      <c r="E90" s="3" t="s">
        <v>117</v>
      </c>
      <c r="F90" s="4">
        <v>44986</v>
      </c>
      <c r="G90" s="3" t="s">
        <v>178</v>
      </c>
      <c r="H90" s="3" t="s">
        <v>178</v>
      </c>
      <c r="I90" s="3" t="s">
        <v>181</v>
      </c>
      <c r="J90" s="3" t="s">
        <v>23</v>
      </c>
      <c r="K90" s="3" t="s">
        <v>23</v>
      </c>
      <c r="L90" s="3" t="s">
        <v>24</v>
      </c>
      <c r="M90" s="4">
        <v>45107</v>
      </c>
      <c r="N90" s="3" t="s">
        <v>25</v>
      </c>
    </row>
    <row r="91" spans="1:14" ht="104.25" customHeight="1" x14ac:dyDescent="0.2">
      <c r="A91" s="2">
        <v>87</v>
      </c>
      <c r="B91" s="3" t="s">
        <v>182</v>
      </c>
      <c r="C91" s="3" t="s">
        <v>183</v>
      </c>
      <c r="D91" s="3" t="s">
        <v>19</v>
      </c>
      <c r="E91" s="3" t="s">
        <v>117</v>
      </c>
      <c r="F91" s="4">
        <v>44986</v>
      </c>
      <c r="G91" s="3" t="s">
        <v>178</v>
      </c>
      <c r="H91" s="3" t="s">
        <v>178</v>
      </c>
      <c r="I91" s="3" t="s">
        <v>181</v>
      </c>
      <c r="J91" s="3" t="s">
        <v>23</v>
      </c>
      <c r="K91" s="3" t="s">
        <v>23</v>
      </c>
      <c r="L91" s="3" t="s">
        <v>24</v>
      </c>
      <c r="M91" s="4">
        <v>45107</v>
      </c>
      <c r="N91" s="3" t="s">
        <v>25</v>
      </c>
    </row>
    <row r="92" spans="1:14" ht="104.25" customHeight="1" x14ac:dyDescent="0.2">
      <c r="A92" s="2">
        <v>88</v>
      </c>
      <c r="B92" s="3" t="s">
        <v>184</v>
      </c>
      <c r="C92" s="3" t="s">
        <v>185</v>
      </c>
      <c r="D92" s="3" t="s">
        <v>19</v>
      </c>
      <c r="E92" s="3" t="s">
        <v>186</v>
      </c>
      <c r="F92" s="4">
        <v>44197</v>
      </c>
      <c r="G92" s="3" t="s">
        <v>187</v>
      </c>
      <c r="H92" s="3" t="s">
        <v>187</v>
      </c>
      <c r="I92" s="3" t="s">
        <v>188</v>
      </c>
      <c r="J92" s="3" t="s">
        <v>189</v>
      </c>
      <c r="K92" s="3" t="s">
        <v>190</v>
      </c>
      <c r="L92" s="3" t="s">
        <v>126</v>
      </c>
      <c r="M92" s="4">
        <v>44433</v>
      </c>
      <c r="N92" s="3" t="s">
        <v>191</v>
      </c>
    </row>
    <row r="93" spans="1:14" ht="104.25" customHeight="1" x14ac:dyDescent="0.2">
      <c r="A93" s="2">
        <v>89</v>
      </c>
      <c r="B93" s="3" t="s">
        <v>192</v>
      </c>
      <c r="C93" s="3" t="s">
        <v>193</v>
      </c>
      <c r="D93" s="3" t="s">
        <v>19</v>
      </c>
      <c r="E93" s="3" t="s">
        <v>186</v>
      </c>
      <c r="F93" s="4">
        <v>44197</v>
      </c>
      <c r="G93" s="3" t="s">
        <v>187</v>
      </c>
      <c r="H93" s="3" t="s">
        <v>187</v>
      </c>
      <c r="I93" s="3" t="s">
        <v>188</v>
      </c>
      <c r="J93" s="3" t="s">
        <v>189</v>
      </c>
      <c r="K93" s="3" t="s">
        <v>190</v>
      </c>
      <c r="L93" s="3" t="s">
        <v>126</v>
      </c>
      <c r="M93" s="4">
        <v>44433</v>
      </c>
      <c r="N93" s="3" t="s">
        <v>191</v>
      </c>
    </row>
    <row r="94" spans="1:14" ht="104.25" customHeight="1" x14ac:dyDescent="0.2">
      <c r="A94" s="2">
        <v>90</v>
      </c>
      <c r="B94" s="3" t="s">
        <v>194</v>
      </c>
      <c r="C94" s="3" t="s">
        <v>195</v>
      </c>
      <c r="D94" s="3" t="s">
        <v>19</v>
      </c>
      <c r="E94" s="3" t="s">
        <v>186</v>
      </c>
      <c r="F94" s="4">
        <v>44197</v>
      </c>
      <c r="G94" s="3" t="s">
        <v>187</v>
      </c>
      <c r="H94" s="3" t="s">
        <v>187</v>
      </c>
      <c r="I94" s="3" t="s">
        <v>188</v>
      </c>
      <c r="J94" s="3" t="s">
        <v>189</v>
      </c>
      <c r="K94" s="3" t="s">
        <v>190</v>
      </c>
      <c r="L94" s="3" t="s">
        <v>126</v>
      </c>
      <c r="M94" s="4">
        <v>44433</v>
      </c>
      <c r="N94" s="3" t="s">
        <v>191</v>
      </c>
    </row>
    <row r="95" spans="1:14" ht="104.25" customHeight="1" x14ac:dyDescent="0.2">
      <c r="A95" s="2">
        <v>91</v>
      </c>
      <c r="B95" s="3" t="s">
        <v>196</v>
      </c>
      <c r="C95" s="3" t="s">
        <v>197</v>
      </c>
      <c r="D95" s="3" t="s">
        <v>19</v>
      </c>
      <c r="E95" s="3" t="s">
        <v>186</v>
      </c>
      <c r="F95" s="4">
        <v>44197</v>
      </c>
      <c r="G95" s="3" t="s">
        <v>187</v>
      </c>
      <c r="H95" s="3" t="s">
        <v>187</v>
      </c>
      <c r="I95" s="3" t="s">
        <v>188</v>
      </c>
      <c r="J95" s="3" t="s">
        <v>189</v>
      </c>
      <c r="K95" s="3" t="s">
        <v>190</v>
      </c>
      <c r="L95" s="3" t="s">
        <v>126</v>
      </c>
      <c r="M95" s="4">
        <v>44433</v>
      </c>
      <c r="N95" s="3" t="s">
        <v>191</v>
      </c>
    </row>
    <row r="96" spans="1:14" ht="104.25" customHeight="1" x14ac:dyDescent="0.2">
      <c r="A96" s="2">
        <v>92</v>
      </c>
      <c r="B96" s="3" t="s">
        <v>198</v>
      </c>
      <c r="C96" s="3" t="s">
        <v>199</v>
      </c>
      <c r="D96" s="3" t="s">
        <v>19</v>
      </c>
      <c r="E96" s="3" t="s">
        <v>186</v>
      </c>
      <c r="F96" s="4">
        <v>44197</v>
      </c>
      <c r="G96" s="3" t="s">
        <v>187</v>
      </c>
      <c r="H96" s="3" t="s">
        <v>187</v>
      </c>
      <c r="I96" s="3" t="s">
        <v>188</v>
      </c>
      <c r="J96" s="3" t="s">
        <v>189</v>
      </c>
      <c r="K96" s="3" t="s">
        <v>190</v>
      </c>
      <c r="L96" s="3" t="s">
        <v>126</v>
      </c>
      <c r="M96" s="4">
        <v>44433</v>
      </c>
      <c r="N96" s="3" t="s">
        <v>191</v>
      </c>
    </row>
    <row r="97" spans="1:14" ht="104.25" customHeight="1" x14ac:dyDescent="0.2">
      <c r="A97" s="2">
        <v>93</v>
      </c>
      <c r="B97" s="3" t="s">
        <v>200</v>
      </c>
      <c r="C97" s="3" t="s">
        <v>201</v>
      </c>
      <c r="D97" s="3" t="s">
        <v>19</v>
      </c>
      <c r="E97" s="3" t="s">
        <v>186</v>
      </c>
      <c r="F97" s="4">
        <v>44197</v>
      </c>
      <c r="G97" s="3" t="s">
        <v>187</v>
      </c>
      <c r="H97" s="3" t="s">
        <v>187</v>
      </c>
      <c r="I97" s="3" t="s">
        <v>188</v>
      </c>
      <c r="J97" s="3" t="s">
        <v>189</v>
      </c>
      <c r="K97" s="3" t="s">
        <v>190</v>
      </c>
      <c r="L97" s="3" t="s">
        <v>126</v>
      </c>
      <c r="M97" s="4">
        <v>44433</v>
      </c>
      <c r="N97" s="3" t="s">
        <v>191</v>
      </c>
    </row>
    <row r="98" spans="1:14" ht="104.25" customHeight="1" x14ac:dyDescent="0.2">
      <c r="A98" s="2">
        <v>94</v>
      </c>
      <c r="B98" s="3" t="s">
        <v>202</v>
      </c>
      <c r="C98" s="3" t="s">
        <v>203</v>
      </c>
      <c r="D98" s="3" t="s">
        <v>19</v>
      </c>
      <c r="E98" s="3" t="s">
        <v>186</v>
      </c>
      <c r="F98" s="4">
        <v>44197</v>
      </c>
      <c r="G98" s="3" t="s">
        <v>187</v>
      </c>
      <c r="H98" s="3" t="s">
        <v>187</v>
      </c>
      <c r="I98" s="3" t="s">
        <v>188</v>
      </c>
      <c r="J98" s="3" t="s">
        <v>189</v>
      </c>
      <c r="K98" s="3" t="s">
        <v>190</v>
      </c>
      <c r="L98" s="3" t="s">
        <v>126</v>
      </c>
      <c r="M98" s="4">
        <v>44433</v>
      </c>
      <c r="N98" s="3" t="s">
        <v>191</v>
      </c>
    </row>
    <row r="99" spans="1:14" ht="104.25" customHeight="1" x14ac:dyDescent="0.2">
      <c r="A99" s="2">
        <v>95</v>
      </c>
      <c r="B99" s="3" t="s">
        <v>204</v>
      </c>
      <c r="C99" s="3" t="s">
        <v>205</v>
      </c>
      <c r="D99" s="3" t="s">
        <v>19</v>
      </c>
      <c r="E99" s="3" t="s">
        <v>186</v>
      </c>
      <c r="F99" s="4">
        <v>44197</v>
      </c>
      <c r="G99" s="3" t="s">
        <v>187</v>
      </c>
      <c r="H99" s="3" t="s">
        <v>187</v>
      </c>
      <c r="I99" s="3" t="s">
        <v>188</v>
      </c>
      <c r="J99" s="3" t="s">
        <v>189</v>
      </c>
      <c r="K99" s="3" t="s">
        <v>190</v>
      </c>
      <c r="L99" s="3" t="s">
        <v>126</v>
      </c>
      <c r="M99" s="4">
        <v>44433</v>
      </c>
      <c r="N99" s="3" t="s">
        <v>191</v>
      </c>
    </row>
    <row r="100" spans="1:14" ht="104.25" customHeight="1" x14ac:dyDescent="0.2">
      <c r="A100" s="2">
        <v>96</v>
      </c>
      <c r="B100" s="3" t="s">
        <v>206</v>
      </c>
      <c r="C100" s="3" t="s">
        <v>207</v>
      </c>
      <c r="D100" s="3" t="s">
        <v>19</v>
      </c>
      <c r="E100" s="3" t="s">
        <v>186</v>
      </c>
      <c r="F100" s="4">
        <v>44197</v>
      </c>
      <c r="G100" s="3" t="s">
        <v>187</v>
      </c>
      <c r="H100" s="3" t="s">
        <v>187</v>
      </c>
      <c r="I100" s="3" t="s">
        <v>188</v>
      </c>
      <c r="J100" s="3" t="s">
        <v>189</v>
      </c>
      <c r="K100" s="3" t="s">
        <v>190</v>
      </c>
      <c r="L100" s="3" t="s">
        <v>126</v>
      </c>
      <c r="M100" s="4">
        <v>44433</v>
      </c>
      <c r="N100" s="3" t="s">
        <v>191</v>
      </c>
    </row>
    <row r="101" spans="1:14" ht="104.25" customHeight="1" x14ac:dyDescent="0.2">
      <c r="A101" s="2">
        <v>97</v>
      </c>
      <c r="B101" s="3" t="s">
        <v>208</v>
      </c>
      <c r="C101" s="3" t="s">
        <v>209</v>
      </c>
      <c r="D101" s="3" t="s">
        <v>19</v>
      </c>
      <c r="E101" s="3" t="s">
        <v>186</v>
      </c>
      <c r="F101" s="4">
        <v>44197</v>
      </c>
      <c r="G101" s="3" t="s">
        <v>187</v>
      </c>
      <c r="H101" s="3" t="s">
        <v>187</v>
      </c>
      <c r="I101" s="3" t="s">
        <v>188</v>
      </c>
      <c r="J101" s="3" t="s">
        <v>189</v>
      </c>
      <c r="K101" s="3" t="s">
        <v>190</v>
      </c>
      <c r="L101" s="3" t="s">
        <v>126</v>
      </c>
      <c r="M101" s="4">
        <v>44433</v>
      </c>
      <c r="N101" s="3" t="s">
        <v>191</v>
      </c>
    </row>
    <row r="102" spans="1:14" ht="104.25" customHeight="1" x14ac:dyDescent="0.2">
      <c r="A102" s="2">
        <v>98</v>
      </c>
      <c r="B102" s="3" t="s">
        <v>210</v>
      </c>
      <c r="C102" s="3" t="s">
        <v>211</v>
      </c>
      <c r="D102" s="3" t="s">
        <v>19</v>
      </c>
      <c r="E102" s="3" t="s">
        <v>186</v>
      </c>
      <c r="F102" s="4">
        <v>44197</v>
      </c>
      <c r="G102" s="3" t="s">
        <v>187</v>
      </c>
      <c r="H102" s="3" t="s">
        <v>187</v>
      </c>
      <c r="I102" s="3" t="s">
        <v>188</v>
      </c>
      <c r="J102" s="3" t="s">
        <v>189</v>
      </c>
      <c r="K102" s="3" t="s">
        <v>190</v>
      </c>
      <c r="L102" s="3" t="s">
        <v>126</v>
      </c>
      <c r="M102" s="4">
        <v>44433</v>
      </c>
      <c r="N102" s="3" t="s">
        <v>191</v>
      </c>
    </row>
    <row r="103" spans="1:14" ht="104.25" customHeight="1" x14ac:dyDescent="0.2">
      <c r="A103" s="2">
        <v>99</v>
      </c>
      <c r="B103" s="3" t="s">
        <v>212</v>
      </c>
      <c r="C103" s="3" t="s">
        <v>213</v>
      </c>
      <c r="D103" s="3" t="s">
        <v>19</v>
      </c>
      <c r="E103" s="3" t="s">
        <v>186</v>
      </c>
      <c r="F103" s="4">
        <v>44197</v>
      </c>
      <c r="G103" s="3" t="s">
        <v>187</v>
      </c>
      <c r="H103" s="3" t="s">
        <v>187</v>
      </c>
      <c r="I103" s="3" t="s">
        <v>188</v>
      </c>
      <c r="J103" s="3" t="s">
        <v>189</v>
      </c>
      <c r="K103" s="3" t="s">
        <v>190</v>
      </c>
      <c r="L103" s="3" t="s">
        <v>126</v>
      </c>
      <c r="M103" s="4">
        <v>44433</v>
      </c>
      <c r="N103" s="3" t="s">
        <v>191</v>
      </c>
    </row>
    <row r="104" spans="1:14" ht="104.25" customHeight="1" x14ac:dyDescent="0.2">
      <c r="A104" s="2">
        <v>100</v>
      </c>
      <c r="B104" s="3" t="s">
        <v>214</v>
      </c>
      <c r="C104" s="3" t="s">
        <v>215</v>
      </c>
      <c r="D104" s="3" t="s">
        <v>19</v>
      </c>
      <c r="E104" s="3" t="s">
        <v>186</v>
      </c>
      <c r="F104" s="4">
        <v>44197</v>
      </c>
      <c r="G104" s="3" t="s">
        <v>187</v>
      </c>
      <c r="H104" s="3" t="s">
        <v>187</v>
      </c>
      <c r="I104" s="3" t="s">
        <v>188</v>
      </c>
      <c r="J104" s="3" t="s">
        <v>189</v>
      </c>
      <c r="K104" s="3" t="s">
        <v>190</v>
      </c>
      <c r="L104" s="3" t="s">
        <v>126</v>
      </c>
      <c r="M104" s="4">
        <v>44433</v>
      </c>
      <c r="N104" s="3" t="s">
        <v>191</v>
      </c>
    </row>
    <row r="105" spans="1:14" ht="104.25" customHeight="1" x14ac:dyDescent="0.2">
      <c r="A105" s="2">
        <v>101</v>
      </c>
      <c r="B105" s="3" t="s">
        <v>216</v>
      </c>
      <c r="C105" s="3" t="s">
        <v>217</v>
      </c>
      <c r="D105" s="3" t="s">
        <v>19</v>
      </c>
      <c r="E105" s="3" t="s">
        <v>186</v>
      </c>
      <c r="F105" s="4">
        <v>44197</v>
      </c>
      <c r="G105" s="3" t="s">
        <v>187</v>
      </c>
      <c r="H105" s="3" t="s">
        <v>187</v>
      </c>
      <c r="I105" s="3" t="s">
        <v>188</v>
      </c>
      <c r="J105" s="3" t="s">
        <v>189</v>
      </c>
      <c r="K105" s="3" t="s">
        <v>190</v>
      </c>
      <c r="L105" s="3" t="s">
        <v>126</v>
      </c>
      <c r="M105" s="4">
        <v>44433</v>
      </c>
      <c r="N105" s="3" t="s">
        <v>191</v>
      </c>
    </row>
    <row r="106" spans="1:14" ht="104.25" customHeight="1" x14ac:dyDescent="0.2">
      <c r="A106" s="2">
        <v>102</v>
      </c>
      <c r="B106" s="3" t="s">
        <v>218</v>
      </c>
      <c r="C106" s="3" t="s">
        <v>219</v>
      </c>
      <c r="D106" s="3" t="s">
        <v>19</v>
      </c>
      <c r="E106" s="3" t="s">
        <v>186</v>
      </c>
      <c r="F106" s="4">
        <v>44197</v>
      </c>
      <c r="G106" s="3" t="s">
        <v>187</v>
      </c>
      <c r="H106" s="3" t="s">
        <v>187</v>
      </c>
      <c r="I106" s="3" t="s">
        <v>188</v>
      </c>
      <c r="J106" s="3" t="s">
        <v>189</v>
      </c>
      <c r="K106" s="3" t="s">
        <v>190</v>
      </c>
      <c r="L106" s="3" t="s">
        <v>126</v>
      </c>
      <c r="M106" s="4">
        <v>44433</v>
      </c>
      <c r="N106" s="3" t="s">
        <v>191</v>
      </c>
    </row>
    <row r="107" spans="1:14" ht="104.25" customHeight="1" x14ac:dyDescent="0.2">
      <c r="A107" s="2">
        <v>103</v>
      </c>
      <c r="B107" s="3" t="s">
        <v>220</v>
      </c>
      <c r="C107" s="3" t="s">
        <v>221</v>
      </c>
      <c r="D107" s="3" t="s">
        <v>19</v>
      </c>
      <c r="E107" s="3" t="s">
        <v>186</v>
      </c>
      <c r="F107" s="4">
        <v>44197</v>
      </c>
      <c r="G107" s="3" t="s">
        <v>187</v>
      </c>
      <c r="H107" s="3" t="s">
        <v>187</v>
      </c>
      <c r="I107" s="3" t="s">
        <v>188</v>
      </c>
      <c r="J107" s="3" t="s">
        <v>189</v>
      </c>
      <c r="K107" s="3" t="s">
        <v>190</v>
      </c>
      <c r="L107" s="3" t="s">
        <v>126</v>
      </c>
      <c r="M107" s="4">
        <v>44433</v>
      </c>
      <c r="N107" s="3" t="s">
        <v>191</v>
      </c>
    </row>
    <row r="108" spans="1:14" ht="104.25" customHeight="1" x14ac:dyDescent="0.2">
      <c r="A108" s="2">
        <v>104</v>
      </c>
      <c r="B108" s="3" t="s">
        <v>222</v>
      </c>
      <c r="C108" s="3" t="s">
        <v>223</v>
      </c>
      <c r="D108" s="3" t="s">
        <v>19</v>
      </c>
      <c r="E108" s="3" t="s">
        <v>186</v>
      </c>
      <c r="F108" s="4">
        <v>44197</v>
      </c>
      <c r="G108" s="3" t="s">
        <v>187</v>
      </c>
      <c r="H108" s="3" t="s">
        <v>187</v>
      </c>
      <c r="I108" s="3" t="s">
        <v>188</v>
      </c>
      <c r="J108" s="3" t="s">
        <v>189</v>
      </c>
      <c r="K108" s="3" t="s">
        <v>190</v>
      </c>
      <c r="L108" s="3" t="s">
        <v>126</v>
      </c>
      <c r="M108" s="4">
        <v>44433</v>
      </c>
      <c r="N108" s="3" t="s">
        <v>191</v>
      </c>
    </row>
    <row r="109" spans="1:14" ht="104.25" customHeight="1" x14ac:dyDescent="0.2">
      <c r="A109" s="2">
        <v>105</v>
      </c>
      <c r="B109" s="3" t="s">
        <v>224</v>
      </c>
      <c r="C109" s="3" t="s">
        <v>225</v>
      </c>
      <c r="D109" s="3" t="s">
        <v>19</v>
      </c>
      <c r="E109" s="3" t="s">
        <v>186</v>
      </c>
      <c r="F109" s="4">
        <v>44197</v>
      </c>
      <c r="G109" s="3" t="s">
        <v>187</v>
      </c>
      <c r="H109" s="3" t="s">
        <v>187</v>
      </c>
      <c r="I109" s="3" t="s">
        <v>188</v>
      </c>
      <c r="J109" s="3" t="s">
        <v>189</v>
      </c>
      <c r="K109" s="3" t="s">
        <v>190</v>
      </c>
      <c r="L109" s="3" t="s">
        <v>126</v>
      </c>
      <c r="M109" s="4">
        <v>44433</v>
      </c>
      <c r="N109" s="3" t="s">
        <v>191</v>
      </c>
    </row>
    <row r="110" spans="1:14" ht="104.25" customHeight="1" x14ac:dyDescent="0.2">
      <c r="A110" s="2">
        <v>106</v>
      </c>
      <c r="B110" s="3" t="s">
        <v>226</v>
      </c>
      <c r="C110" s="3" t="s">
        <v>227</v>
      </c>
      <c r="D110" s="3" t="s">
        <v>19</v>
      </c>
      <c r="E110" s="3" t="s">
        <v>186</v>
      </c>
      <c r="F110" s="4">
        <v>44197</v>
      </c>
      <c r="G110" s="3" t="s">
        <v>187</v>
      </c>
      <c r="H110" s="3" t="s">
        <v>187</v>
      </c>
      <c r="I110" s="3" t="s">
        <v>188</v>
      </c>
      <c r="J110" s="3" t="s">
        <v>189</v>
      </c>
      <c r="K110" s="3" t="s">
        <v>190</v>
      </c>
      <c r="L110" s="3" t="s">
        <v>126</v>
      </c>
      <c r="M110" s="4">
        <v>44433</v>
      </c>
      <c r="N110" s="3" t="s">
        <v>191</v>
      </c>
    </row>
    <row r="111" spans="1:14" ht="104.25" customHeight="1" x14ac:dyDescent="0.2">
      <c r="A111" s="2">
        <v>107</v>
      </c>
      <c r="B111" s="3" t="s">
        <v>228</v>
      </c>
      <c r="C111" s="3" t="s">
        <v>229</v>
      </c>
      <c r="D111" s="3" t="s">
        <v>19</v>
      </c>
      <c r="E111" s="3" t="s">
        <v>186</v>
      </c>
      <c r="F111" s="4">
        <v>44197</v>
      </c>
      <c r="G111" s="3" t="s">
        <v>187</v>
      </c>
      <c r="H111" s="3" t="s">
        <v>187</v>
      </c>
      <c r="I111" s="3" t="s">
        <v>188</v>
      </c>
      <c r="J111" s="3" t="s">
        <v>189</v>
      </c>
      <c r="K111" s="3" t="s">
        <v>190</v>
      </c>
      <c r="L111" s="3" t="s">
        <v>126</v>
      </c>
      <c r="M111" s="4">
        <v>44433</v>
      </c>
      <c r="N111" s="3" t="s">
        <v>191</v>
      </c>
    </row>
    <row r="112" spans="1:14" ht="104.25" customHeight="1" x14ac:dyDescent="0.2">
      <c r="A112" s="2">
        <v>108</v>
      </c>
      <c r="B112" s="3" t="s">
        <v>230</v>
      </c>
      <c r="C112" s="3" t="s">
        <v>231</v>
      </c>
      <c r="D112" s="3" t="s">
        <v>19</v>
      </c>
      <c r="E112" s="3" t="s">
        <v>186</v>
      </c>
      <c r="F112" s="4">
        <v>44197</v>
      </c>
      <c r="G112" s="3" t="s">
        <v>187</v>
      </c>
      <c r="H112" s="3" t="s">
        <v>187</v>
      </c>
      <c r="I112" s="3" t="s">
        <v>188</v>
      </c>
      <c r="J112" s="3" t="s">
        <v>189</v>
      </c>
      <c r="K112" s="3" t="s">
        <v>190</v>
      </c>
      <c r="L112" s="3" t="s">
        <v>126</v>
      </c>
      <c r="M112" s="4">
        <v>44433</v>
      </c>
      <c r="N112" s="3" t="s">
        <v>191</v>
      </c>
    </row>
    <row r="113" spans="1:14" ht="104.25" customHeight="1" x14ac:dyDescent="0.2">
      <c r="A113" s="2">
        <v>109</v>
      </c>
      <c r="B113" s="3" t="s">
        <v>232</v>
      </c>
      <c r="C113" s="3" t="s">
        <v>233</v>
      </c>
      <c r="D113" s="3" t="s">
        <v>19</v>
      </c>
      <c r="E113" s="3" t="s">
        <v>186</v>
      </c>
      <c r="F113" s="4">
        <v>44197</v>
      </c>
      <c r="G113" s="3" t="s">
        <v>187</v>
      </c>
      <c r="H113" s="3" t="s">
        <v>187</v>
      </c>
      <c r="I113" s="3" t="s">
        <v>188</v>
      </c>
      <c r="J113" s="3" t="s">
        <v>189</v>
      </c>
      <c r="K113" s="3" t="s">
        <v>190</v>
      </c>
      <c r="L113" s="3" t="s">
        <v>126</v>
      </c>
      <c r="M113" s="4">
        <v>44433</v>
      </c>
      <c r="N113" s="3" t="s">
        <v>191</v>
      </c>
    </row>
    <row r="114" spans="1:14" ht="104.25" customHeight="1" x14ac:dyDescent="0.2">
      <c r="A114" s="2">
        <v>110</v>
      </c>
      <c r="B114" s="3" t="s">
        <v>234</v>
      </c>
      <c r="C114" s="3" t="s">
        <v>235</v>
      </c>
      <c r="D114" s="3" t="s">
        <v>19</v>
      </c>
      <c r="E114" s="3" t="s">
        <v>186</v>
      </c>
      <c r="F114" s="4">
        <v>44197</v>
      </c>
      <c r="G114" s="3" t="s">
        <v>187</v>
      </c>
      <c r="H114" s="3" t="s">
        <v>187</v>
      </c>
      <c r="I114" s="3" t="s">
        <v>188</v>
      </c>
      <c r="J114" s="3" t="s">
        <v>189</v>
      </c>
      <c r="K114" s="3" t="s">
        <v>190</v>
      </c>
      <c r="L114" s="3" t="s">
        <v>126</v>
      </c>
      <c r="M114" s="4">
        <v>44433</v>
      </c>
      <c r="N114" s="3" t="s">
        <v>191</v>
      </c>
    </row>
    <row r="115" spans="1:14" ht="104.25" customHeight="1" x14ac:dyDescent="0.2">
      <c r="A115" s="2">
        <v>111</v>
      </c>
      <c r="B115" s="3" t="s">
        <v>236</v>
      </c>
      <c r="C115" s="3" t="s">
        <v>237</v>
      </c>
      <c r="D115" s="3" t="s">
        <v>19</v>
      </c>
      <c r="E115" s="3" t="s">
        <v>186</v>
      </c>
      <c r="F115" s="4">
        <v>44197</v>
      </c>
      <c r="G115" s="3" t="s">
        <v>187</v>
      </c>
      <c r="H115" s="3" t="s">
        <v>187</v>
      </c>
      <c r="I115" s="3" t="s">
        <v>188</v>
      </c>
      <c r="J115" s="3" t="s">
        <v>189</v>
      </c>
      <c r="K115" s="3" t="s">
        <v>190</v>
      </c>
      <c r="L115" s="3" t="s">
        <v>126</v>
      </c>
      <c r="M115" s="4">
        <v>44433</v>
      </c>
      <c r="N115" s="3" t="s">
        <v>191</v>
      </c>
    </row>
    <row r="116" spans="1:14" ht="104.25" customHeight="1" x14ac:dyDescent="0.2">
      <c r="A116" s="2">
        <v>112</v>
      </c>
      <c r="B116" s="3" t="s">
        <v>238</v>
      </c>
      <c r="C116" s="3" t="s">
        <v>239</v>
      </c>
      <c r="D116" s="3" t="s">
        <v>19</v>
      </c>
      <c r="E116" s="3" t="s">
        <v>186</v>
      </c>
      <c r="F116" s="4">
        <v>44197</v>
      </c>
      <c r="G116" s="3" t="s">
        <v>187</v>
      </c>
      <c r="H116" s="3" t="s">
        <v>187</v>
      </c>
      <c r="I116" s="3" t="s">
        <v>188</v>
      </c>
      <c r="J116" s="3" t="s">
        <v>189</v>
      </c>
      <c r="K116" s="3" t="s">
        <v>190</v>
      </c>
      <c r="L116" s="3" t="s">
        <v>126</v>
      </c>
      <c r="M116" s="4">
        <v>44433</v>
      </c>
      <c r="N116" s="3" t="s">
        <v>191</v>
      </c>
    </row>
    <row r="117" spans="1:14" ht="104.25" customHeight="1" x14ac:dyDescent="0.2">
      <c r="A117" s="2">
        <v>113</v>
      </c>
      <c r="B117" s="3" t="s">
        <v>240</v>
      </c>
      <c r="C117" s="3" t="s">
        <v>241</v>
      </c>
      <c r="D117" s="3" t="s">
        <v>19</v>
      </c>
      <c r="E117" s="3" t="s">
        <v>186</v>
      </c>
      <c r="F117" s="4">
        <v>44197</v>
      </c>
      <c r="G117" s="3" t="s">
        <v>187</v>
      </c>
      <c r="H117" s="3" t="s">
        <v>187</v>
      </c>
      <c r="I117" s="3" t="s">
        <v>188</v>
      </c>
      <c r="J117" s="3" t="s">
        <v>189</v>
      </c>
      <c r="K117" s="3" t="s">
        <v>190</v>
      </c>
      <c r="L117" s="3" t="s">
        <v>126</v>
      </c>
      <c r="M117" s="4">
        <v>44433</v>
      </c>
      <c r="N117" s="3" t="s">
        <v>191</v>
      </c>
    </row>
    <row r="118" spans="1:14" ht="104.25" customHeight="1" x14ac:dyDescent="0.2">
      <c r="A118" s="2">
        <v>114</v>
      </c>
      <c r="B118" s="3" t="s">
        <v>242</v>
      </c>
      <c r="C118" s="3" t="s">
        <v>243</v>
      </c>
      <c r="D118" s="3" t="s">
        <v>19</v>
      </c>
      <c r="E118" s="3" t="s">
        <v>186</v>
      </c>
      <c r="F118" s="4">
        <v>44197</v>
      </c>
      <c r="G118" s="3" t="s">
        <v>187</v>
      </c>
      <c r="H118" s="3" t="s">
        <v>187</v>
      </c>
      <c r="I118" s="3" t="s">
        <v>188</v>
      </c>
      <c r="J118" s="3" t="s">
        <v>189</v>
      </c>
      <c r="K118" s="3" t="s">
        <v>190</v>
      </c>
      <c r="L118" s="3" t="s">
        <v>126</v>
      </c>
      <c r="M118" s="4">
        <v>44433</v>
      </c>
      <c r="N118" s="3" t="s">
        <v>191</v>
      </c>
    </row>
    <row r="119" spans="1:14" ht="104.25" customHeight="1" x14ac:dyDescent="0.2">
      <c r="A119" s="2">
        <v>115</v>
      </c>
      <c r="B119" s="3" t="s">
        <v>244</v>
      </c>
      <c r="C119" s="3" t="s">
        <v>245</v>
      </c>
      <c r="D119" s="3" t="s">
        <v>19</v>
      </c>
      <c r="E119" s="3" t="s">
        <v>186</v>
      </c>
      <c r="F119" s="4">
        <v>44197</v>
      </c>
      <c r="G119" s="3" t="s">
        <v>187</v>
      </c>
      <c r="H119" s="3" t="s">
        <v>187</v>
      </c>
      <c r="I119" s="3" t="s">
        <v>188</v>
      </c>
      <c r="J119" s="3" t="s">
        <v>189</v>
      </c>
      <c r="K119" s="3" t="s">
        <v>190</v>
      </c>
      <c r="L119" s="3" t="s">
        <v>126</v>
      </c>
      <c r="M119" s="4">
        <v>44433</v>
      </c>
      <c r="N119" s="3" t="s">
        <v>191</v>
      </c>
    </row>
    <row r="120" spans="1:14" ht="104.25" customHeight="1" x14ac:dyDescent="0.2">
      <c r="A120" s="2">
        <v>116</v>
      </c>
      <c r="B120" s="3" t="s">
        <v>246</v>
      </c>
      <c r="C120" s="3" t="s">
        <v>247</v>
      </c>
      <c r="D120" s="3" t="s">
        <v>19</v>
      </c>
      <c r="E120" s="3" t="s">
        <v>186</v>
      </c>
      <c r="F120" s="4">
        <v>44197</v>
      </c>
      <c r="G120" s="3" t="s">
        <v>187</v>
      </c>
      <c r="H120" s="3" t="s">
        <v>187</v>
      </c>
      <c r="I120" s="3" t="s">
        <v>188</v>
      </c>
      <c r="J120" s="3" t="s">
        <v>189</v>
      </c>
      <c r="K120" s="3" t="s">
        <v>190</v>
      </c>
      <c r="L120" s="3" t="s">
        <v>126</v>
      </c>
      <c r="M120" s="4">
        <v>44433</v>
      </c>
      <c r="N120" s="3" t="s">
        <v>191</v>
      </c>
    </row>
    <row r="121" spans="1:14" ht="104.25" customHeight="1" x14ac:dyDescent="0.2">
      <c r="A121" s="2">
        <v>117</v>
      </c>
      <c r="B121" s="3" t="s">
        <v>248</v>
      </c>
      <c r="C121" s="3" t="s">
        <v>249</v>
      </c>
      <c r="D121" s="3" t="s">
        <v>19</v>
      </c>
      <c r="E121" s="3" t="s">
        <v>186</v>
      </c>
      <c r="F121" s="4">
        <v>44197</v>
      </c>
      <c r="G121" s="3" t="s">
        <v>187</v>
      </c>
      <c r="H121" s="3" t="s">
        <v>187</v>
      </c>
      <c r="I121" s="3" t="s">
        <v>188</v>
      </c>
      <c r="J121" s="3" t="s">
        <v>189</v>
      </c>
      <c r="K121" s="3" t="s">
        <v>190</v>
      </c>
      <c r="L121" s="3" t="s">
        <v>126</v>
      </c>
      <c r="M121" s="4">
        <v>44433</v>
      </c>
      <c r="N121" s="3" t="s">
        <v>191</v>
      </c>
    </row>
    <row r="122" spans="1:14" ht="104.25" customHeight="1" x14ac:dyDescent="0.2">
      <c r="A122" s="2">
        <v>118</v>
      </c>
      <c r="B122" s="3" t="s">
        <v>250</v>
      </c>
      <c r="C122" s="3" t="s">
        <v>251</v>
      </c>
      <c r="D122" s="3" t="s">
        <v>19</v>
      </c>
      <c r="E122" s="3" t="s">
        <v>186</v>
      </c>
      <c r="F122" s="4">
        <v>44197</v>
      </c>
      <c r="G122" s="3" t="s">
        <v>187</v>
      </c>
      <c r="H122" s="3" t="s">
        <v>187</v>
      </c>
      <c r="I122" s="3" t="s">
        <v>188</v>
      </c>
      <c r="J122" s="3" t="s">
        <v>189</v>
      </c>
      <c r="K122" s="3" t="s">
        <v>190</v>
      </c>
      <c r="L122" s="3" t="s">
        <v>126</v>
      </c>
      <c r="M122" s="4">
        <v>44433</v>
      </c>
      <c r="N122" s="3" t="s">
        <v>191</v>
      </c>
    </row>
    <row r="123" spans="1:14" ht="104.25" customHeight="1" x14ac:dyDescent="0.2">
      <c r="A123" s="2">
        <v>119</v>
      </c>
      <c r="B123" s="3" t="s">
        <v>252</v>
      </c>
      <c r="C123" s="3" t="s">
        <v>253</v>
      </c>
      <c r="D123" s="3" t="s">
        <v>19</v>
      </c>
      <c r="E123" s="3" t="s">
        <v>186</v>
      </c>
      <c r="F123" s="4">
        <v>44197</v>
      </c>
      <c r="G123" s="3" t="s">
        <v>187</v>
      </c>
      <c r="H123" s="3" t="s">
        <v>187</v>
      </c>
      <c r="I123" s="3" t="s">
        <v>188</v>
      </c>
      <c r="J123" s="3" t="s">
        <v>189</v>
      </c>
      <c r="K123" s="3" t="s">
        <v>190</v>
      </c>
      <c r="L123" s="3" t="s">
        <v>126</v>
      </c>
      <c r="M123" s="4">
        <v>44433</v>
      </c>
      <c r="N123" s="3" t="s">
        <v>191</v>
      </c>
    </row>
    <row r="124" spans="1:14" ht="104.25" customHeight="1" x14ac:dyDescent="0.2">
      <c r="A124" s="2">
        <v>120</v>
      </c>
      <c r="B124" s="3" t="s">
        <v>254</v>
      </c>
      <c r="C124" s="3" t="s">
        <v>255</v>
      </c>
      <c r="D124" s="3" t="s">
        <v>19</v>
      </c>
      <c r="E124" s="3" t="s">
        <v>186</v>
      </c>
      <c r="F124" s="4">
        <v>44197</v>
      </c>
      <c r="G124" s="3" t="s">
        <v>187</v>
      </c>
      <c r="H124" s="3" t="s">
        <v>187</v>
      </c>
      <c r="I124" s="3" t="s">
        <v>188</v>
      </c>
      <c r="J124" s="3" t="s">
        <v>189</v>
      </c>
      <c r="K124" s="3" t="s">
        <v>190</v>
      </c>
      <c r="L124" s="3" t="s">
        <v>126</v>
      </c>
      <c r="M124" s="4">
        <v>44433</v>
      </c>
      <c r="N124" s="3" t="s">
        <v>191</v>
      </c>
    </row>
    <row r="125" spans="1:14" ht="104.25" customHeight="1" x14ac:dyDescent="0.2">
      <c r="A125" s="2">
        <v>121</v>
      </c>
      <c r="B125" s="3" t="s">
        <v>256</v>
      </c>
      <c r="C125" s="3" t="s">
        <v>257</v>
      </c>
      <c r="D125" s="3" t="s">
        <v>19</v>
      </c>
      <c r="E125" s="3" t="s">
        <v>186</v>
      </c>
      <c r="F125" s="4">
        <v>44197</v>
      </c>
      <c r="G125" s="3" t="s">
        <v>187</v>
      </c>
      <c r="H125" s="3" t="s">
        <v>187</v>
      </c>
      <c r="I125" s="3" t="s">
        <v>188</v>
      </c>
      <c r="J125" s="3" t="s">
        <v>189</v>
      </c>
      <c r="K125" s="3" t="s">
        <v>190</v>
      </c>
      <c r="L125" s="3" t="s">
        <v>126</v>
      </c>
      <c r="M125" s="4">
        <v>44433</v>
      </c>
      <c r="N125" s="3" t="s">
        <v>191</v>
      </c>
    </row>
    <row r="126" spans="1:14" ht="104.25" customHeight="1" x14ac:dyDescent="0.2">
      <c r="A126" s="2">
        <v>122</v>
      </c>
      <c r="B126" s="3" t="s">
        <v>258</v>
      </c>
      <c r="C126" s="3" t="s">
        <v>259</v>
      </c>
      <c r="D126" s="3" t="s">
        <v>19</v>
      </c>
      <c r="E126" s="3" t="s">
        <v>186</v>
      </c>
      <c r="F126" s="4">
        <v>44197</v>
      </c>
      <c r="G126" s="3" t="s">
        <v>187</v>
      </c>
      <c r="H126" s="3" t="s">
        <v>187</v>
      </c>
      <c r="I126" s="3" t="s">
        <v>188</v>
      </c>
      <c r="J126" s="3" t="s">
        <v>189</v>
      </c>
      <c r="K126" s="3" t="s">
        <v>190</v>
      </c>
      <c r="L126" s="3" t="s">
        <v>126</v>
      </c>
      <c r="M126" s="4">
        <v>44433</v>
      </c>
      <c r="N126" s="3" t="s">
        <v>191</v>
      </c>
    </row>
    <row r="127" spans="1:14" ht="104.25" customHeight="1" x14ac:dyDescent="0.2">
      <c r="A127" s="2">
        <v>123</v>
      </c>
      <c r="B127" s="3" t="s">
        <v>260</v>
      </c>
      <c r="C127" s="3" t="s">
        <v>261</v>
      </c>
      <c r="D127" s="3" t="s">
        <v>19</v>
      </c>
      <c r="E127" s="3" t="s">
        <v>186</v>
      </c>
      <c r="F127" s="4">
        <v>44197</v>
      </c>
      <c r="G127" s="3" t="s">
        <v>187</v>
      </c>
      <c r="H127" s="3" t="s">
        <v>187</v>
      </c>
      <c r="I127" s="3" t="s">
        <v>188</v>
      </c>
      <c r="J127" s="3" t="s">
        <v>189</v>
      </c>
      <c r="K127" s="3" t="s">
        <v>190</v>
      </c>
      <c r="L127" s="3" t="s">
        <v>126</v>
      </c>
      <c r="M127" s="4">
        <v>44433</v>
      </c>
      <c r="N127" s="3" t="s">
        <v>191</v>
      </c>
    </row>
    <row r="128" spans="1:14" ht="104.25" customHeight="1" x14ac:dyDescent="0.2">
      <c r="A128" s="2">
        <v>124</v>
      </c>
      <c r="B128" s="3" t="s">
        <v>262</v>
      </c>
      <c r="C128" s="3" t="s">
        <v>263</v>
      </c>
      <c r="D128" s="3" t="s">
        <v>19</v>
      </c>
      <c r="E128" s="3" t="s">
        <v>186</v>
      </c>
      <c r="F128" s="4">
        <v>44197</v>
      </c>
      <c r="G128" s="3" t="s">
        <v>187</v>
      </c>
      <c r="H128" s="3" t="s">
        <v>187</v>
      </c>
      <c r="I128" s="3" t="s">
        <v>188</v>
      </c>
      <c r="J128" s="3" t="s">
        <v>189</v>
      </c>
      <c r="K128" s="3" t="s">
        <v>190</v>
      </c>
      <c r="L128" s="3" t="s">
        <v>126</v>
      </c>
      <c r="M128" s="4">
        <v>44433</v>
      </c>
      <c r="N128" s="3" t="s">
        <v>191</v>
      </c>
    </row>
    <row r="129" spans="1:14" ht="104.25" customHeight="1" x14ac:dyDescent="0.2">
      <c r="A129" s="2">
        <v>125</v>
      </c>
      <c r="B129" s="3" t="s">
        <v>264</v>
      </c>
      <c r="C129" s="3" t="s">
        <v>265</v>
      </c>
      <c r="D129" s="3" t="s">
        <v>19</v>
      </c>
      <c r="E129" s="3" t="s">
        <v>186</v>
      </c>
      <c r="F129" s="4">
        <v>44197</v>
      </c>
      <c r="G129" s="3" t="s">
        <v>187</v>
      </c>
      <c r="H129" s="3" t="s">
        <v>187</v>
      </c>
      <c r="I129" s="3" t="s">
        <v>188</v>
      </c>
      <c r="J129" s="3" t="s">
        <v>189</v>
      </c>
      <c r="K129" s="3" t="s">
        <v>190</v>
      </c>
      <c r="L129" s="3" t="s">
        <v>126</v>
      </c>
      <c r="M129" s="4">
        <v>44433</v>
      </c>
      <c r="N129" s="3" t="s">
        <v>191</v>
      </c>
    </row>
    <row r="130" spans="1:14" ht="104.25" customHeight="1" x14ac:dyDescent="0.2">
      <c r="A130" s="2">
        <v>126</v>
      </c>
      <c r="B130" s="3" t="s">
        <v>266</v>
      </c>
      <c r="C130" s="3" t="s">
        <v>267</v>
      </c>
      <c r="D130" s="3" t="s">
        <v>19</v>
      </c>
      <c r="E130" s="3" t="s">
        <v>186</v>
      </c>
      <c r="F130" s="4">
        <v>44197</v>
      </c>
      <c r="G130" s="3" t="s">
        <v>187</v>
      </c>
      <c r="H130" s="3" t="s">
        <v>187</v>
      </c>
      <c r="I130" s="3" t="s">
        <v>188</v>
      </c>
      <c r="J130" s="3" t="s">
        <v>189</v>
      </c>
      <c r="K130" s="3" t="s">
        <v>190</v>
      </c>
      <c r="L130" s="3" t="s">
        <v>126</v>
      </c>
      <c r="M130" s="4">
        <v>44433</v>
      </c>
      <c r="N130" s="3" t="s">
        <v>191</v>
      </c>
    </row>
    <row r="131" spans="1:14" ht="104.25" customHeight="1" x14ac:dyDescent="0.2">
      <c r="A131" s="2">
        <v>127</v>
      </c>
      <c r="B131" s="3" t="s">
        <v>268</v>
      </c>
      <c r="C131" s="3" t="s">
        <v>269</v>
      </c>
      <c r="D131" s="3" t="s">
        <v>19</v>
      </c>
      <c r="E131" s="3" t="s">
        <v>186</v>
      </c>
      <c r="F131" s="4">
        <v>44197</v>
      </c>
      <c r="G131" s="3" t="s">
        <v>187</v>
      </c>
      <c r="H131" s="3" t="s">
        <v>187</v>
      </c>
      <c r="I131" s="3" t="s">
        <v>188</v>
      </c>
      <c r="J131" s="3" t="s">
        <v>189</v>
      </c>
      <c r="K131" s="3" t="s">
        <v>190</v>
      </c>
      <c r="L131" s="3" t="s">
        <v>126</v>
      </c>
      <c r="M131" s="4">
        <v>44433</v>
      </c>
      <c r="N131" s="3" t="s">
        <v>191</v>
      </c>
    </row>
    <row r="132" spans="1:14" ht="104.25" customHeight="1" x14ac:dyDescent="0.2">
      <c r="A132" s="2">
        <v>128</v>
      </c>
      <c r="B132" s="3" t="s">
        <v>270</v>
      </c>
      <c r="C132" s="3" t="s">
        <v>271</v>
      </c>
      <c r="D132" s="3" t="s">
        <v>19</v>
      </c>
      <c r="E132" s="3" t="s">
        <v>186</v>
      </c>
      <c r="F132" s="4">
        <v>44197</v>
      </c>
      <c r="G132" s="3" t="s">
        <v>187</v>
      </c>
      <c r="H132" s="3" t="s">
        <v>187</v>
      </c>
      <c r="I132" s="3" t="s">
        <v>188</v>
      </c>
      <c r="J132" s="3" t="s">
        <v>189</v>
      </c>
      <c r="K132" s="3" t="s">
        <v>190</v>
      </c>
      <c r="L132" s="3" t="s">
        <v>126</v>
      </c>
      <c r="M132" s="4">
        <v>44433</v>
      </c>
      <c r="N132" s="3" t="s">
        <v>191</v>
      </c>
    </row>
    <row r="133" spans="1:14" ht="104.25" customHeight="1" x14ac:dyDescent="0.2">
      <c r="A133" s="2">
        <v>129</v>
      </c>
      <c r="B133" s="3" t="s">
        <v>272</v>
      </c>
      <c r="C133" s="3" t="s">
        <v>273</v>
      </c>
      <c r="D133" s="3" t="s">
        <v>19</v>
      </c>
      <c r="E133" s="3" t="s">
        <v>186</v>
      </c>
      <c r="F133" s="4">
        <v>44197</v>
      </c>
      <c r="G133" s="3" t="s">
        <v>187</v>
      </c>
      <c r="H133" s="3" t="s">
        <v>187</v>
      </c>
      <c r="I133" s="3" t="s">
        <v>188</v>
      </c>
      <c r="J133" s="3" t="s">
        <v>189</v>
      </c>
      <c r="K133" s="3" t="s">
        <v>190</v>
      </c>
      <c r="L133" s="3" t="s">
        <v>126</v>
      </c>
      <c r="M133" s="4">
        <v>44433</v>
      </c>
      <c r="N133" s="3" t="s">
        <v>191</v>
      </c>
    </row>
    <row r="134" spans="1:14" ht="104.25" customHeight="1" x14ac:dyDescent="0.2">
      <c r="A134" s="2">
        <v>130</v>
      </c>
      <c r="B134" s="3" t="s">
        <v>274</v>
      </c>
      <c r="C134" s="3" t="s">
        <v>275</v>
      </c>
      <c r="D134" s="3" t="s">
        <v>19</v>
      </c>
      <c r="E134" s="3" t="s">
        <v>186</v>
      </c>
      <c r="F134" s="4">
        <v>44197</v>
      </c>
      <c r="G134" s="3" t="s">
        <v>187</v>
      </c>
      <c r="H134" s="3" t="s">
        <v>187</v>
      </c>
      <c r="I134" s="3" t="s">
        <v>188</v>
      </c>
      <c r="J134" s="3" t="s">
        <v>189</v>
      </c>
      <c r="K134" s="3" t="s">
        <v>190</v>
      </c>
      <c r="L134" s="3" t="s">
        <v>126</v>
      </c>
      <c r="M134" s="4">
        <v>44433</v>
      </c>
      <c r="N134" s="3" t="s">
        <v>191</v>
      </c>
    </row>
    <row r="135" spans="1:14" ht="104.25" customHeight="1" x14ac:dyDescent="0.2">
      <c r="A135" s="2">
        <v>131</v>
      </c>
      <c r="B135" s="3" t="s">
        <v>276</v>
      </c>
      <c r="C135" s="3" t="s">
        <v>277</v>
      </c>
      <c r="D135" s="3" t="s">
        <v>19</v>
      </c>
      <c r="E135" s="3" t="s">
        <v>186</v>
      </c>
      <c r="F135" s="4">
        <v>44197</v>
      </c>
      <c r="G135" s="3" t="s">
        <v>187</v>
      </c>
      <c r="H135" s="3" t="s">
        <v>187</v>
      </c>
      <c r="I135" s="3" t="s">
        <v>188</v>
      </c>
      <c r="J135" s="3" t="s">
        <v>189</v>
      </c>
      <c r="K135" s="3" t="s">
        <v>190</v>
      </c>
      <c r="L135" s="3" t="s">
        <v>126</v>
      </c>
      <c r="M135" s="4">
        <v>44433</v>
      </c>
      <c r="N135" s="3" t="s">
        <v>191</v>
      </c>
    </row>
    <row r="136" spans="1:14" ht="104.25" customHeight="1" x14ac:dyDescent="0.2">
      <c r="A136" s="2">
        <v>132</v>
      </c>
      <c r="B136" s="3" t="s">
        <v>278</v>
      </c>
      <c r="C136" s="3" t="s">
        <v>279</v>
      </c>
      <c r="D136" s="3" t="s">
        <v>19</v>
      </c>
      <c r="E136" s="3" t="s">
        <v>186</v>
      </c>
      <c r="F136" s="4">
        <v>44197</v>
      </c>
      <c r="G136" s="3" t="s">
        <v>187</v>
      </c>
      <c r="H136" s="3" t="s">
        <v>187</v>
      </c>
      <c r="I136" s="3" t="s">
        <v>188</v>
      </c>
      <c r="J136" s="3" t="s">
        <v>189</v>
      </c>
      <c r="K136" s="3" t="s">
        <v>190</v>
      </c>
      <c r="L136" s="3" t="s">
        <v>126</v>
      </c>
      <c r="M136" s="4">
        <v>44433</v>
      </c>
      <c r="N136" s="3" t="s">
        <v>191</v>
      </c>
    </row>
    <row r="137" spans="1:14" ht="104.25" customHeight="1" x14ac:dyDescent="0.2">
      <c r="A137" s="2">
        <v>133</v>
      </c>
      <c r="B137" s="3" t="s">
        <v>280</v>
      </c>
      <c r="C137" s="3" t="s">
        <v>281</v>
      </c>
      <c r="D137" s="3" t="s">
        <v>19</v>
      </c>
      <c r="E137" s="3" t="s">
        <v>186</v>
      </c>
      <c r="F137" s="4">
        <v>44197</v>
      </c>
      <c r="G137" s="3" t="s">
        <v>187</v>
      </c>
      <c r="H137" s="3" t="s">
        <v>187</v>
      </c>
      <c r="I137" s="3" t="s">
        <v>188</v>
      </c>
      <c r="J137" s="3" t="s">
        <v>189</v>
      </c>
      <c r="K137" s="3" t="s">
        <v>190</v>
      </c>
      <c r="L137" s="3" t="s">
        <v>126</v>
      </c>
      <c r="M137" s="4">
        <v>44433</v>
      </c>
      <c r="N137" s="3" t="s">
        <v>191</v>
      </c>
    </row>
    <row r="138" spans="1:14" ht="104.25" customHeight="1" x14ac:dyDescent="0.2">
      <c r="A138" s="2">
        <v>134</v>
      </c>
      <c r="B138" s="3" t="s">
        <v>282</v>
      </c>
      <c r="C138" s="3" t="s">
        <v>283</v>
      </c>
      <c r="D138" s="3" t="s">
        <v>19</v>
      </c>
      <c r="E138" s="3" t="s">
        <v>186</v>
      </c>
      <c r="F138" s="4">
        <v>44197</v>
      </c>
      <c r="G138" s="3" t="s">
        <v>187</v>
      </c>
      <c r="H138" s="3" t="s">
        <v>187</v>
      </c>
      <c r="I138" s="3" t="s">
        <v>188</v>
      </c>
      <c r="J138" s="3" t="s">
        <v>189</v>
      </c>
      <c r="K138" s="3" t="s">
        <v>190</v>
      </c>
      <c r="L138" s="3" t="s">
        <v>126</v>
      </c>
      <c r="M138" s="4">
        <v>44433</v>
      </c>
      <c r="N138" s="3" t="s">
        <v>191</v>
      </c>
    </row>
    <row r="139" spans="1:14" ht="104.25" customHeight="1" x14ac:dyDescent="0.2">
      <c r="A139" s="2">
        <v>135</v>
      </c>
      <c r="B139" s="3" t="s">
        <v>284</v>
      </c>
      <c r="C139" s="3" t="s">
        <v>285</v>
      </c>
      <c r="D139" s="3" t="s">
        <v>19</v>
      </c>
      <c r="E139" s="3" t="s">
        <v>186</v>
      </c>
      <c r="F139" s="4">
        <v>44197</v>
      </c>
      <c r="G139" s="3" t="s">
        <v>187</v>
      </c>
      <c r="H139" s="3" t="s">
        <v>187</v>
      </c>
      <c r="I139" s="3" t="s">
        <v>188</v>
      </c>
      <c r="J139" s="3" t="s">
        <v>189</v>
      </c>
      <c r="K139" s="3" t="s">
        <v>190</v>
      </c>
      <c r="L139" s="3" t="s">
        <v>126</v>
      </c>
      <c r="M139" s="4">
        <v>44433</v>
      </c>
      <c r="N139" s="3" t="s">
        <v>191</v>
      </c>
    </row>
    <row r="140" spans="1:14" ht="104.25" customHeight="1" x14ac:dyDescent="0.2">
      <c r="A140" s="2">
        <v>136</v>
      </c>
      <c r="B140" s="3" t="s">
        <v>286</v>
      </c>
      <c r="C140" s="3" t="s">
        <v>287</v>
      </c>
      <c r="D140" s="3" t="s">
        <v>19</v>
      </c>
      <c r="E140" s="3" t="s">
        <v>186</v>
      </c>
      <c r="F140" s="4">
        <v>44197</v>
      </c>
      <c r="G140" s="3" t="s">
        <v>187</v>
      </c>
      <c r="H140" s="3" t="s">
        <v>187</v>
      </c>
      <c r="I140" s="3" t="s">
        <v>188</v>
      </c>
      <c r="J140" s="3" t="s">
        <v>189</v>
      </c>
      <c r="K140" s="3" t="s">
        <v>190</v>
      </c>
      <c r="L140" s="3" t="s">
        <v>126</v>
      </c>
      <c r="M140" s="4">
        <v>44433</v>
      </c>
      <c r="N140" s="3" t="s">
        <v>191</v>
      </c>
    </row>
    <row r="141" spans="1:14" ht="104.25" customHeight="1" x14ac:dyDescent="0.2">
      <c r="A141" s="2">
        <v>137</v>
      </c>
      <c r="B141" s="3" t="s">
        <v>288</v>
      </c>
      <c r="C141" s="3" t="s">
        <v>289</v>
      </c>
      <c r="D141" s="3" t="s">
        <v>19</v>
      </c>
      <c r="E141" s="3" t="s">
        <v>186</v>
      </c>
      <c r="F141" s="4">
        <v>44197</v>
      </c>
      <c r="G141" s="3" t="s">
        <v>187</v>
      </c>
      <c r="H141" s="3" t="s">
        <v>187</v>
      </c>
      <c r="I141" s="3" t="s">
        <v>188</v>
      </c>
      <c r="J141" s="3" t="s">
        <v>189</v>
      </c>
      <c r="K141" s="3" t="s">
        <v>190</v>
      </c>
      <c r="L141" s="3" t="s">
        <v>126</v>
      </c>
      <c r="M141" s="4">
        <v>44433</v>
      </c>
      <c r="N141" s="3" t="s">
        <v>191</v>
      </c>
    </row>
    <row r="142" spans="1:14" ht="104.25" customHeight="1" x14ac:dyDescent="0.2">
      <c r="A142" s="2">
        <v>138</v>
      </c>
      <c r="B142" s="3" t="s">
        <v>290</v>
      </c>
      <c r="C142" s="3" t="s">
        <v>291</v>
      </c>
      <c r="D142" s="3" t="s">
        <v>19</v>
      </c>
      <c r="E142" s="3" t="s">
        <v>186</v>
      </c>
      <c r="F142" s="4">
        <v>44197</v>
      </c>
      <c r="G142" s="3" t="s">
        <v>187</v>
      </c>
      <c r="H142" s="3" t="s">
        <v>187</v>
      </c>
      <c r="I142" s="3" t="s">
        <v>188</v>
      </c>
      <c r="J142" s="3" t="s">
        <v>189</v>
      </c>
      <c r="K142" s="3" t="s">
        <v>190</v>
      </c>
      <c r="L142" s="3" t="s">
        <v>126</v>
      </c>
      <c r="M142" s="4">
        <v>44433</v>
      </c>
      <c r="N142" s="3" t="s">
        <v>191</v>
      </c>
    </row>
    <row r="143" spans="1:14" ht="104.25" customHeight="1" x14ac:dyDescent="0.2">
      <c r="A143" s="2">
        <v>139</v>
      </c>
      <c r="B143" s="3" t="s">
        <v>292</v>
      </c>
      <c r="C143" s="3" t="s">
        <v>293</v>
      </c>
      <c r="D143" s="3" t="s">
        <v>19</v>
      </c>
      <c r="E143" s="3" t="s">
        <v>186</v>
      </c>
      <c r="F143" s="4">
        <v>44197</v>
      </c>
      <c r="G143" s="3" t="s">
        <v>187</v>
      </c>
      <c r="H143" s="3" t="s">
        <v>187</v>
      </c>
      <c r="I143" s="3" t="s">
        <v>188</v>
      </c>
      <c r="J143" s="3" t="s">
        <v>189</v>
      </c>
      <c r="K143" s="3" t="s">
        <v>190</v>
      </c>
      <c r="L143" s="3" t="s">
        <v>126</v>
      </c>
      <c r="M143" s="4">
        <v>44433</v>
      </c>
      <c r="N143" s="3" t="s">
        <v>191</v>
      </c>
    </row>
    <row r="144" spans="1:14" ht="104.25" customHeight="1" x14ac:dyDescent="0.2">
      <c r="A144" s="2">
        <v>140</v>
      </c>
      <c r="B144" s="3" t="s">
        <v>294</v>
      </c>
      <c r="C144" s="3" t="s">
        <v>295</v>
      </c>
      <c r="D144" s="3" t="s">
        <v>19</v>
      </c>
      <c r="E144" s="3" t="s">
        <v>186</v>
      </c>
      <c r="F144" s="4">
        <v>44197</v>
      </c>
      <c r="G144" s="3" t="s">
        <v>187</v>
      </c>
      <c r="H144" s="3" t="s">
        <v>187</v>
      </c>
      <c r="I144" s="3" t="s">
        <v>188</v>
      </c>
      <c r="J144" s="3" t="s">
        <v>189</v>
      </c>
      <c r="K144" s="3" t="s">
        <v>190</v>
      </c>
      <c r="L144" s="3" t="s">
        <v>126</v>
      </c>
      <c r="M144" s="4">
        <v>44433</v>
      </c>
      <c r="N144" s="3" t="s">
        <v>191</v>
      </c>
    </row>
    <row r="145" spans="1:14" ht="104.25" customHeight="1" x14ac:dyDescent="0.2">
      <c r="A145" s="2">
        <v>141</v>
      </c>
      <c r="B145" s="3" t="s">
        <v>296</v>
      </c>
      <c r="C145" s="3" t="s">
        <v>297</v>
      </c>
      <c r="D145" s="3" t="s">
        <v>19</v>
      </c>
      <c r="E145" s="3" t="s">
        <v>186</v>
      </c>
      <c r="F145" s="4">
        <v>44197</v>
      </c>
      <c r="G145" s="3" t="s">
        <v>187</v>
      </c>
      <c r="H145" s="3" t="s">
        <v>187</v>
      </c>
      <c r="I145" s="3" t="s">
        <v>188</v>
      </c>
      <c r="J145" s="3" t="s">
        <v>189</v>
      </c>
      <c r="K145" s="3" t="s">
        <v>190</v>
      </c>
      <c r="L145" s="3" t="s">
        <v>126</v>
      </c>
      <c r="M145" s="4">
        <v>44433</v>
      </c>
      <c r="N145" s="3" t="s">
        <v>191</v>
      </c>
    </row>
    <row r="146" spans="1:14" ht="104.25" customHeight="1" x14ac:dyDescent="0.2">
      <c r="A146" s="2">
        <v>142</v>
      </c>
      <c r="B146" s="3" t="s">
        <v>298</v>
      </c>
      <c r="C146" s="3" t="s">
        <v>299</v>
      </c>
      <c r="D146" s="3" t="s">
        <v>19</v>
      </c>
      <c r="E146" s="3" t="s">
        <v>186</v>
      </c>
      <c r="F146" s="4">
        <v>44197</v>
      </c>
      <c r="G146" s="3" t="s">
        <v>187</v>
      </c>
      <c r="H146" s="3" t="s">
        <v>187</v>
      </c>
      <c r="I146" s="3" t="s">
        <v>188</v>
      </c>
      <c r="J146" s="3" t="s">
        <v>189</v>
      </c>
      <c r="K146" s="3" t="s">
        <v>190</v>
      </c>
      <c r="L146" s="3" t="s">
        <v>126</v>
      </c>
      <c r="M146" s="4">
        <v>44433</v>
      </c>
      <c r="N146" s="3" t="s">
        <v>191</v>
      </c>
    </row>
    <row r="147" spans="1:14" ht="104.25" customHeight="1" x14ac:dyDescent="0.2">
      <c r="A147" s="2">
        <v>143</v>
      </c>
      <c r="B147" s="3" t="s">
        <v>300</v>
      </c>
      <c r="C147" s="3" t="s">
        <v>301</v>
      </c>
      <c r="D147" s="3" t="s">
        <v>19</v>
      </c>
      <c r="E147" s="3" t="s">
        <v>186</v>
      </c>
      <c r="F147" s="4">
        <v>44197</v>
      </c>
      <c r="G147" s="3" t="s">
        <v>187</v>
      </c>
      <c r="H147" s="3" t="s">
        <v>187</v>
      </c>
      <c r="I147" s="3" t="s">
        <v>188</v>
      </c>
      <c r="J147" s="3" t="s">
        <v>189</v>
      </c>
      <c r="K147" s="3" t="s">
        <v>190</v>
      </c>
      <c r="L147" s="3" t="s">
        <v>126</v>
      </c>
      <c r="M147" s="4">
        <v>44433</v>
      </c>
      <c r="N147" s="3" t="s">
        <v>191</v>
      </c>
    </row>
    <row r="148" spans="1:14" ht="104.25" customHeight="1" x14ac:dyDescent="0.2">
      <c r="A148" s="2">
        <v>144</v>
      </c>
      <c r="B148" s="3" t="s">
        <v>302</v>
      </c>
      <c r="C148" s="3" t="s">
        <v>303</v>
      </c>
      <c r="D148" s="3" t="s">
        <v>19</v>
      </c>
      <c r="E148" s="3" t="s">
        <v>186</v>
      </c>
      <c r="F148" s="4">
        <v>44197</v>
      </c>
      <c r="G148" s="3" t="s">
        <v>187</v>
      </c>
      <c r="H148" s="3" t="s">
        <v>187</v>
      </c>
      <c r="I148" s="3" t="s">
        <v>188</v>
      </c>
      <c r="J148" s="3" t="s">
        <v>189</v>
      </c>
      <c r="K148" s="3" t="s">
        <v>190</v>
      </c>
      <c r="L148" s="3" t="s">
        <v>126</v>
      </c>
      <c r="M148" s="4">
        <v>44433</v>
      </c>
      <c r="N148" s="3" t="s">
        <v>191</v>
      </c>
    </row>
    <row r="149" spans="1:14" ht="104.25" customHeight="1" x14ac:dyDescent="0.2">
      <c r="A149" s="2">
        <v>145</v>
      </c>
      <c r="B149" s="3" t="s">
        <v>304</v>
      </c>
      <c r="C149" s="3" t="s">
        <v>305</v>
      </c>
      <c r="D149" s="3" t="s">
        <v>19</v>
      </c>
      <c r="E149" s="3" t="s">
        <v>186</v>
      </c>
      <c r="F149" s="4">
        <v>44197</v>
      </c>
      <c r="G149" s="3" t="s">
        <v>187</v>
      </c>
      <c r="H149" s="3" t="s">
        <v>187</v>
      </c>
      <c r="I149" s="3" t="s">
        <v>188</v>
      </c>
      <c r="J149" s="3" t="s">
        <v>189</v>
      </c>
      <c r="K149" s="3" t="s">
        <v>190</v>
      </c>
      <c r="L149" s="3" t="s">
        <v>126</v>
      </c>
      <c r="M149" s="4">
        <v>44433</v>
      </c>
      <c r="N149" s="3" t="s">
        <v>191</v>
      </c>
    </row>
    <row r="150" spans="1:14" ht="104.25" customHeight="1" x14ac:dyDescent="0.2">
      <c r="A150" s="2">
        <v>146</v>
      </c>
      <c r="B150" s="3" t="s">
        <v>306</v>
      </c>
      <c r="C150" s="3" t="s">
        <v>201</v>
      </c>
      <c r="D150" s="3" t="s">
        <v>19</v>
      </c>
      <c r="E150" s="3" t="s">
        <v>186</v>
      </c>
      <c r="F150" s="4">
        <v>44197</v>
      </c>
      <c r="G150" s="3" t="s">
        <v>187</v>
      </c>
      <c r="H150" s="3" t="s">
        <v>187</v>
      </c>
      <c r="I150" s="3" t="s">
        <v>188</v>
      </c>
      <c r="J150" s="3" t="s">
        <v>189</v>
      </c>
      <c r="K150" s="3" t="s">
        <v>190</v>
      </c>
      <c r="L150" s="3" t="s">
        <v>126</v>
      </c>
      <c r="M150" s="4">
        <v>44433</v>
      </c>
      <c r="N150" s="3" t="s">
        <v>191</v>
      </c>
    </row>
    <row r="151" spans="1:14" ht="104.25" customHeight="1" x14ac:dyDescent="0.2">
      <c r="A151" s="2">
        <v>147</v>
      </c>
      <c r="B151" s="3" t="s">
        <v>307</v>
      </c>
      <c r="C151" s="3" t="s">
        <v>308</v>
      </c>
      <c r="D151" s="3" t="s">
        <v>19</v>
      </c>
      <c r="E151" s="3" t="s">
        <v>186</v>
      </c>
      <c r="F151" s="4">
        <v>44197</v>
      </c>
      <c r="G151" s="3" t="s">
        <v>187</v>
      </c>
      <c r="H151" s="3" t="s">
        <v>187</v>
      </c>
      <c r="I151" s="3" t="s">
        <v>188</v>
      </c>
      <c r="J151" s="3" t="s">
        <v>189</v>
      </c>
      <c r="K151" s="3" t="s">
        <v>190</v>
      </c>
      <c r="L151" s="3" t="s">
        <v>126</v>
      </c>
      <c r="M151" s="4">
        <v>44433</v>
      </c>
      <c r="N151" s="3" t="s">
        <v>191</v>
      </c>
    </row>
    <row r="152" spans="1:14" ht="104.25" customHeight="1" x14ac:dyDescent="0.2">
      <c r="A152" s="2">
        <v>148</v>
      </c>
      <c r="B152" s="3" t="s">
        <v>309</v>
      </c>
      <c r="C152" s="3" t="s">
        <v>310</v>
      </c>
      <c r="D152" s="3" t="s">
        <v>19</v>
      </c>
      <c r="E152" s="3" t="s">
        <v>186</v>
      </c>
      <c r="F152" s="4">
        <v>44197</v>
      </c>
      <c r="G152" s="3" t="s">
        <v>187</v>
      </c>
      <c r="H152" s="3" t="s">
        <v>187</v>
      </c>
      <c r="I152" s="3" t="s">
        <v>188</v>
      </c>
      <c r="J152" s="3" t="s">
        <v>189</v>
      </c>
      <c r="K152" s="3" t="s">
        <v>190</v>
      </c>
      <c r="L152" s="3" t="s">
        <v>126</v>
      </c>
      <c r="M152" s="4">
        <v>44433</v>
      </c>
      <c r="N152" s="3" t="s">
        <v>191</v>
      </c>
    </row>
    <row r="153" spans="1:14" ht="104.25" customHeight="1" x14ac:dyDescent="0.2">
      <c r="A153" s="2">
        <v>149</v>
      </c>
      <c r="B153" s="3" t="s">
        <v>311</v>
      </c>
      <c r="C153" s="3" t="s">
        <v>312</v>
      </c>
      <c r="D153" s="3" t="s">
        <v>19</v>
      </c>
      <c r="E153" s="3" t="s">
        <v>186</v>
      </c>
      <c r="F153" s="4">
        <v>44197</v>
      </c>
      <c r="G153" s="3" t="s">
        <v>187</v>
      </c>
      <c r="H153" s="3" t="s">
        <v>187</v>
      </c>
      <c r="I153" s="3" t="s">
        <v>188</v>
      </c>
      <c r="J153" s="3" t="s">
        <v>189</v>
      </c>
      <c r="K153" s="3" t="s">
        <v>190</v>
      </c>
      <c r="L153" s="3" t="s">
        <v>126</v>
      </c>
      <c r="M153" s="4">
        <v>44433</v>
      </c>
      <c r="N153" s="3" t="s">
        <v>191</v>
      </c>
    </row>
    <row r="154" spans="1:14" ht="104.25" customHeight="1" x14ac:dyDescent="0.2">
      <c r="A154" s="2">
        <v>150</v>
      </c>
      <c r="B154" s="3" t="s">
        <v>313</v>
      </c>
      <c r="C154" s="3" t="s">
        <v>314</v>
      </c>
      <c r="D154" s="3" t="s">
        <v>19</v>
      </c>
      <c r="E154" s="3" t="s">
        <v>186</v>
      </c>
      <c r="F154" s="4">
        <v>44197</v>
      </c>
      <c r="G154" s="3" t="s">
        <v>187</v>
      </c>
      <c r="H154" s="3" t="s">
        <v>187</v>
      </c>
      <c r="I154" s="3" t="s">
        <v>188</v>
      </c>
      <c r="J154" s="3" t="s">
        <v>189</v>
      </c>
      <c r="K154" s="3" t="s">
        <v>190</v>
      </c>
      <c r="L154" s="3" t="s">
        <v>126</v>
      </c>
      <c r="M154" s="4">
        <v>44433</v>
      </c>
      <c r="N154" s="3" t="s">
        <v>191</v>
      </c>
    </row>
    <row r="155" spans="1:14" ht="104.25" customHeight="1" x14ac:dyDescent="0.2">
      <c r="A155" s="2">
        <v>151</v>
      </c>
      <c r="B155" s="3" t="s">
        <v>315</v>
      </c>
      <c r="C155" s="3" t="s">
        <v>316</v>
      </c>
      <c r="D155" s="3" t="s">
        <v>19</v>
      </c>
      <c r="E155" s="3" t="s">
        <v>186</v>
      </c>
      <c r="F155" s="4">
        <v>44197</v>
      </c>
      <c r="G155" s="3" t="s">
        <v>187</v>
      </c>
      <c r="H155" s="3" t="s">
        <v>187</v>
      </c>
      <c r="I155" s="3" t="s">
        <v>188</v>
      </c>
      <c r="J155" s="3" t="s">
        <v>189</v>
      </c>
      <c r="K155" s="3" t="s">
        <v>190</v>
      </c>
      <c r="L155" s="3" t="s">
        <v>126</v>
      </c>
      <c r="M155" s="4">
        <v>44433</v>
      </c>
      <c r="N155" s="3" t="s">
        <v>191</v>
      </c>
    </row>
    <row r="156" spans="1:14" ht="104.25" customHeight="1" x14ac:dyDescent="0.2">
      <c r="A156" s="2">
        <v>152</v>
      </c>
      <c r="B156" s="3" t="s">
        <v>317</v>
      </c>
      <c r="C156" s="3" t="s">
        <v>235</v>
      </c>
      <c r="D156" s="3" t="s">
        <v>19</v>
      </c>
      <c r="E156" s="3" t="s">
        <v>186</v>
      </c>
      <c r="F156" s="4">
        <v>44197</v>
      </c>
      <c r="G156" s="3" t="s">
        <v>187</v>
      </c>
      <c r="H156" s="3" t="s">
        <v>187</v>
      </c>
      <c r="I156" s="3" t="s">
        <v>188</v>
      </c>
      <c r="J156" s="3" t="s">
        <v>189</v>
      </c>
      <c r="K156" s="3" t="s">
        <v>190</v>
      </c>
      <c r="L156" s="3" t="s">
        <v>126</v>
      </c>
      <c r="M156" s="4">
        <v>44433</v>
      </c>
      <c r="N156" s="3" t="s">
        <v>25</v>
      </c>
    </row>
    <row r="157" spans="1:14" ht="104.25" customHeight="1" x14ac:dyDescent="0.2">
      <c r="A157" s="2">
        <v>153</v>
      </c>
      <c r="B157" s="3" t="s">
        <v>318</v>
      </c>
      <c r="C157" s="3" t="s">
        <v>319</v>
      </c>
      <c r="D157" s="3" t="s">
        <v>19</v>
      </c>
      <c r="E157" s="3" t="s">
        <v>186</v>
      </c>
      <c r="F157" s="4">
        <v>44197</v>
      </c>
      <c r="G157" s="3" t="s">
        <v>187</v>
      </c>
      <c r="H157" s="3" t="s">
        <v>187</v>
      </c>
      <c r="I157" s="3" t="s">
        <v>188</v>
      </c>
      <c r="J157" s="3" t="s">
        <v>189</v>
      </c>
      <c r="K157" s="3" t="s">
        <v>190</v>
      </c>
      <c r="L157" s="3" t="s">
        <v>126</v>
      </c>
      <c r="M157" s="4">
        <v>44433</v>
      </c>
      <c r="N157" s="3" t="s">
        <v>25</v>
      </c>
    </row>
    <row r="158" spans="1:14" ht="104.25" customHeight="1" x14ac:dyDescent="0.2">
      <c r="A158" s="2">
        <v>154</v>
      </c>
      <c r="B158" s="3" t="s">
        <v>320</v>
      </c>
      <c r="C158" s="3" t="s">
        <v>321</v>
      </c>
      <c r="D158" s="3" t="s">
        <v>19</v>
      </c>
      <c r="E158" s="3" t="s">
        <v>186</v>
      </c>
      <c r="F158" s="4">
        <v>44197</v>
      </c>
      <c r="G158" s="3" t="s">
        <v>187</v>
      </c>
      <c r="H158" s="3" t="s">
        <v>187</v>
      </c>
      <c r="I158" s="3" t="s">
        <v>188</v>
      </c>
      <c r="J158" s="3" t="s">
        <v>189</v>
      </c>
      <c r="K158" s="3" t="s">
        <v>190</v>
      </c>
      <c r="L158" s="3" t="s">
        <v>126</v>
      </c>
      <c r="M158" s="4">
        <v>44433</v>
      </c>
      <c r="N158" s="3" t="s">
        <v>25</v>
      </c>
    </row>
    <row r="159" spans="1:14" ht="104.25" customHeight="1" x14ac:dyDescent="0.2">
      <c r="A159" s="2">
        <v>155</v>
      </c>
      <c r="B159" s="3" t="s">
        <v>322</v>
      </c>
      <c r="C159" s="3" t="s">
        <v>323</v>
      </c>
      <c r="D159" s="3" t="s">
        <v>19</v>
      </c>
      <c r="E159" s="3" t="s">
        <v>186</v>
      </c>
      <c r="F159" s="4">
        <v>44197</v>
      </c>
      <c r="G159" s="3" t="s">
        <v>187</v>
      </c>
      <c r="H159" s="3" t="s">
        <v>187</v>
      </c>
      <c r="I159" s="3" t="s">
        <v>188</v>
      </c>
      <c r="J159" s="3" t="s">
        <v>189</v>
      </c>
      <c r="K159" s="3" t="s">
        <v>190</v>
      </c>
      <c r="L159" s="3" t="s">
        <v>126</v>
      </c>
      <c r="M159" s="4">
        <v>44433</v>
      </c>
      <c r="N159" s="3" t="s">
        <v>25</v>
      </c>
    </row>
    <row r="160" spans="1:14" ht="104.25" customHeight="1" x14ac:dyDescent="0.2">
      <c r="A160" s="2">
        <v>156</v>
      </c>
      <c r="B160" s="3" t="s">
        <v>324</v>
      </c>
      <c r="C160" s="3" t="s">
        <v>325</v>
      </c>
      <c r="D160" s="3" t="s">
        <v>19</v>
      </c>
      <c r="E160" s="3" t="s">
        <v>186</v>
      </c>
      <c r="F160" s="4">
        <v>44197</v>
      </c>
      <c r="G160" s="3" t="s">
        <v>187</v>
      </c>
      <c r="H160" s="3" t="s">
        <v>187</v>
      </c>
      <c r="I160" s="3" t="s">
        <v>188</v>
      </c>
      <c r="J160" s="3" t="s">
        <v>189</v>
      </c>
      <c r="K160" s="3" t="s">
        <v>190</v>
      </c>
      <c r="L160" s="3" t="s">
        <v>126</v>
      </c>
      <c r="M160" s="4">
        <v>44433</v>
      </c>
      <c r="N160" s="3" t="s">
        <v>25</v>
      </c>
    </row>
    <row r="161" spans="1:14" ht="104.25" customHeight="1" x14ac:dyDescent="0.2">
      <c r="A161" s="2">
        <v>157</v>
      </c>
      <c r="B161" s="3" t="s">
        <v>326</v>
      </c>
      <c r="C161" s="3" t="s">
        <v>327</v>
      </c>
      <c r="D161" s="3" t="s">
        <v>19</v>
      </c>
      <c r="E161" s="3" t="s">
        <v>186</v>
      </c>
      <c r="F161" s="4">
        <v>44197</v>
      </c>
      <c r="G161" s="3" t="s">
        <v>187</v>
      </c>
      <c r="H161" s="3" t="s">
        <v>187</v>
      </c>
      <c r="I161" s="3" t="s">
        <v>188</v>
      </c>
      <c r="J161" s="3" t="s">
        <v>189</v>
      </c>
      <c r="K161" s="3" t="s">
        <v>190</v>
      </c>
      <c r="L161" s="3" t="s">
        <v>126</v>
      </c>
      <c r="M161" s="4">
        <v>44433</v>
      </c>
      <c r="N161" s="3" t="s">
        <v>25</v>
      </c>
    </row>
    <row r="162" spans="1:14" ht="104.25" customHeight="1" x14ac:dyDescent="0.2">
      <c r="A162" s="2">
        <v>158</v>
      </c>
      <c r="B162" s="3" t="s">
        <v>328</v>
      </c>
      <c r="C162" s="3" t="s">
        <v>329</v>
      </c>
      <c r="D162" s="3" t="s">
        <v>19</v>
      </c>
      <c r="E162" s="3" t="s">
        <v>186</v>
      </c>
      <c r="F162" s="4">
        <v>44197</v>
      </c>
      <c r="G162" s="3" t="s">
        <v>187</v>
      </c>
      <c r="H162" s="3" t="s">
        <v>187</v>
      </c>
      <c r="I162" s="3" t="s">
        <v>188</v>
      </c>
      <c r="J162" s="3" t="s">
        <v>189</v>
      </c>
      <c r="K162" s="3" t="s">
        <v>190</v>
      </c>
      <c r="L162" s="3" t="s">
        <v>126</v>
      </c>
      <c r="M162" s="4">
        <v>44433</v>
      </c>
      <c r="N162" s="3" t="s">
        <v>25</v>
      </c>
    </row>
    <row r="163" spans="1:14" ht="104.25" customHeight="1" x14ac:dyDescent="0.2">
      <c r="A163" s="2">
        <v>159</v>
      </c>
      <c r="B163" s="3" t="s">
        <v>330</v>
      </c>
      <c r="C163" s="3" t="s">
        <v>331</v>
      </c>
      <c r="D163" s="3" t="s">
        <v>19</v>
      </c>
      <c r="E163" s="3" t="s">
        <v>186</v>
      </c>
      <c r="F163" s="4">
        <v>44197</v>
      </c>
      <c r="G163" s="3" t="s">
        <v>187</v>
      </c>
      <c r="H163" s="3" t="s">
        <v>187</v>
      </c>
      <c r="I163" s="3" t="s">
        <v>188</v>
      </c>
      <c r="J163" s="3" t="s">
        <v>189</v>
      </c>
      <c r="K163" s="3" t="s">
        <v>190</v>
      </c>
      <c r="L163" s="3" t="s">
        <v>126</v>
      </c>
      <c r="M163" s="4">
        <v>44433</v>
      </c>
      <c r="N163" s="3" t="s">
        <v>25</v>
      </c>
    </row>
    <row r="164" spans="1:14" ht="104.25" customHeight="1" x14ac:dyDescent="0.2">
      <c r="A164" s="2">
        <v>160</v>
      </c>
      <c r="B164" s="3" t="s">
        <v>332</v>
      </c>
      <c r="C164" s="3" t="s">
        <v>333</v>
      </c>
      <c r="D164" s="3" t="s">
        <v>19</v>
      </c>
      <c r="E164" s="3" t="s">
        <v>186</v>
      </c>
      <c r="F164" s="4">
        <v>44197</v>
      </c>
      <c r="G164" s="3" t="s">
        <v>187</v>
      </c>
      <c r="H164" s="3" t="s">
        <v>187</v>
      </c>
      <c r="I164" s="3" t="s">
        <v>188</v>
      </c>
      <c r="J164" s="3" t="s">
        <v>189</v>
      </c>
      <c r="K164" s="3" t="s">
        <v>190</v>
      </c>
      <c r="L164" s="3" t="s">
        <v>126</v>
      </c>
      <c r="M164" s="4">
        <v>44433</v>
      </c>
      <c r="N164" s="3" t="s">
        <v>25</v>
      </c>
    </row>
    <row r="165" spans="1:14" ht="104.25" customHeight="1" x14ac:dyDescent="0.2">
      <c r="A165" s="2">
        <v>161</v>
      </c>
      <c r="B165" s="3" t="s">
        <v>334</v>
      </c>
      <c r="C165" s="3" t="s">
        <v>335</v>
      </c>
      <c r="D165" s="3" t="s">
        <v>19</v>
      </c>
      <c r="E165" s="3" t="s">
        <v>186</v>
      </c>
      <c r="F165" s="4">
        <v>44197</v>
      </c>
      <c r="G165" s="3" t="s">
        <v>187</v>
      </c>
      <c r="H165" s="3" t="s">
        <v>187</v>
      </c>
      <c r="I165" s="3" t="s">
        <v>188</v>
      </c>
      <c r="J165" s="3" t="s">
        <v>189</v>
      </c>
      <c r="K165" s="3" t="s">
        <v>190</v>
      </c>
      <c r="L165" s="3" t="s">
        <v>126</v>
      </c>
      <c r="M165" s="4">
        <v>44433</v>
      </c>
      <c r="N165" s="3" t="s">
        <v>25</v>
      </c>
    </row>
    <row r="166" spans="1:14" ht="104.25" customHeight="1" x14ac:dyDescent="0.2">
      <c r="A166" s="2">
        <v>162</v>
      </c>
      <c r="B166" s="3" t="s">
        <v>336</v>
      </c>
      <c r="C166" s="3" t="s">
        <v>337</v>
      </c>
      <c r="D166" s="3" t="s">
        <v>19</v>
      </c>
      <c r="E166" s="3" t="s">
        <v>186</v>
      </c>
      <c r="F166" s="4">
        <v>44197</v>
      </c>
      <c r="G166" s="3" t="s">
        <v>187</v>
      </c>
      <c r="H166" s="3" t="s">
        <v>187</v>
      </c>
      <c r="I166" s="3" t="s">
        <v>188</v>
      </c>
      <c r="J166" s="3" t="s">
        <v>189</v>
      </c>
      <c r="K166" s="3" t="s">
        <v>190</v>
      </c>
      <c r="L166" s="3" t="s">
        <v>126</v>
      </c>
      <c r="M166" s="4">
        <v>44433</v>
      </c>
      <c r="N166" s="3" t="s">
        <v>25</v>
      </c>
    </row>
    <row r="167" spans="1:14" ht="104.25" customHeight="1" x14ac:dyDescent="0.2">
      <c r="A167" s="2">
        <v>163</v>
      </c>
      <c r="B167" s="3" t="s">
        <v>338</v>
      </c>
      <c r="C167" s="3" t="s">
        <v>339</v>
      </c>
      <c r="D167" s="3" t="s">
        <v>19</v>
      </c>
      <c r="E167" s="3" t="s">
        <v>186</v>
      </c>
      <c r="F167" s="4">
        <v>44197</v>
      </c>
      <c r="G167" s="3" t="s">
        <v>187</v>
      </c>
      <c r="H167" s="3" t="s">
        <v>187</v>
      </c>
      <c r="I167" s="3" t="s">
        <v>188</v>
      </c>
      <c r="J167" s="3" t="s">
        <v>189</v>
      </c>
      <c r="K167" s="3" t="s">
        <v>190</v>
      </c>
      <c r="L167" s="3" t="s">
        <v>126</v>
      </c>
      <c r="M167" s="4">
        <v>44433</v>
      </c>
      <c r="N167" s="3" t="s">
        <v>25</v>
      </c>
    </row>
    <row r="168" spans="1:14" ht="104.25" customHeight="1" x14ac:dyDescent="0.2">
      <c r="A168" s="2">
        <v>164</v>
      </c>
      <c r="B168" s="3" t="s">
        <v>340</v>
      </c>
      <c r="C168" s="3" t="s">
        <v>341</v>
      </c>
      <c r="D168" s="3" t="s">
        <v>19</v>
      </c>
      <c r="E168" s="3" t="s">
        <v>186</v>
      </c>
      <c r="F168" s="4">
        <v>44197</v>
      </c>
      <c r="G168" s="3" t="s">
        <v>187</v>
      </c>
      <c r="H168" s="3" t="s">
        <v>187</v>
      </c>
      <c r="I168" s="3" t="s">
        <v>188</v>
      </c>
      <c r="J168" s="3" t="s">
        <v>189</v>
      </c>
      <c r="K168" s="3" t="s">
        <v>190</v>
      </c>
      <c r="L168" s="3" t="s">
        <v>126</v>
      </c>
      <c r="M168" s="4">
        <v>44433</v>
      </c>
      <c r="N168" s="3" t="s">
        <v>25</v>
      </c>
    </row>
    <row r="169" spans="1:14" ht="104.25" customHeight="1" x14ac:dyDescent="0.2">
      <c r="A169" s="2">
        <v>165</v>
      </c>
      <c r="B169" s="3" t="s">
        <v>342</v>
      </c>
      <c r="C169" s="3" t="s">
        <v>343</v>
      </c>
      <c r="D169" s="3" t="s">
        <v>19</v>
      </c>
      <c r="E169" s="3" t="s">
        <v>186</v>
      </c>
      <c r="F169" s="4">
        <v>44197</v>
      </c>
      <c r="G169" s="3" t="s">
        <v>187</v>
      </c>
      <c r="H169" s="3" t="s">
        <v>187</v>
      </c>
      <c r="I169" s="3" t="s">
        <v>188</v>
      </c>
      <c r="J169" s="3" t="s">
        <v>189</v>
      </c>
      <c r="K169" s="3" t="s">
        <v>190</v>
      </c>
      <c r="L169" s="3" t="s">
        <v>126</v>
      </c>
      <c r="M169" s="4">
        <v>44433</v>
      </c>
      <c r="N169" s="3" t="s">
        <v>25</v>
      </c>
    </row>
    <row r="170" spans="1:14" ht="104.25" customHeight="1" x14ac:dyDescent="0.2">
      <c r="A170" s="2">
        <v>166</v>
      </c>
      <c r="B170" s="3" t="s">
        <v>344</v>
      </c>
      <c r="C170" s="3" t="s">
        <v>345</v>
      </c>
      <c r="D170" s="3" t="s">
        <v>19</v>
      </c>
      <c r="E170" s="3" t="s">
        <v>186</v>
      </c>
      <c r="F170" s="4">
        <v>44197</v>
      </c>
      <c r="G170" s="3" t="s">
        <v>187</v>
      </c>
      <c r="H170" s="3" t="s">
        <v>187</v>
      </c>
      <c r="I170" s="3" t="s">
        <v>188</v>
      </c>
      <c r="J170" s="3" t="s">
        <v>189</v>
      </c>
      <c r="K170" s="3" t="s">
        <v>190</v>
      </c>
      <c r="L170" s="3" t="s">
        <v>126</v>
      </c>
      <c r="M170" s="4">
        <v>44433</v>
      </c>
      <c r="N170" s="3" t="s">
        <v>25</v>
      </c>
    </row>
    <row r="171" spans="1:14" ht="104.25" customHeight="1" x14ac:dyDescent="0.2">
      <c r="A171" s="2">
        <v>167</v>
      </c>
      <c r="B171" s="3" t="s">
        <v>346</v>
      </c>
      <c r="C171" s="3" t="s">
        <v>347</v>
      </c>
      <c r="D171" s="3" t="s">
        <v>19</v>
      </c>
      <c r="E171" s="3" t="s">
        <v>186</v>
      </c>
      <c r="F171" s="4">
        <v>44197</v>
      </c>
      <c r="G171" s="3" t="s">
        <v>187</v>
      </c>
      <c r="H171" s="3" t="s">
        <v>187</v>
      </c>
      <c r="I171" s="3" t="s">
        <v>188</v>
      </c>
      <c r="J171" s="3" t="s">
        <v>189</v>
      </c>
      <c r="K171" s="3" t="s">
        <v>190</v>
      </c>
      <c r="L171" s="3" t="s">
        <v>126</v>
      </c>
      <c r="M171" s="4">
        <v>44433</v>
      </c>
      <c r="N171" s="3" t="s">
        <v>25</v>
      </c>
    </row>
    <row r="172" spans="1:14" ht="104.25" customHeight="1" x14ac:dyDescent="0.2">
      <c r="A172" s="2">
        <v>168</v>
      </c>
      <c r="B172" s="3" t="s">
        <v>348</v>
      </c>
      <c r="C172" s="3" t="s">
        <v>349</v>
      </c>
      <c r="D172" s="3" t="s">
        <v>19</v>
      </c>
      <c r="E172" s="3" t="s">
        <v>186</v>
      </c>
      <c r="F172" s="4">
        <v>44197</v>
      </c>
      <c r="G172" s="3" t="s">
        <v>187</v>
      </c>
      <c r="H172" s="3" t="s">
        <v>187</v>
      </c>
      <c r="I172" s="3" t="s">
        <v>188</v>
      </c>
      <c r="J172" s="3" t="s">
        <v>189</v>
      </c>
      <c r="K172" s="3" t="s">
        <v>190</v>
      </c>
      <c r="L172" s="3" t="s">
        <v>126</v>
      </c>
      <c r="M172" s="4">
        <v>44433</v>
      </c>
      <c r="N172" s="3" t="s">
        <v>25</v>
      </c>
    </row>
    <row r="173" spans="1:14" ht="104.25" customHeight="1" x14ac:dyDescent="0.2">
      <c r="A173" s="2">
        <v>169</v>
      </c>
      <c r="B173" s="3" t="s">
        <v>350</v>
      </c>
      <c r="C173" s="3" t="s">
        <v>351</v>
      </c>
      <c r="D173" s="3" t="s">
        <v>19</v>
      </c>
      <c r="E173" s="3" t="s">
        <v>186</v>
      </c>
      <c r="F173" s="4">
        <v>44197</v>
      </c>
      <c r="G173" s="3" t="s">
        <v>187</v>
      </c>
      <c r="H173" s="3" t="s">
        <v>187</v>
      </c>
      <c r="I173" s="3" t="s">
        <v>188</v>
      </c>
      <c r="J173" s="3" t="s">
        <v>189</v>
      </c>
      <c r="K173" s="3" t="s">
        <v>190</v>
      </c>
      <c r="L173" s="3" t="s">
        <v>126</v>
      </c>
      <c r="M173" s="4">
        <v>44433</v>
      </c>
      <c r="N173" s="3" t="s">
        <v>25</v>
      </c>
    </row>
    <row r="174" spans="1:14" ht="104.25" customHeight="1" x14ac:dyDescent="0.2">
      <c r="A174" s="2">
        <v>170</v>
      </c>
      <c r="B174" s="3" t="s">
        <v>352</v>
      </c>
      <c r="C174" s="3" t="s">
        <v>353</v>
      </c>
      <c r="D174" s="3" t="s">
        <v>19</v>
      </c>
      <c r="E174" s="3" t="s">
        <v>186</v>
      </c>
      <c r="F174" s="4">
        <v>44197</v>
      </c>
      <c r="G174" s="3" t="s">
        <v>187</v>
      </c>
      <c r="H174" s="3" t="s">
        <v>187</v>
      </c>
      <c r="I174" s="3" t="s">
        <v>188</v>
      </c>
      <c r="J174" s="3" t="s">
        <v>189</v>
      </c>
      <c r="K174" s="3" t="s">
        <v>190</v>
      </c>
      <c r="L174" s="3" t="s">
        <v>126</v>
      </c>
      <c r="M174" s="4">
        <v>44433</v>
      </c>
      <c r="N174" s="3" t="s">
        <v>25</v>
      </c>
    </row>
    <row r="175" spans="1:14" ht="104.25" customHeight="1" x14ac:dyDescent="0.2">
      <c r="A175" s="2">
        <v>171</v>
      </c>
      <c r="B175" s="3" t="s">
        <v>354</v>
      </c>
      <c r="C175" s="3" t="s">
        <v>355</v>
      </c>
      <c r="D175" s="3" t="s">
        <v>19</v>
      </c>
      <c r="E175" s="3" t="s">
        <v>186</v>
      </c>
      <c r="F175" s="4">
        <v>44197</v>
      </c>
      <c r="G175" s="3" t="s">
        <v>187</v>
      </c>
      <c r="H175" s="3" t="s">
        <v>187</v>
      </c>
      <c r="I175" s="3" t="s">
        <v>188</v>
      </c>
      <c r="J175" s="3" t="s">
        <v>189</v>
      </c>
      <c r="K175" s="3" t="s">
        <v>190</v>
      </c>
      <c r="L175" s="3" t="s">
        <v>126</v>
      </c>
      <c r="M175" s="4">
        <v>44433</v>
      </c>
      <c r="N175" s="3" t="s">
        <v>25</v>
      </c>
    </row>
    <row r="176" spans="1:14" ht="104.25" customHeight="1" x14ac:dyDescent="0.2">
      <c r="A176" s="2">
        <v>172</v>
      </c>
      <c r="B176" s="3" t="s">
        <v>356</v>
      </c>
      <c r="C176" s="3" t="s">
        <v>357</v>
      </c>
      <c r="D176" s="3" t="s">
        <v>19</v>
      </c>
      <c r="E176" s="3" t="s">
        <v>186</v>
      </c>
      <c r="F176" s="4">
        <v>44197</v>
      </c>
      <c r="G176" s="3" t="s">
        <v>187</v>
      </c>
      <c r="H176" s="3" t="s">
        <v>187</v>
      </c>
      <c r="I176" s="3" t="s">
        <v>188</v>
      </c>
      <c r="J176" s="3" t="s">
        <v>189</v>
      </c>
      <c r="K176" s="3" t="s">
        <v>190</v>
      </c>
      <c r="L176" s="3" t="s">
        <v>126</v>
      </c>
      <c r="M176" s="4">
        <v>44433</v>
      </c>
      <c r="N176" s="3" t="s">
        <v>25</v>
      </c>
    </row>
    <row r="177" spans="1:14" ht="104.25" customHeight="1" x14ac:dyDescent="0.2">
      <c r="A177" s="2">
        <v>173</v>
      </c>
      <c r="B177" s="3" t="s">
        <v>358</v>
      </c>
      <c r="C177" s="3" t="s">
        <v>359</v>
      </c>
      <c r="D177" s="3" t="s">
        <v>19</v>
      </c>
      <c r="E177" s="3" t="s">
        <v>186</v>
      </c>
      <c r="F177" s="4">
        <v>44197</v>
      </c>
      <c r="G177" s="3" t="s">
        <v>187</v>
      </c>
      <c r="H177" s="3" t="s">
        <v>187</v>
      </c>
      <c r="I177" s="3" t="s">
        <v>188</v>
      </c>
      <c r="J177" s="3" t="s">
        <v>189</v>
      </c>
      <c r="K177" s="3" t="s">
        <v>190</v>
      </c>
      <c r="L177" s="3" t="s">
        <v>126</v>
      </c>
      <c r="M177" s="4">
        <v>44433</v>
      </c>
      <c r="N177" s="3" t="s">
        <v>25</v>
      </c>
    </row>
    <row r="178" spans="1:14" ht="104.25" customHeight="1" x14ac:dyDescent="0.2">
      <c r="A178" s="2">
        <v>174</v>
      </c>
      <c r="B178" s="3" t="s">
        <v>360</v>
      </c>
      <c r="C178" s="3" t="s">
        <v>361</v>
      </c>
      <c r="D178" s="3" t="s">
        <v>19</v>
      </c>
      <c r="E178" s="3" t="s">
        <v>186</v>
      </c>
      <c r="F178" s="4">
        <v>44197</v>
      </c>
      <c r="G178" s="3" t="s">
        <v>187</v>
      </c>
      <c r="H178" s="3" t="s">
        <v>187</v>
      </c>
      <c r="I178" s="3" t="s">
        <v>188</v>
      </c>
      <c r="J178" s="3" t="s">
        <v>189</v>
      </c>
      <c r="K178" s="3" t="s">
        <v>190</v>
      </c>
      <c r="L178" s="3" t="s">
        <v>126</v>
      </c>
      <c r="M178" s="4">
        <v>44433</v>
      </c>
      <c r="N178" s="3" t="s">
        <v>25</v>
      </c>
    </row>
    <row r="179" spans="1:14" ht="104.25" customHeight="1" x14ac:dyDescent="0.2">
      <c r="A179" s="2">
        <v>175</v>
      </c>
      <c r="B179" s="3" t="s">
        <v>362</v>
      </c>
      <c r="C179" s="3" t="s">
        <v>363</v>
      </c>
      <c r="D179" s="3" t="s">
        <v>19</v>
      </c>
      <c r="E179" s="3" t="s">
        <v>186</v>
      </c>
      <c r="F179" s="4">
        <v>44197</v>
      </c>
      <c r="G179" s="3" t="s">
        <v>187</v>
      </c>
      <c r="H179" s="3" t="s">
        <v>187</v>
      </c>
      <c r="I179" s="3" t="s">
        <v>188</v>
      </c>
      <c r="J179" s="3" t="s">
        <v>189</v>
      </c>
      <c r="K179" s="3" t="s">
        <v>190</v>
      </c>
      <c r="L179" s="3" t="s">
        <v>126</v>
      </c>
      <c r="M179" s="4">
        <v>44433</v>
      </c>
      <c r="N179" s="3" t="s">
        <v>191</v>
      </c>
    </row>
    <row r="180" spans="1:14" ht="104.25" customHeight="1" x14ac:dyDescent="0.2">
      <c r="A180" s="2">
        <v>176</v>
      </c>
      <c r="B180" s="3" t="s">
        <v>364</v>
      </c>
      <c r="C180" s="3" t="s">
        <v>365</v>
      </c>
      <c r="D180" s="3" t="s">
        <v>19</v>
      </c>
      <c r="E180" s="3" t="s">
        <v>186</v>
      </c>
      <c r="F180" s="4">
        <v>44197</v>
      </c>
      <c r="G180" s="3" t="s">
        <v>187</v>
      </c>
      <c r="H180" s="3" t="s">
        <v>187</v>
      </c>
      <c r="I180" s="3" t="s">
        <v>188</v>
      </c>
      <c r="J180" s="3" t="s">
        <v>189</v>
      </c>
      <c r="K180" s="3" t="s">
        <v>190</v>
      </c>
      <c r="L180" s="3" t="s">
        <v>126</v>
      </c>
      <c r="M180" s="4">
        <v>44433</v>
      </c>
      <c r="N180" s="3" t="s">
        <v>191</v>
      </c>
    </row>
    <row r="181" spans="1:14" ht="104.25" customHeight="1" x14ac:dyDescent="0.2">
      <c r="A181" s="2">
        <v>177</v>
      </c>
      <c r="B181" s="3" t="s">
        <v>366</v>
      </c>
      <c r="C181" s="3" t="s">
        <v>367</v>
      </c>
      <c r="D181" s="3" t="s">
        <v>19</v>
      </c>
      <c r="E181" s="3" t="s">
        <v>186</v>
      </c>
      <c r="F181" s="4">
        <v>44197</v>
      </c>
      <c r="G181" s="3" t="s">
        <v>187</v>
      </c>
      <c r="H181" s="3" t="s">
        <v>187</v>
      </c>
      <c r="I181" s="3" t="s">
        <v>188</v>
      </c>
      <c r="J181" s="3" t="s">
        <v>189</v>
      </c>
      <c r="K181" s="3" t="s">
        <v>190</v>
      </c>
      <c r="L181" s="3" t="s">
        <v>126</v>
      </c>
      <c r="M181" s="4">
        <v>44433</v>
      </c>
      <c r="N181" s="3" t="s">
        <v>191</v>
      </c>
    </row>
    <row r="182" spans="1:14" ht="104.25" customHeight="1" x14ac:dyDescent="0.2">
      <c r="A182" s="2">
        <v>178</v>
      </c>
      <c r="B182" s="3" t="s">
        <v>368</v>
      </c>
      <c r="C182" s="3" t="s">
        <v>369</v>
      </c>
      <c r="D182" s="3" t="s">
        <v>19</v>
      </c>
      <c r="E182" s="3" t="s">
        <v>186</v>
      </c>
      <c r="F182" s="4">
        <v>44197</v>
      </c>
      <c r="G182" s="3" t="s">
        <v>187</v>
      </c>
      <c r="H182" s="3" t="s">
        <v>187</v>
      </c>
      <c r="I182" s="3" t="s">
        <v>188</v>
      </c>
      <c r="J182" s="3" t="s">
        <v>189</v>
      </c>
      <c r="K182" s="3" t="s">
        <v>190</v>
      </c>
      <c r="L182" s="3" t="s">
        <v>126</v>
      </c>
      <c r="M182" s="4">
        <v>44433</v>
      </c>
      <c r="N182" s="3" t="s">
        <v>191</v>
      </c>
    </row>
    <row r="183" spans="1:14" ht="104.25" customHeight="1" x14ac:dyDescent="0.2">
      <c r="A183" s="2">
        <v>179</v>
      </c>
      <c r="B183" s="3" t="s">
        <v>370</v>
      </c>
      <c r="C183" s="3" t="s">
        <v>371</v>
      </c>
      <c r="D183" s="3" t="s">
        <v>19</v>
      </c>
      <c r="E183" s="3" t="s">
        <v>186</v>
      </c>
      <c r="F183" s="4">
        <v>44197</v>
      </c>
      <c r="G183" s="3" t="s">
        <v>187</v>
      </c>
      <c r="H183" s="3" t="s">
        <v>187</v>
      </c>
      <c r="I183" s="3" t="s">
        <v>188</v>
      </c>
      <c r="J183" s="3" t="s">
        <v>189</v>
      </c>
      <c r="K183" s="3" t="s">
        <v>190</v>
      </c>
      <c r="L183" s="3" t="s">
        <v>126</v>
      </c>
      <c r="M183" s="4">
        <v>44433</v>
      </c>
      <c r="N183" s="3" t="s">
        <v>191</v>
      </c>
    </row>
    <row r="184" spans="1:14" ht="104.25" customHeight="1" x14ac:dyDescent="0.2">
      <c r="A184" s="2">
        <v>180</v>
      </c>
      <c r="B184" s="3" t="s">
        <v>372</v>
      </c>
      <c r="C184" s="3" t="s">
        <v>373</v>
      </c>
      <c r="D184" s="3" t="s">
        <v>19</v>
      </c>
      <c r="E184" s="3" t="s">
        <v>186</v>
      </c>
      <c r="F184" s="4">
        <v>44197</v>
      </c>
      <c r="G184" s="3" t="s">
        <v>187</v>
      </c>
      <c r="H184" s="3" t="s">
        <v>187</v>
      </c>
      <c r="I184" s="3" t="s">
        <v>188</v>
      </c>
      <c r="J184" s="3" t="s">
        <v>189</v>
      </c>
      <c r="K184" s="3" t="s">
        <v>190</v>
      </c>
      <c r="L184" s="3" t="s">
        <v>126</v>
      </c>
      <c r="M184" s="4">
        <v>44433</v>
      </c>
      <c r="N184" s="3" t="s">
        <v>191</v>
      </c>
    </row>
    <row r="185" spans="1:14" ht="104.25" customHeight="1" x14ac:dyDescent="0.2">
      <c r="A185" s="2">
        <v>181</v>
      </c>
      <c r="B185" s="3" t="s">
        <v>374</v>
      </c>
      <c r="C185" s="3" t="s">
        <v>375</v>
      </c>
      <c r="D185" s="3" t="s">
        <v>19</v>
      </c>
      <c r="E185" s="3" t="s">
        <v>186</v>
      </c>
      <c r="F185" s="4">
        <v>44197</v>
      </c>
      <c r="G185" s="3" t="s">
        <v>187</v>
      </c>
      <c r="H185" s="3" t="s">
        <v>187</v>
      </c>
      <c r="I185" s="3" t="s">
        <v>188</v>
      </c>
      <c r="J185" s="3" t="s">
        <v>189</v>
      </c>
      <c r="K185" s="3" t="s">
        <v>190</v>
      </c>
      <c r="L185" s="3" t="s">
        <v>126</v>
      </c>
      <c r="M185" s="4">
        <v>44433</v>
      </c>
      <c r="N185" s="3" t="s">
        <v>191</v>
      </c>
    </row>
    <row r="186" spans="1:14" ht="104.25" customHeight="1" x14ac:dyDescent="0.2">
      <c r="A186" s="2">
        <v>182</v>
      </c>
      <c r="B186" s="3" t="s">
        <v>376</v>
      </c>
      <c r="C186" s="3" t="s">
        <v>377</v>
      </c>
      <c r="D186" s="3" t="s">
        <v>19</v>
      </c>
      <c r="E186" s="3" t="s">
        <v>186</v>
      </c>
      <c r="F186" s="4">
        <v>44197</v>
      </c>
      <c r="G186" s="3" t="s">
        <v>187</v>
      </c>
      <c r="H186" s="3" t="s">
        <v>187</v>
      </c>
      <c r="I186" s="3" t="s">
        <v>188</v>
      </c>
      <c r="J186" s="3" t="s">
        <v>189</v>
      </c>
      <c r="K186" s="3" t="s">
        <v>190</v>
      </c>
      <c r="L186" s="3" t="s">
        <v>126</v>
      </c>
      <c r="M186" s="4">
        <v>44433</v>
      </c>
      <c r="N186" s="3" t="s">
        <v>191</v>
      </c>
    </row>
    <row r="187" spans="1:14" ht="104.25" customHeight="1" x14ac:dyDescent="0.2">
      <c r="A187" s="2">
        <v>183</v>
      </c>
      <c r="B187" s="3" t="s">
        <v>378</v>
      </c>
      <c r="C187" s="3" t="s">
        <v>379</v>
      </c>
      <c r="D187" s="3" t="s">
        <v>19</v>
      </c>
      <c r="E187" s="3" t="s">
        <v>186</v>
      </c>
      <c r="F187" s="4">
        <v>44197</v>
      </c>
      <c r="G187" s="3" t="s">
        <v>187</v>
      </c>
      <c r="H187" s="3" t="s">
        <v>187</v>
      </c>
      <c r="I187" s="3" t="s">
        <v>188</v>
      </c>
      <c r="J187" s="3" t="s">
        <v>189</v>
      </c>
      <c r="K187" s="3" t="s">
        <v>190</v>
      </c>
      <c r="L187" s="3" t="s">
        <v>126</v>
      </c>
      <c r="M187" s="4">
        <v>44433</v>
      </c>
      <c r="N187" s="3" t="s">
        <v>191</v>
      </c>
    </row>
    <row r="188" spans="1:14" ht="104.25" customHeight="1" x14ac:dyDescent="0.2">
      <c r="A188" s="2">
        <v>184</v>
      </c>
      <c r="B188" s="3" t="s">
        <v>380</v>
      </c>
      <c r="C188" s="3" t="s">
        <v>381</v>
      </c>
      <c r="D188" s="3" t="s">
        <v>19</v>
      </c>
      <c r="E188" s="3" t="s">
        <v>186</v>
      </c>
      <c r="F188" s="4">
        <v>44197</v>
      </c>
      <c r="G188" s="3" t="s">
        <v>187</v>
      </c>
      <c r="H188" s="3" t="s">
        <v>187</v>
      </c>
      <c r="I188" s="3" t="s">
        <v>188</v>
      </c>
      <c r="J188" s="3" t="s">
        <v>189</v>
      </c>
      <c r="K188" s="3" t="s">
        <v>190</v>
      </c>
      <c r="L188" s="3" t="s">
        <v>126</v>
      </c>
      <c r="M188" s="4">
        <v>44433</v>
      </c>
      <c r="N188" s="3" t="s">
        <v>191</v>
      </c>
    </row>
    <row r="189" spans="1:14" ht="104.25" customHeight="1" x14ac:dyDescent="0.2">
      <c r="A189" s="2">
        <v>185</v>
      </c>
      <c r="B189" s="3" t="s">
        <v>382</v>
      </c>
      <c r="C189" s="3" t="s">
        <v>383</v>
      </c>
      <c r="D189" s="3" t="s">
        <v>19</v>
      </c>
      <c r="E189" s="3" t="s">
        <v>186</v>
      </c>
      <c r="F189" s="4">
        <v>44197</v>
      </c>
      <c r="G189" s="3" t="s">
        <v>187</v>
      </c>
      <c r="H189" s="3" t="s">
        <v>187</v>
      </c>
      <c r="I189" s="3" t="s">
        <v>188</v>
      </c>
      <c r="J189" s="3" t="s">
        <v>189</v>
      </c>
      <c r="K189" s="3" t="s">
        <v>190</v>
      </c>
      <c r="L189" s="3" t="s">
        <v>126</v>
      </c>
      <c r="M189" s="4">
        <v>44433</v>
      </c>
      <c r="N189" s="3" t="s">
        <v>191</v>
      </c>
    </row>
    <row r="190" spans="1:14" ht="104.25" customHeight="1" x14ac:dyDescent="0.2">
      <c r="A190" s="2">
        <v>186</v>
      </c>
      <c r="B190" s="3" t="s">
        <v>384</v>
      </c>
      <c r="C190" s="3" t="s">
        <v>385</v>
      </c>
      <c r="D190" s="3" t="s">
        <v>19</v>
      </c>
      <c r="E190" s="3" t="s">
        <v>186</v>
      </c>
      <c r="F190" s="4">
        <v>44197</v>
      </c>
      <c r="G190" s="3" t="s">
        <v>187</v>
      </c>
      <c r="H190" s="3" t="s">
        <v>187</v>
      </c>
      <c r="I190" s="3" t="s">
        <v>188</v>
      </c>
      <c r="J190" s="3" t="s">
        <v>189</v>
      </c>
      <c r="K190" s="3" t="s">
        <v>190</v>
      </c>
      <c r="L190" s="3" t="s">
        <v>126</v>
      </c>
      <c r="M190" s="4">
        <v>44433</v>
      </c>
      <c r="N190" s="3" t="s">
        <v>191</v>
      </c>
    </row>
    <row r="191" spans="1:14" ht="104.25" customHeight="1" x14ac:dyDescent="0.2">
      <c r="A191" s="2">
        <v>187</v>
      </c>
      <c r="B191" s="3" t="s">
        <v>386</v>
      </c>
      <c r="C191" s="3" t="s">
        <v>387</v>
      </c>
      <c r="D191" s="3" t="s">
        <v>19</v>
      </c>
      <c r="E191" s="3" t="s">
        <v>186</v>
      </c>
      <c r="F191" s="4">
        <v>44197</v>
      </c>
      <c r="G191" s="3" t="s">
        <v>187</v>
      </c>
      <c r="H191" s="3" t="s">
        <v>187</v>
      </c>
      <c r="I191" s="3" t="s">
        <v>188</v>
      </c>
      <c r="J191" s="3" t="s">
        <v>189</v>
      </c>
      <c r="K191" s="3" t="s">
        <v>190</v>
      </c>
      <c r="L191" s="3" t="s">
        <v>126</v>
      </c>
      <c r="M191" s="4">
        <v>44433</v>
      </c>
      <c r="N191" s="3" t="s">
        <v>191</v>
      </c>
    </row>
    <row r="192" spans="1:14" ht="104.25" customHeight="1" x14ac:dyDescent="0.2">
      <c r="A192" s="2">
        <v>188</v>
      </c>
      <c r="B192" s="3" t="s">
        <v>388</v>
      </c>
      <c r="C192" s="3" t="s">
        <v>389</v>
      </c>
      <c r="D192" s="3" t="s">
        <v>19</v>
      </c>
      <c r="E192" s="3" t="s">
        <v>186</v>
      </c>
      <c r="F192" s="4">
        <v>44197</v>
      </c>
      <c r="G192" s="3" t="s">
        <v>187</v>
      </c>
      <c r="H192" s="3" t="s">
        <v>187</v>
      </c>
      <c r="I192" s="3" t="s">
        <v>188</v>
      </c>
      <c r="J192" s="3" t="s">
        <v>189</v>
      </c>
      <c r="K192" s="3" t="s">
        <v>190</v>
      </c>
      <c r="L192" s="3" t="s">
        <v>126</v>
      </c>
      <c r="M192" s="4">
        <v>44433</v>
      </c>
      <c r="N192" s="3" t="s">
        <v>191</v>
      </c>
    </row>
    <row r="193" spans="1:14" ht="104.25" customHeight="1" x14ac:dyDescent="0.2">
      <c r="A193" s="2">
        <v>189</v>
      </c>
      <c r="B193" s="3" t="s">
        <v>390</v>
      </c>
      <c r="C193" s="3" t="s">
        <v>391</v>
      </c>
      <c r="D193" s="3" t="s">
        <v>19</v>
      </c>
      <c r="E193" s="3" t="s">
        <v>186</v>
      </c>
      <c r="F193" s="4">
        <v>44197</v>
      </c>
      <c r="G193" s="3" t="s">
        <v>187</v>
      </c>
      <c r="H193" s="3" t="s">
        <v>187</v>
      </c>
      <c r="I193" s="3" t="s">
        <v>188</v>
      </c>
      <c r="J193" s="3" t="s">
        <v>189</v>
      </c>
      <c r="K193" s="3" t="s">
        <v>190</v>
      </c>
      <c r="L193" s="3" t="s">
        <v>126</v>
      </c>
      <c r="M193" s="4">
        <v>44433</v>
      </c>
      <c r="N193" s="3" t="s">
        <v>191</v>
      </c>
    </row>
    <row r="194" spans="1:14" ht="104.25" customHeight="1" x14ac:dyDescent="0.2">
      <c r="A194" s="2">
        <v>190</v>
      </c>
      <c r="B194" s="3" t="s">
        <v>392</v>
      </c>
      <c r="C194" s="3" t="s">
        <v>393</v>
      </c>
      <c r="D194" s="3" t="s">
        <v>19</v>
      </c>
      <c r="E194" s="3" t="s">
        <v>186</v>
      </c>
      <c r="F194" s="4">
        <v>44197</v>
      </c>
      <c r="G194" s="3" t="s">
        <v>187</v>
      </c>
      <c r="H194" s="3" t="s">
        <v>187</v>
      </c>
      <c r="I194" s="3" t="s">
        <v>188</v>
      </c>
      <c r="J194" s="3" t="s">
        <v>189</v>
      </c>
      <c r="K194" s="3" t="s">
        <v>190</v>
      </c>
      <c r="L194" s="3" t="s">
        <v>126</v>
      </c>
      <c r="M194" s="4">
        <v>44433</v>
      </c>
      <c r="N194" s="3" t="s">
        <v>191</v>
      </c>
    </row>
    <row r="195" spans="1:14" ht="104.25" customHeight="1" x14ac:dyDescent="0.2">
      <c r="A195" s="2">
        <v>191</v>
      </c>
      <c r="B195" s="3" t="s">
        <v>394</v>
      </c>
      <c r="C195" s="3" t="s">
        <v>395</v>
      </c>
      <c r="D195" s="3" t="s">
        <v>19</v>
      </c>
      <c r="E195" s="3" t="s">
        <v>186</v>
      </c>
      <c r="F195" s="4">
        <v>44197</v>
      </c>
      <c r="G195" s="3" t="s">
        <v>187</v>
      </c>
      <c r="H195" s="3" t="s">
        <v>187</v>
      </c>
      <c r="I195" s="3" t="s">
        <v>188</v>
      </c>
      <c r="J195" s="3" t="s">
        <v>189</v>
      </c>
      <c r="K195" s="3" t="s">
        <v>190</v>
      </c>
      <c r="L195" s="3" t="s">
        <v>126</v>
      </c>
      <c r="M195" s="4">
        <v>44433</v>
      </c>
      <c r="N195" s="3" t="s">
        <v>191</v>
      </c>
    </row>
    <row r="196" spans="1:14" ht="104.25" customHeight="1" x14ac:dyDescent="0.2">
      <c r="A196" s="2">
        <v>192</v>
      </c>
      <c r="B196" s="3" t="s">
        <v>396</v>
      </c>
      <c r="C196" s="3" t="s">
        <v>397</v>
      </c>
      <c r="D196" s="3" t="s">
        <v>19</v>
      </c>
      <c r="E196" s="3" t="s">
        <v>186</v>
      </c>
      <c r="F196" s="4">
        <v>44197</v>
      </c>
      <c r="G196" s="3" t="s">
        <v>187</v>
      </c>
      <c r="H196" s="3" t="s">
        <v>187</v>
      </c>
      <c r="I196" s="3" t="s">
        <v>188</v>
      </c>
      <c r="J196" s="3" t="s">
        <v>189</v>
      </c>
      <c r="K196" s="3" t="s">
        <v>190</v>
      </c>
      <c r="L196" s="3" t="s">
        <v>126</v>
      </c>
      <c r="M196" s="4">
        <v>44433</v>
      </c>
      <c r="N196" s="3" t="s">
        <v>191</v>
      </c>
    </row>
    <row r="197" spans="1:14" ht="104.25" customHeight="1" x14ac:dyDescent="0.2">
      <c r="A197" s="2">
        <v>193</v>
      </c>
      <c r="B197" s="3" t="s">
        <v>398</v>
      </c>
      <c r="C197" s="3" t="s">
        <v>399</v>
      </c>
      <c r="D197" s="3" t="s">
        <v>19</v>
      </c>
      <c r="E197" s="3" t="s">
        <v>186</v>
      </c>
      <c r="F197" s="4">
        <v>44197</v>
      </c>
      <c r="G197" s="3" t="s">
        <v>187</v>
      </c>
      <c r="H197" s="3" t="s">
        <v>187</v>
      </c>
      <c r="I197" s="3" t="s">
        <v>188</v>
      </c>
      <c r="J197" s="3" t="s">
        <v>189</v>
      </c>
      <c r="K197" s="3" t="s">
        <v>190</v>
      </c>
      <c r="L197" s="3" t="s">
        <v>126</v>
      </c>
      <c r="M197" s="4">
        <v>44433</v>
      </c>
      <c r="N197" s="3" t="s">
        <v>191</v>
      </c>
    </row>
    <row r="198" spans="1:14" ht="104.25" customHeight="1" x14ac:dyDescent="0.2">
      <c r="A198" s="2">
        <v>194</v>
      </c>
      <c r="B198" s="3" t="s">
        <v>400</v>
      </c>
      <c r="C198" s="3" t="s">
        <v>401</v>
      </c>
      <c r="D198" s="3" t="s">
        <v>19</v>
      </c>
      <c r="E198" s="3" t="s">
        <v>186</v>
      </c>
      <c r="F198" s="4">
        <v>44197</v>
      </c>
      <c r="G198" s="3" t="s">
        <v>187</v>
      </c>
      <c r="H198" s="3" t="s">
        <v>187</v>
      </c>
      <c r="I198" s="3" t="s">
        <v>188</v>
      </c>
      <c r="J198" s="3" t="s">
        <v>189</v>
      </c>
      <c r="K198" s="3" t="s">
        <v>190</v>
      </c>
      <c r="L198" s="3" t="s">
        <v>126</v>
      </c>
      <c r="M198" s="4">
        <v>44433</v>
      </c>
      <c r="N198" s="3" t="s">
        <v>191</v>
      </c>
    </row>
    <row r="199" spans="1:14" ht="104.25" customHeight="1" x14ac:dyDescent="0.2">
      <c r="A199" s="2">
        <v>195</v>
      </c>
      <c r="B199" s="3" t="s">
        <v>402</v>
      </c>
      <c r="C199" s="3" t="s">
        <v>403</v>
      </c>
      <c r="D199" s="3" t="s">
        <v>19</v>
      </c>
      <c r="E199" s="3" t="s">
        <v>186</v>
      </c>
      <c r="F199" s="4">
        <v>44197</v>
      </c>
      <c r="G199" s="3" t="s">
        <v>187</v>
      </c>
      <c r="H199" s="3" t="s">
        <v>187</v>
      </c>
      <c r="I199" s="3" t="s">
        <v>188</v>
      </c>
      <c r="J199" s="3" t="s">
        <v>189</v>
      </c>
      <c r="K199" s="3" t="s">
        <v>190</v>
      </c>
      <c r="L199" s="3" t="s">
        <v>126</v>
      </c>
      <c r="M199" s="4">
        <v>44433</v>
      </c>
      <c r="N199" s="3" t="s">
        <v>191</v>
      </c>
    </row>
    <row r="200" spans="1:14" ht="104.25" customHeight="1" x14ac:dyDescent="0.2">
      <c r="A200" s="2">
        <v>196</v>
      </c>
      <c r="B200" s="3" t="s">
        <v>404</v>
      </c>
      <c r="C200" s="3" t="s">
        <v>405</v>
      </c>
      <c r="D200" s="3" t="s">
        <v>19</v>
      </c>
      <c r="E200" s="3" t="s">
        <v>186</v>
      </c>
      <c r="F200" s="4">
        <v>44197</v>
      </c>
      <c r="G200" s="3" t="s">
        <v>187</v>
      </c>
      <c r="H200" s="3" t="s">
        <v>187</v>
      </c>
      <c r="I200" s="3" t="s">
        <v>188</v>
      </c>
      <c r="J200" s="3" t="s">
        <v>189</v>
      </c>
      <c r="K200" s="3" t="s">
        <v>190</v>
      </c>
      <c r="L200" s="3" t="s">
        <v>126</v>
      </c>
      <c r="M200" s="4">
        <v>44433</v>
      </c>
      <c r="N200" s="3" t="s">
        <v>191</v>
      </c>
    </row>
    <row r="201" spans="1:14" ht="104.25" customHeight="1" x14ac:dyDescent="0.2">
      <c r="A201" s="2">
        <v>197</v>
      </c>
      <c r="B201" s="3" t="s">
        <v>406</v>
      </c>
      <c r="C201" s="3" t="s">
        <v>407</v>
      </c>
      <c r="D201" s="3" t="s">
        <v>19</v>
      </c>
      <c r="E201" s="3" t="s">
        <v>186</v>
      </c>
      <c r="F201" s="4">
        <v>44197</v>
      </c>
      <c r="G201" s="3" t="s">
        <v>187</v>
      </c>
      <c r="H201" s="3" t="s">
        <v>187</v>
      </c>
      <c r="I201" s="3" t="s">
        <v>188</v>
      </c>
      <c r="J201" s="3" t="s">
        <v>189</v>
      </c>
      <c r="K201" s="3" t="s">
        <v>190</v>
      </c>
      <c r="L201" s="3" t="s">
        <v>126</v>
      </c>
      <c r="M201" s="4">
        <v>44433</v>
      </c>
      <c r="N201" s="3" t="s">
        <v>191</v>
      </c>
    </row>
    <row r="202" spans="1:14" ht="104.25" customHeight="1" x14ac:dyDescent="0.2">
      <c r="A202" s="2">
        <v>198</v>
      </c>
      <c r="B202" s="3" t="s">
        <v>408</v>
      </c>
      <c r="C202" s="3" t="s">
        <v>409</v>
      </c>
      <c r="D202" s="3" t="s">
        <v>19</v>
      </c>
      <c r="E202" s="3" t="s">
        <v>186</v>
      </c>
      <c r="F202" s="4">
        <v>44197</v>
      </c>
      <c r="G202" s="3" t="s">
        <v>187</v>
      </c>
      <c r="H202" s="3" t="s">
        <v>187</v>
      </c>
      <c r="I202" s="3" t="s">
        <v>188</v>
      </c>
      <c r="J202" s="3" t="s">
        <v>189</v>
      </c>
      <c r="K202" s="3" t="s">
        <v>190</v>
      </c>
      <c r="L202" s="3" t="s">
        <v>126</v>
      </c>
      <c r="M202" s="4">
        <v>44433</v>
      </c>
      <c r="N202" s="3" t="s">
        <v>191</v>
      </c>
    </row>
    <row r="203" spans="1:14" ht="104.25" customHeight="1" x14ac:dyDescent="0.2">
      <c r="A203" s="2">
        <v>199</v>
      </c>
      <c r="B203" s="3" t="s">
        <v>410</v>
      </c>
      <c r="C203" s="3" t="s">
        <v>411</v>
      </c>
      <c r="D203" s="3" t="s">
        <v>19</v>
      </c>
      <c r="E203" s="3" t="s">
        <v>186</v>
      </c>
      <c r="F203" s="4">
        <v>44197</v>
      </c>
      <c r="G203" s="3" t="s">
        <v>187</v>
      </c>
      <c r="H203" s="3" t="s">
        <v>187</v>
      </c>
      <c r="I203" s="3" t="s">
        <v>188</v>
      </c>
      <c r="J203" s="3" t="s">
        <v>189</v>
      </c>
      <c r="K203" s="3" t="s">
        <v>190</v>
      </c>
      <c r="L203" s="3" t="s">
        <v>126</v>
      </c>
      <c r="M203" s="4">
        <v>44433</v>
      </c>
      <c r="N203" s="3" t="s">
        <v>191</v>
      </c>
    </row>
    <row r="204" spans="1:14" ht="104.25" customHeight="1" x14ac:dyDescent="0.2">
      <c r="A204" s="2">
        <v>200</v>
      </c>
      <c r="B204" s="3" t="s">
        <v>412</v>
      </c>
      <c r="C204" s="3" t="s">
        <v>413</v>
      </c>
      <c r="D204" s="3" t="s">
        <v>19</v>
      </c>
      <c r="E204" s="3" t="s">
        <v>186</v>
      </c>
      <c r="F204" s="4">
        <v>44197</v>
      </c>
      <c r="G204" s="3" t="s">
        <v>187</v>
      </c>
      <c r="H204" s="3" t="s">
        <v>187</v>
      </c>
      <c r="I204" s="3" t="s">
        <v>188</v>
      </c>
      <c r="J204" s="3" t="s">
        <v>189</v>
      </c>
      <c r="K204" s="3" t="s">
        <v>190</v>
      </c>
      <c r="L204" s="3" t="s">
        <v>126</v>
      </c>
      <c r="M204" s="4">
        <v>44433</v>
      </c>
      <c r="N204" s="3" t="s">
        <v>191</v>
      </c>
    </row>
    <row r="205" spans="1:14" ht="104.25" customHeight="1" x14ac:dyDescent="0.2">
      <c r="A205" s="2">
        <v>201</v>
      </c>
      <c r="B205" s="3" t="s">
        <v>414</v>
      </c>
      <c r="C205" s="3" t="s">
        <v>415</v>
      </c>
      <c r="D205" s="3" t="s">
        <v>19</v>
      </c>
      <c r="E205" s="3" t="s">
        <v>186</v>
      </c>
      <c r="F205" s="4">
        <v>44197</v>
      </c>
      <c r="G205" s="3" t="s">
        <v>187</v>
      </c>
      <c r="H205" s="3" t="s">
        <v>187</v>
      </c>
      <c r="I205" s="3" t="s">
        <v>188</v>
      </c>
      <c r="J205" s="3" t="s">
        <v>189</v>
      </c>
      <c r="K205" s="3" t="s">
        <v>190</v>
      </c>
      <c r="L205" s="3" t="s">
        <v>126</v>
      </c>
      <c r="M205" s="4">
        <v>44433</v>
      </c>
      <c r="N205" s="3" t="s">
        <v>191</v>
      </c>
    </row>
    <row r="206" spans="1:14" ht="104.25" customHeight="1" x14ac:dyDescent="0.2">
      <c r="A206" s="2">
        <v>202</v>
      </c>
      <c r="B206" s="3" t="s">
        <v>416</v>
      </c>
      <c r="C206" s="3" t="s">
        <v>417</v>
      </c>
      <c r="D206" s="3" t="s">
        <v>19</v>
      </c>
      <c r="E206" s="3" t="s">
        <v>186</v>
      </c>
      <c r="F206" s="4">
        <v>44197</v>
      </c>
      <c r="G206" s="3" t="s">
        <v>187</v>
      </c>
      <c r="H206" s="3" t="s">
        <v>187</v>
      </c>
      <c r="I206" s="3" t="s">
        <v>188</v>
      </c>
      <c r="J206" s="3" t="s">
        <v>189</v>
      </c>
      <c r="K206" s="3" t="s">
        <v>190</v>
      </c>
      <c r="L206" s="3" t="s">
        <v>126</v>
      </c>
      <c r="M206" s="4">
        <v>44433</v>
      </c>
      <c r="N206" s="3" t="s">
        <v>191</v>
      </c>
    </row>
    <row r="207" spans="1:14" ht="104.25" customHeight="1" x14ac:dyDescent="0.2">
      <c r="A207" s="2">
        <v>203</v>
      </c>
      <c r="B207" s="3" t="s">
        <v>418</v>
      </c>
      <c r="C207" s="3" t="s">
        <v>419</v>
      </c>
      <c r="D207" s="3" t="s">
        <v>19</v>
      </c>
      <c r="E207" s="3" t="s">
        <v>186</v>
      </c>
      <c r="F207" s="4">
        <v>44197</v>
      </c>
      <c r="G207" s="3" t="s">
        <v>187</v>
      </c>
      <c r="H207" s="3" t="s">
        <v>187</v>
      </c>
      <c r="I207" s="3" t="s">
        <v>188</v>
      </c>
      <c r="J207" s="3" t="s">
        <v>189</v>
      </c>
      <c r="K207" s="3" t="s">
        <v>190</v>
      </c>
      <c r="L207" s="3" t="s">
        <v>126</v>
      </c>
      <c r="M207" s="4">
        <v>44433</v>
      </c>
      <c r="N207" s="3" t="s">
        <v>191</v>
      </c>
    </row>
    <row r="208" spans="1:14" ht="104.25" customHeight="1" x14ac:dyDescent="0.2">
      <c r="A208" s="2">
        <v>204</v>
      </c>
      <c r="B208" s="3" t="s">
        <v>420</v>
      </c>
      <c r="C208" s="3" t="s">
        <v>421</v>
      </c>
      <c r="D208" s="3" t="s">
        <v>19</v>
      </c>
      <c r="E208" s="3" t="s">
        <v>186</v>
      </c>
      <c r="F208" s="4">
        <v>44197</v>
      </c>
      <c r="G208" s="3" t="s">
        <v>187</v>
      </c>
      <c r="H208" s="3" t="s">
        <v>187</v>
      </c>
      <c r="I208" s="3" t="s">
        <v>188</v>
      </c>
      <c r="J208" s="3" t="s">
        <v>189</v>
      </c>
      <c r="K208" s="3" t="s">
        <v>190</v>
      </c>
      <c r="L208" s="3" t="s">
        <v>126</v>
      </c>
      <c r="M208" s="4">
        <v>44433</v>
      </c>
      <c r="N208" s="3" t="s">
        <v>191</v>
      </c>
    </row>
    <row r="209" spans="1:14" ht="104.25" customHeight="1" x14ac:dyDescent="0.2">
      <c r="A209" s="2">
        <v>205</v>
      </c>
      <c r="B209" s="3" t="s">
        <v>422</v>
      </c>
      <c r="C209" s="3" t="s">
        <v>423</v>
      </c>
      <c r="D209" s="3" t="s">
        <v>19</v>
      </c>
      <c r="E209" s="3" t="s">
        <v>186</v>
      </c>
      <c r="F209" s="4">
        <v>44197</v>
      </c>
      <c r="G209" s="3" t="s">
        <v>187</v>
      </c>
      <c r="H209" s="3" t="s">
        <v>187</v>
      </c>
      <c r="I209" s="3" t="s">
        <v>188</v>
      </c>
      <c r="J209" s="3" t="s">
        <v>189</v>
      </c>
      <c r="K209" s="3" t="s">
        <v>190</v>
      </c>
      <c r="L209" s="3" t="s">
        <v>126</v>
      </c>
      <c r="M209" s="4">
        <v>44433</v>
      </c>
      <c r="N209" s="3" t="s">
        <v>191</v>
      </c>
    </row>
    <row r="210" spans="1:14" ht="104.25" customHeight="1" x14ac:dyDescent="0.2">
      <c r="A210" s="2">
        <v>206</v>
      </c>
      <c r="B210" s="3" t="s">
        <v>424</v>
      </c>
      <c r="C210" s="3" t="s">
        <v>425</v>
      </c>
      <c r="D210" s="3" t="s">
        <v>19</v>
      </c>
      <c r="E210" s="3" t="s">
        <v>186</v>
      </c>
      <c r="F210" s="4">
        <v>44197</v>
      </c>
      <c r="G210" s="3" t="s">
        <v>187</v>
      </c>
      <c r="H210" s="3" t="s">
        <v>187</v>
      </c>
      <c r="I210" s="3" t="s">
        <v>188</v>
      </c>
      <c r="J210" s="3" t="s">
        <v>189</v>
      </c>
      <c r="K210" s="3" t="s">
        <v>190</v>
      </c>
      <c r="L210" s="3" t="s">
        <v>126</v>
      </c>
      <c r="M210" s="4">
        <v>44433</v>
      </c>
      <c r="N210" s="3" t="s">
        <v>191</v>
      </c>
    </row>
    <row r="211" spans="1:14" ht="104.25" customHeight="1" x14ac:dyDescent="0.2">
      <c r="A211" s="2">
        <v>207</v>
      </c>
      <c r="B211" s="3" t="s">
        <v>426</v>
      </c>
      <c r="C211" s="3" t="s">
        <v>427</v>
      </c>
      <c r="D211" s="3" t="s">
        <v>19</v>
      </c>
      <c r="E211" s="3" t="s">
        <v>186</v>
      </c>
      <c r="F211" s="4">
        <v>44197</v>
      </c>
      <c r="G211" s="3" t="s">
        <v>187</v>
      </c>
      <c r="H211" s="3" t="s">
        <v>187</v>
      </c>
      <c r="I211" s="3" t="s">
        <v>188</v>
      </c>
      <c r="J211" s="3" t="s">
        <v>189</v>
      </c>
      <c r="K211" s="3" t="s">
        <v>190</v>
      </c>
      <c r="L211" s="3" t="s">
        <v>126</v>
      </c>
      <c r="M211" s="4">
        <v>44433</v>
      </c>
      <c r="N211" s="3" t="s">
        <v>191</v>
      </c>
    </row>
    <row r="212" spans="1:14" ht="104.25" customHeight="1" x14ac:dyDescent="0.2">
      <c r="A212" s="2">
        <v>208</v>
      </c>
      <c r="B212" s="3" t="s">
        <v>428</v>
      </c>
      <c r="C212" s="3" t="s">
        <v>429</v>
      </c>
      <c r="D212" s="3" t="s">
        <v>19</v>
      </c>
      <c r="E212" s="3" t="s">
        <v>186</v>
      </c>
      <c r="F212" s="4">
        <v>44197</v>
      </c>
      <c r="G212" s="3" t="s">
        <v>187</v>
      </c>
      <c r="H212" s="3" t="s">
        <v>187</v>
      </c>
      <c r="I212" s="3" t="s">
        <v>188</v>
      </c>
      <c r="J212" s="3" t="s">
        <v>189</v>
      </c>
      <c r="K212" s="3" t="s">
        <v>190</v>
      </c>
      <c r="L212" s="3" t="s">
        <v>126</v>
      </c>
      <c r="M212" s="4">
        <v>44433</v>
      </c>
      <c r="N212" s="3" t="s">
        <v>191</v>
      </c>
    </row>
    <row r="213" spans="1:14" ht="104.25" customHeight="1" x14ac:dyDescent="0.2">
      <c r="A213" s="2">
        <v>209</v>
      </c>
      <c r="B213" s="3" t="s">
        <v>430</v>
      </c>
      <c r="C213" s="3" t="s">
        <v>431</v>
      </c>
      <c r="D213" s="3" t="s">
        <v>19</v>
      </c>
      <c r="E213" s="3" t="s">
        <v>186</v>
      </c>
      <c r="F213" s="4">
        <v>44197</v>
      </c>
      <c r="G213" s="3" t="s">
        <v>187</v>
      </c>
      <c r="H213" s="3" t="s">
        <v>187</v>
      </c>
      <c r="I213" s="3" t="s">
        <v>188</v>
      </c>
      <c r="J213" s="3" t="s">
        <v>189</v>
      </c>
      <c r="K213" s="3" t="s">
        <v>190</v>
      </c>
      <c r="L213" s="3" t="s">
        <v>126</v>
      </c>
      <c r="M213" s="4">
        <v>44433</v>
      </c>
      <c r="N213" s="3" t="s">
        <v>191</v>
      </c>
    </row>
    <row r="214" spans="1:14" ht="104.25" customHeight="1" x14ac:dyDescent="0.2">
      <c r="A214" s="2">
        <v>210</v>
      </c>
      <c r="B214" s="3" t="s">
        <v>432</v>
      </c>
      <c r="C214" s="3" t="s">
        <v>433</v>
      </c>
      <c r="D214" s="3" t="s">
        <v>19</v>
      </c>
      <c r="E214" s="3" t="s">
        <v>186</v>
      </c>
      <c r="F214" s="4">
        <v>44197</v>
      </c>
      <c r="G214" s="3" t="s">
        <v>187</v>
      </c>
      <c r="H214" s="3" t="s">
        <v>187</v>
      </c>
      <c r="I214" s="3" t="s">
        <v>188</v>
      </c>
      <c r="J214" s="3" t="s">
        <v>189</v>
      </c>
      <c r="K214" s="3" t="s">
        <v>190</v>
      </c>
      <c r="L214" s="3" t="s">
        <v>126</v>
      </c>
      <c r="M214" s="4">
        <v>44433</v>
      </c>
      <c r="N214" s="3" t="s">
        <v>191</v>
      </c>
    </row>
    <row r="215" spans="1:14" ht="104.25" customHeight="1" x14ac:dyDescent="0.2">
      <c r="A215" s="2">
        <v>211</v>
      </c>
      <c r="B215" s="3" t="s">
        <v>434</v>
      </c>
      <c r="C215" s="3" t="s">
        <v>435</v>
      </c>
      <c r="D215" s="3" t="s">
        <v>19</v>
      </c>
      <c r="E215" s="3" t="s">
        <v>186</v>
      </c>
      <c r="F215" s="4">
        <v>44197</v>
      </c>
      <c r="G215" s="3" t="s">
        <v>187</v>
      </c>
      <c r="H215" s="3" t="s">
        <v>187</v>
      </c>
      <c r="I215" s="3" t="s">
        <v>188</v>
      </c>
      <c r="J215" s="3" t="s">
        <v>189</v>
      </c>
      <c r="K215" s="3" t="s">
        <v>190</v>
      </c>
      <c r="L215" s="3" t="s">
        <v>126</v>
      </c>
      <c r="M215" s="4">
        <v>44433</v>
      </c>
      <c r="N215" s="3" t="s">
        <v>191</v>
      </c>
    </row>
    <row r="216" spans="1:14" ht="104.25" customHeight="1" x14ac:dyDescent="0.2">
      <c r="A216" s="2">
        <v>212</v>
      </c>
      <c r="B216" s="3" t="s">
        <v>436</v>
      </c>
      <c r="C216" s="3" t="s">
        <v>437</v>
      </c>
      <c r="D216" s="3" t="s">
        <v>19</v>
      </c>
      <c r="E216" s="3" t="s">
        <v>186</v>
      </c>
      <c r="F216" s="4">
        <v>44197</v>
      </c>
      <c r="G216" s="3" t="s">
        <v>187</v>
      </c>
      <c r="H216" s="3" t="s">
        <v>187</v>
      </c>
      <c r="I216" s="3" t="s">
        <v>188</v>
      </c>
      <c r="J216" s="3" t="s">
        <v>189</v>
      </c>
      <c r="K216" s="3" t="s">
        <v>190</v>
      </c>
      <c r="L216" s="3" t="s">
        <v>126</v>
      </c>
      <c r="M216" s="4">
        <v>44433</v>
      </c>
      <c r="N216" s="3" t="s">
        <v>191</v>
      </c>
    </row>
    <row r="217" spans="1:14" ht="104.25" customHeight="1" x14ac:dyDescent="0.2">
      <c r="A217" s="2">
        <v>213</v>
      </c>
      <c r="B217" s="3" t="s">
        <v>438</v>
      </c>
      <c r="C217" s="3" t="s">
        <v>439</v>
      </c>
      <c r="D217" s="3" t="s">
        <v>19</v>
      </c>
      <c r="E217" s="3" t="s">
        <v>186</v>
      </c>
      <c r="F217" s="4">
        <v>44197</v>
      </c>
      <c r="G217" s="3" t="s">
        <v>187</v>
      </c>
      <c r="H217" s="3" t="s">
        <v>187</v>
      </c>
      <c r="I217" s="3" t="s">
        <v>188</v>
      </c>
      <c r="J217" s="3" t="s">
        <v>189</v>
      </c>
      <c r="K217" s="3" t="s">
        <v>190</v>
      </c>
      <c r="L217" s="3" t="s">
        <v>126</v>
      </c>
      <c r="M217" s="4">
        <v>44433</v>
      </c>
      <c r="N217" s="3" t="s">
        <v>191</v>
      </c>
    </row>
    <row r="218" spans="1:14" ht="104.25" customHeight="1" x14ac:dyDescent="0.2">
      <c r="A218" s="2">
        <v>214</v>
      </c>
      <c r="B218" s="3" t="s">
        <v>440</v>
      </c>
      <c r="C218" s="3" t="s">
        <v>441</v>
      </c>
      <c r="D218" s="3" t="s">
        <v>19</v>
      </c>
      <c r="E218" s="3" t="s">
        <v>186</v>
      </c>
      <c r="F218" s="4">
        <v>44197</v>
      </c>
      <c r="G218" s="3" t="s">
        <v>187</v>
      </c>
      <c r="H218" s="3" t="s">
        <v>187</v>
      </c>
      <c r="I218" s="3" t="s">
        <v>188</v>
      </c>
      <c r="J218" s="3" t="s">
        <v>189</v>
      </c>
      <c r="K218" s="3" t="s">
        <v>190</v>
      </c>
      <c r="L218" s="3" t="s">
        <v>126</v>
      </c>
      <c r="M218" s="4">
        <v>44433</v>
      </c>
      <c r="N218" s="3" t="s">
        <v>191</v>
      </c>
    </row>
    <row r="219" spans="1:14" ht="104.25" customHeight="1" x14ac:dyDescent="0.2">
      <c r="A219" s="2">
        <v>215</v>
      </c>
      <c r="B219" s="3" t="s">
        <v>442</v>
      </c>
      <c r="C219" s="3" t="s">
        <v>443</v>
      </c>
      <c r="D219" s="3" t="s">
        <v>19</v>
      </c>
      <c r="E219" s="3" t="s">
        <v>186</v>
      </c>
      <c r="F219" s="4">
        <v>44197</v>
      </c>
      <c r="G219" s="3" t="s">
        <v>187</v>
      </c>
      <c r="H219" s="3" t="s">
        <v>187</v>
      </c>
      <c r="I219" s="3" t="s">
        <v>188</v>
      </c>
      <c r="J219" s="3" t="s">
        <v>189</v>
      </c>
      <c r="K219" s="3" t="s">
        <v>190</v>
      </c>
      <c r="L219" s="3" t="s">
        <v>126</v>
      </c>
      <c r="M219" s="4">
        <v>44433</v>
      </c>
      <c r="N219" s="3" t="s">
        <v>191</v>
      </c>
    </row>
    <row r="220" spans="1:14" ht="104.25" customHeight="1" x14ac:dyDescent="0.2">
      <c r="A220" s="2">
        <v>216</v>
      </c>
      <c r="B220" s="3" t="s">
        <v>444</v>
      </c>
      <c r="C220" s="3" t="s">
        <v>445</v>
      </c>
      <c r="D220" s="3" t="s">
        <v>19</v>
      </c>
      <c r="E220" s="3" t="s">
        <v>186</v>
      </c>
      <c r="F220" s="4">
        <v>44197</v>
      </c>
      <c r="G220" s="3" t="s">
        <v>187</v>
      </c>
      <c r="H220" s="3" t="s">
        <v>187</v>
      </c>
      <c r="I220" s="3" t="s">
        <v>188</v>
      </c>
      <c r="J220" s="3" t="s">
        <v>189</v>
      </c>
      <c r="K220" s="3" t="s">
        <v>190</v>
      </c>
      <c r="L220" s="3" t="s">
        <v>126</v>
      </c>
      <c r="M220" s="4">
        <v>44433</v>
      </c>
      <c r="N220" s="3" t="s">
        <v>191</v>
      </c>
    </row>
    <row r="221" spans="1:14" ht="104.25" customHeight="1" x14ac:dyDescent="0.2">
      <c r="A221" s="2">
        <v>217</v>
      </c>
      <c r="B221" s="3" t="s">
        <v>446</v>
      </c>
      <c r="C221" s="3" t="s">
        <v>447</v>
      </c>
      <c r="D221" s="3" t="s">
        <v>19</v>
      </c>
      <c r="E221" s="3" t="s">
        <v>186</v>
      </c>
      <c r="F221" s="4">
        <v>44197</v>
      </c>
      <c r="G221" s="3" t="s">
        <v>187</v>
      </c>
      <c r="H221" s="3" t="s">
        <v>187</v>
      </c>
      <c r="I221" s="3" t="s">
        <v>188</v>
      </c>
      <c r="J221" s="3" t="s">
        <v>189</v>
      </c>
      <c r="K221" s="3" t="s">
        <v>190</v>
      </c>
      <c r="L221" s="3" t="s">
        <v>126</v>
      </c>
      <c r="M221" s="4">
        <v>44433</v>
      </c>
      <c r="N221" s="3" t="s">
        <v>191</v>
      </c>
    </row>
    <row r="222" spans="1:14" ht="104.25" customHeight="1" x14ac:dyDescent="0.2">
      <c r="A222" s="2">
        <v>218</v>
      </c>
      <c r="B222" s="3" t="s">
        <v>448</v>
      </c>
      <c r="C222" s="3" t="s">
        <v>449</v>
      </c>
      <c r="D222" s="3" t="s">
        <v>19</v>
      </c>
      <c r="E222" s="3" t="s">
        <v>186</v>
      </c>
      <c r="F222" s="4">
        <v>44197</v>
      </c>
      <c r="G222" s="3" t="s">
        <v>187</v>
      </c>
      <c r="H222" s="3" t="s">
        <v>187</v>
      </c>
      <c r="I222" s="3" t="s">
        <v>188</v>
      </c>
      <c r="J222" s="3" t="s">
        <v>189</v>
      </c>
      <c r="K222" s="3" t="s">
        <v>190</v>
      </c>
      <c r="L222" s="3" t="s">
        <v>126</v>
      </c>
      <c r="M222" s="4">
        <v>44433</v>
      </c>
      <c r="N222" s="3" t="s">
        <v>191</v>
      </c>
    </row>
    <row r="223" spans="1:14" ht="104.25" customHeight="1" x14ac:dyDescent="0.2">
      <c r="A223" s="2">
        <v>219</v>
      </c>
      <c r="B223" s="3" t="s">
        <v>450</v>
      </c>
      <c r="C223" s="3" t="s">
        <v>451</v>
      </c>
      <c r="D223" s="3" t="s">
        <v>19</v>
      </c>
      <c r="E223" s="3" t="s">
        <v>186</v>
      </c>
      <c r="F223" s="4">
        <v>44197</v>
      </c>
      <c r="G223" s="3" t="s">
        <v>187</v>
      </c>
      <c r="H223" s="3" t="s">
        <v>187</v>
      </c>
      <c r="I223" s="3" t="s">
        <v>188</v>
      </c>
      <c r="J223" s="3" t="s">
        <v>189</v>
      </c>
      <c r="K223" s="3" t="s">
        <v>190</v>
      </c>
      <c r="L223" s="3" t="s">
        <v>126</v>
      </c>
      <c r="M223" s="4">
        <v>44433</v>
      </c>
      <c r="N223" s="3" t="s">
        <v>191</v>
      </c>
    </row>
    <row r="224" spans="1:14" ht="104.25" customHeight="1" x14ac:dyDescent="0.2">
      <c r="A224" s="2">
        <v>220</v>
      </c>
      <c r="B224" s="3" t="s">
        <v>452</v>
      </c>
      <c r="C224" s="3" t="s">
        <v>453</v>
      </c>
      <c r="D224" s="3" t="s">
        <v>19</v>
      </c>
      <c r="E224" s="3" t="s">
        <v>186</v>
      </c>
      <c r="F224" s="4">
        <v>44197</v>
      </c>
      <c r="G224" s="3" t="s">
        <v>187</v>
      </c>
      <c r="H224" s="3" t="s">
        <v>187</v>
      </c>
      <c r="I224" s="3" t="s">
        <v>188</v>
      </c>
      <c r="J224" s="3" t="s">
        <v>189</v>
      </c>
      <c r="K224" s="3" t="s">
        <v>190</v>
      </c>
      <c r="L224" s="3" t="s">
        <v>126</v>
      </c>
      <c r="M224" s="4">
        <v>44433</v>
      </c>
      <c r="N224" s="3" t="s">
        <v>191</v>
      </c>
    </row>
    <row r="225" spans="1:14" ht="104.25" customHeight="1" x14ac:dyDescent="0.2">
      <c r="A225" s="2">
        <v>221</v>
      </c>
      <c r="B225" s="3" t="s">
        <v>454</v>
      </c>
      <c r="C225" s="3" t="s">
        <v>455</v>
      </c>
      <c r="D225" s="3" t="s">
        <v>19</v>
      </c>
      <c r="E225" s="3" t="s">
        <v>186</v>
      </c>
      <c r="F225" s="4">
        <v>44197</v>
      </c>
      <c r="G225" s="3" t="s">
        <v>187</v>
      </c>
      <c r="H225" s="3" t="s">
        <v>187</v>
      </c>
      <c r="I225" s="3" t="s">
        <v>188</v>
      </c>
      <c r="J225" s="3" t="s">
        <v>189</v>
      </c>
      <c r="K225" s="3" t="s">
        <v>190</v>
      </c>
      <c r="L225" s="3" t="s">
        <v>126</v>
      </c>
      <c r="M225" s="4">
        <v>44433</v>
      </c>
      <c r="N225" s="3" t="s">
        <v>191</v>
      </c>
    </row>
    <row r="226" spans="1:14" ht="104.25" customHeight="1" x14ac:dyDescent="0.2">
      <c r="A226" s="2">
        <v>222</v>
      </c>
      <c r="B226" s="3" t="s">
        <v>456</v>
      </c>
      <c r="C226" s="3" t="s">
        <v>457</v>
      </c>
      <c r="D226" s="3" t="s">
        <v>19</v>
      </c>
      <c r="E226" s="3" t="s">
        <v>186</v>
      </c>
      <c r="F226" s="4">
        <v>44197</v>
      </c>
      <c r="G226" s="3" t="s">
        <v>187</v>
      </c>
      <c r="H226" s="3" t="s">
        <v>187</v>
      </c>
      <c r="I226" s="3" t="s">
        <v>188</v>
      </c>
      <c r="J226" s="3" t="s">
        <v>189</v>
      </c>
      <c r="K226" s="3" t="s">
        <v>190</v>
      </c>
      <c r="L226" s="3" t="s">
        <v>126</v>
      </c>
      <c r="M226" s="4">
        <v>44433</v>
      </c>
      <c r="N226" s="3" t="s">
        <v>191</v>
      </c>
    </row>
    <row r="227" spans="1:14" ht="104.25" customHeight="1" x14ac:dyDescent="0.2">
      <c r="A227" s="2">
        <v>223</v>
      </c>
      <c r="B227" s="3" t="s">
        <v>458</v>
      </c>
      <c r="C227" s="3" t="s">
        <v>265</v>
      </c>
      <c r="D227" s="3" t="s">
        <v>19</v>
      </c>
      <c r="E227" s="3" t="s">
        <v>186</v>
      </c>
      <c r="F227" s="4">
        <v>44197</v>
      </c>
      <c r="G227" s="3" t="s">
        <v>187</v>
      </c>
      <c r="H227" s="3" t="s">
        <v>187</v>
      </c>
      <c r="I227" s="3" t="s">
        <v>188</v>
      </c>
      <c r="J227" s="3" t="s">
        <v>189</v>
      </c>
      <c r="K227" s="3" t="s">
        <v>190</v>
      </c>
      <c r="L227" s="3" t="s">
        <v>126</v>
      </c>
      <c r="M227" s="4">
        <v>44433</v>
      </c>
      <c r="N227" s="3" t="s">
        <v>191</v>
      </c>
    </row>
    <row r="228" spans="1:14" ht="104.25" customHeight="1" x14ac:dyDescent="0.2">
      <c r="A228" s="2">
        <v>224</v>
      </c>
      <c r="B228" s="3" t="s">
        <v>459</v>
      </c>
      <c r="C228" s="3" t="s">
        <v>460</v>
      </c>
      <c r="D228" s="3" t="s">
        <v>19</v>
      </c>
      <c r="E228" s="3" t="s">
        <v>117</v>
      </c>
      <c r="F228" s="4">
        <v>44798</v>
      </c>
      <c r="G228" s="3" t="s">
        <v>461</v>
      </c>
      <c r="H228" s="3" t="s">
        <v>461</v>
      </c>
      <c r="I228" s="3" t="s">
        <v>181</v>
      </c>
      <c r="J228" s="3" t="s">
        <v>23</v>
      </c>
      <c r="K228" s="3" t="s">
        <v>23</v>
      </c>
      <c r="L228" s="3" t="s">
        <v>24</v>
      </c>
      <c r="M228" s="4">
        <v>44861</v>
      </c>
      <c r="N228" s="3" t="s">
        <v>25</v>
      </c>
    </row>
    <row r="229" spans="1:14" ht="104.25" customHeight="1" x14ac:dyDescent="0.2">
      <c r="A229" s="2">
        <v>225</v>
      </c>
      <c r="B229" s="3" t="s">
        <v>462</v>
      </c>
      <c r="C229" s="3" t="s">
        <v>463</v>
      </c>
      <c r="D229" s="3" t="s">
        <v>19</v>
      </c>
      <c r="E229" s="3" t="s">
        <v>117</v>
      </c>
      <c r="F229" s="4">
        <v>44575</v>
      </c>
      <c r="G229" s="3" t="s">
        <v>461</v>
      </c>
      <c r="H229" s="3" t="s">
        <v>461</v>
      </c>
      <c r="I229" s="3" t="s">
        <v>181</v>
      </c>
      <c r="J229" s="3" t="s">
        <v>23</v>
      </c>
      <c r="K229" s="3" t="s">
        <v>23</v>
      </c>
      <c r="L229" s="3" t="s">
        <v>24</v>
      </c>
      <c r="M229" s="4">
        <v>44861</v>
      </c>
      <c r="N229" s="3" t="s">
        <v>25</v>
      </c>
    </row>
    <row r="230" spans="1:14" ht="104.25" customHeight="1" x14ac:dyDescent="0.2">
      <c r="A230" s="2">
        <v>226</v>
      </c>
      <c r="B230" s="3" t="s">
        <v>464</v>
      </c>
      <c r="C230" s="3" t="s">
        <v>465</v>
      </c>
      <c r="D230" s="3" t="s">
        <v>19</v>
      </c>
      <c r="E230" s="3" t="s">
        <v>117</v>
      </c>
      <c r="F230" s="4">
        <v>44575</v>
      </c>
      <c r="G230" s="3" t="s">
        <v>461</v>
      </c>
      <c r="H230" s="3" t="s">
        <v>461</v>
      </c>
      <c r="I230" s="3" t="s">
        <v>181</v>
      </c>
      <c r="J230" s="3" t="s">
        <v>23</v>
      </c>
      <c r="K230" s="3" t="s">
        <v>23</v>
      </c>
      <c r="L230" s="3" t="s">
        <v>24</v>
      </c>
      <c r="M230" s="4">
        <v>44861</v>
      </c>
      <c r="N230" s="3" t="s">
        <v>466</v>
      </c>
    </row>
    <row r="231" spans="1:14" ht="104.25" customHeight="1" x14ac:dyDescent="0.2">
      <c r="A231" s="2">
        <v>227</v>
      </c>
      <c r="B231" s="3" t="s">
        <v>464</v>
      </c>
      <c r="C231" s="3" t="s">
        <v>467</v>
      </c>
      <c r="D231" s="3" t="s">
        <v>19</v>
      </c>
      <c r="E231" s="3" t="s">
        <v>117</v>
      </c>
      <c r="F231" s="4">
        <v>44634</v>
      </c>
      <c r="G231" s="3" t="s">
        <v>461</v>
      </c>
      <c r="H231" s="3" t="s">
        <v>461</v>
      </c>
      <c r="I231" s="3" t="s">
        <v>181</v>
      </c>
      <c r="J231" s="3" t="s">
        <v>23</v>
      </c>
      <c r="K231" s="3" t="s">
        <v>23</v>
      </c>
      <c r="L231" s="3" t="s">
        <v>24</v>
      </c>
      <c r="M231" s="4">
        <v>44861</v>
      </c>
      <c r="N231" s="3" t="s">
        <v>466</v>
      </c>
    </row>
    <row r="232" spans="1:14" ht="104.25" customHeight="1" x14ac:dyDescent="0.2">
      <c r="A232" s="2">
        <v>228</v>
      </c>
      <c r="B232" s="3" t="s">
        <v>468</v>
      </c>
      <c r="C232" s="3" t="s">
        <v>469</v>
      </c>
      <c r="D232" s="3" t="s">
        <v>19</v>
      </c>
      <c r="E232" s="3" t="s">
        <v>117</v>
      </c>
      <c r="F232" s="4">
        <v>44831</v>
      </c>
      <c r="G232" s="3" t="s">
        <v>461</v>
      </c>
      <c r="H232" s="3" t="s">
        <v>461</v>
      </c>
      <c r="I232" s="3" t="s">
        <v>181</v>
      </c>
      <c r="J232" s="3" t="s">
        <v>23</v>
      </c>
      <c r="K232" s="3" t="s">
        <v>23</v>
      </c>
      <c r="L232" s="3" t="s">
        <v>24</v>
      </c>
      <c r="M232" s="4">
        <v>44861</v>
      </c>
      <c r="N232" s="3" t="s">
        <v>466</v>
      </c>
    </row>
    <row r="233" spans="1:14" ht="104.25" customHeight="1" x14ac:dyDescent="0.2">
      <c r="A233" s="2">
        <v>229</v>
      </c>
      <c r="B233" s="3" t="s">
        <v>470</v>
      </c>
      <c r="C233" s="3" t="s">
        <v>471</v>
      </c>
      <c r="D233" s="3" t="s">
        <v>19</v>
      </c>
      <c r="E233" s="3" t="s">
        <v>117</v>
      </c>
      <c r="F233" s="4">
        <v>44662</v>
      </c>
      <c r="G233" s="3" t="s">
        <v>461</v>
      </c>
      <c r="H233" s="3" t="s">
        <v>461</v>
      </c>
      <c r="I233" s="3" t="s">
        <v>181</v>
      </c>
      <c r="J233" s="3" t="s">
        <v>23</v>
      </c>
      <c r="K233" s="3" t="s">
        <v>23</v>
      </c>
      <c r="L233" s="3" t="s">
        <v>24</v>
      </c>
      <c r="M233" s="4">
        <v>44861</v>
      </c>
      <c r="N233" s="3" t="s">
        <v>466</v>
      </c>
    </row>
    <row r="234" spans="1:14" ht="104.25" customHeight="1" x14ac:dyDescent="0.2">
      <c r="A234" s="2">
        <v>230</v>
      </c>
      <c r="B234" s="3" t="s">
        <v>470</v>
      </c>
      <c r="C234" s="3" t="s">
        <v>472</v>
      </c>
      <c r="D234" s="3" t="s">
        <v>19</v>
      </c>
      <c r="E234" s="3" t="s">
        <v>117</v>
      </c>
      <c r="F234" s="4">
        <v>44958</v>
      </c>
      <c r="G234" s="3" t="s">
        <v>461</v>
      </c>
      <c r="H234" s="3" t="s">
        <v>461</v>
      </c>
      <c r="I234" s="3" t="s">
        <v>181</v>
      </c>
      <c r="J234" s="3" t="s">
        <v>23</v>
      </c>
      <c r="K234" s="3" t="s">
        <v>23</v>
      </c>
      <c r="L234" s="3" t="s">
        <v>24</v>
      </c>
      <c r="M234" s="4">
        <v>44861</v>
      </c>
      <c r="N234" s="3" t="s">
        <v>466</v>
      </c>
    </row>
    <row r="235" spans="1:14" ht="104.25" customHeight="1" x14ac:dyDescent="0.2">
      <c r="A235" s="2">
        <v>231</v>
      </c>
      <c r="B235" s="3" t="s">
        <v>462</v>
      </c>
      <c r="C235" s="3" t="s">
        <v>463</v>
      </c>
      <c r="D235" s="3" t="s">
        <v>19</v>
      </c>
      <c r="E235" s="3" t="s">
        <v>117</v>
      </c>
      <c r="F235" s="4">
        <v>44613</v>
      </c>
      <c r="G235" s="3" t="s">
        <v>461</v>
      </c>
      <c r="H235" s="3" t="s">
        <v>461</v>
      </c>
      <c r="I235" s="3" t="s">
        <v>181</v>
      </c>
      <c r="J235" s="3" t="s">
        <v>23</v>
      </c>
      <c r="K235" s="3" t="s">
        <v>23</v>
      </c>
      <c r="L235" s="3" t="s">
        <v>24</v>
      </c>
      <c r="M235" s="4">
        <v>44861</v>
      </c>
      <c r="N235" s="3" t="s">
        <v>466</v>
      </c>
    </row>
    <row r="236" spans="1:14" ht="104.25" customHeight="1" x14ac:dyDescent="0.2">
      <c r="A236" s="2">
        <v>232</v>
      </c>
      <c r="B236" s="3" t="s">
        <v>464</v>
      </c>
      <c r="C236" s="3" t="s">
        <v>473</v>
      </c>
      <c r="D236" s="3" t="s">
        <v>19</v>
      </c>
      <c r="E236" s="3" t="s">
        <v>117</v>
      </c>
      <c r="F236" s="4">
        <v>44613</v>
      </c>
      <c r="G236" s="3" t="s">
        <v>461</v>
      </c>
      <c r="H236" s="3" t="s">
        <v>461</v>
      </c>
      <c r="I236" s="3" t="s">
        <v>181</v>
      </c>
      <c r="J236" s="3" t="s">
        <v>23</v>
      </c>
      <c r="K236" s="3" t="s">
        <v>23</v>
      </c>
      <c r="L236" s="3" t="s">
        <v>24</v>
      </c>
      <c r="M236" s="4">
        <v>44861</v>
      </c>
      <c r="N236" s="3" t="s">
        <v>466</v>
      </c>
    </row>
    <row r="237" spans="1:14" ht="104.25" customHeight="1" x14ac:dyDescent="0.2">
      <c r="A237" s="2">
        <v>233</v>
      </c>
      <c r="B237" s="3" t="s">
        <v>470</v>
      </c>
      <c r="C237" s="3" t="s">
        <v>472</v>
      </c>
      <c r="D237" s="3" t="s">
        <v>19</v>
      </c>
      <c r="E237" s="3" t="s">
        <v>117</v>
      </c>
      <c r="F237" s="4">
        <v>44620</v>
      </c>
      <c r="G237" s="3" t="s">
        <v>461</v>
      </c>
      <c r="H237" s="3" t="s">
        <v>461</v>
      </c>
      <c r="I237" s="3" t="s">
        <v>181</v>
      </c>
      <c r="J237" s="3" t="s">
        <v>23</v>
      </c>
      <c r="K237" s="3" t="s">
        <v>23</v>
      </c>
      <c r="L237" s="3" t="s">
        <v>24</v>
      </c>
      <c r="M237" s="4">
        <v>44861</v>
      </c>
      <c r="N237" s="3" t="s">
        <v>466</v>
      </c>
    </row>
    <row r="238" spans="1:14" ht="104.25" customHeight="1" x14ac:dyDescent="0.2">
      <c r="A238" s="2">
        <v>234</v>
      </c>
      <c r="B238" s="3" t="s">
        <v>474</v>
      </c>
      <c r="C238" s="3" t="s">
        <v>475</v>
      </c>
      <c r="D238" s="3" t="s">
        <v>19</v>
      </c>
      <c r="E238" s="3" t="s">
        <v>117</v>
      </c>
      <c r="F238" s="4">
        <v>44616</v>
      </c>
      <c r="G238" s="3" t="s">
        <v>461</v>
      </c>
      <c r="H238" s="3" t="s">
        <v>461</v>
      </c>
      <c r="I238" s="3" t="s">
        <v>181</v>
      </c>
      <c r="J238" s="3" t="s">
        <v>23</v>
      </c>
      <c r="K238" s="3" t="s">
        <v>23</v>
      </c>
      <c r="L238" s="3" t="s">
        <v>24</v>
      </c>
      <c r="M238" s="4">
        <v>44861</v>
      </c>
      <c r="N238" s="3" t="s">
        <v>466</v>
      </c>
    </row>
    <row r="239" spans="1:14" ht="104.25" customHeight="1" x14ac:dyDescent="0.2">
      <c r="A239" s="2">
        <v>235</v>
      </c>
      <c r="B239" s="3" t="s">
        <v>470</v>
      </c>
      <c r="C239" s="3" t="s">
        <v>472</v>
      </c>
      <c r="D239" s="3" t="s">
        <v>19</v>
      </c>
      <c r="E239" s="3" t="s">
        <v>117</v>
      </c>
      <c r="F239" s="4">
        <v>44634</v>
      </c>
      <c r="G239" s="3" t="s">
        <v>461</v>
      </c>
      <c r="H239" s="3" t="s">
        <v>461</v>
      </c>
      <c r="I239" s="3" t="s">
        <v>181</v>
      </c>
      <c r="J239" s="3" t="s">
        <v>23</v>
      </c>
      <c r="K239" s="3" t="s">
        <v>23</v>
      </c>
      <c r="L239" s="3" t="s">
        <v>24</v>
      </c>
      <c r="M239" s="4">
        <v>44861</v>
      </c>
      <c r="N239" s="3" t="s">
        <v>466</v>
      </c>
    </row>
    <row r="240" spans="1:14" ht="104.25" customHeight="1" x14ac:dyDescent="0.2">
      <c r="A240" s="2">
        <v>236</v>
      </c>
      <c r="B240" s="3" t="s">
        <v>474</v>
      </c>
      <c r="C240" s="3" t="s">
        <v>475</v>
      </c>
      <c r="D240" s="3" t="s">
        <v>19</v>
      </c>
      <c r="E240" s="3" t="s">
        <v>117</v>
      </c>
      <c r="F240" s="4">
        <v>44573</v>
      </c>
      <c r="G240" s="3" t="s">
        <v>461</v>
      </c>
      <c r="H240" s="3" t="s">
        <v>461</v>
      </c>
      <c r="I240" s="3" t="s">
        <v>181</v>
      </c>
      <c r="J240" s="3" t="s">
        <v>23</v>
      </c>
      <c r="K240" s="3" t="s">
        <v>23</v>
      </c>
      <c r="L240" s="3" t="s">
        <v>24</v>
      </c>
      <c r="M240" s="4">
        <v>44861</v>
      </c>
      <c r="N240" s="3" t="s">
        <v>466</v>
      </c>
    </row>
    <row r="241" spans="1:14" ht="104.25" customHeight="1" x14ac:dyDescent="0.2">
      <c r="A241" s="2">
        <v>237</v>
      </c>
      <c r="B241" s="3" t="s">
        <v>470</v>
      </c>
      <c r="C241" s="3" t="s">
        <v>472</v>
      </c>
      <c r="D241" s="3" t="s">
        <v>19</v>
      </c>
      <c r="E241" s="3" t="s">
        <v>117</v>
      </c>
      <c r="F241" s="4">
        <v>44575</v>
      </c>
      <c r="G241" s="3" t="s">
        <v>461</v>
      </c>
      <c r="H241" s="3" t="s">
        <v>461</v>
      </c>
      <c r="I241" s="3" t="s">
        <v>181</v>
      </c>
      <c r="J241" s="3" t="s">
        <v>23</v>
      </c>
      <c r="K241" s="3" t="s">
        <v>23</v>
      </c>
      <c r="L241" s="3" t="s">
        <v>24</v>
      </c>
      <c r="M241" s="4">
        <v>44861</v>
      </c>
      <c r="N241" s="3" t="s">
        <v>466</v>
      </c>
    </row>
    <row r="242" spans="1:14" ht="104.25" customHeight="1" x14ac:dyDescent="0.2">
      <c r="A242" s="2">
        <v>238</v>
      </c>
      <c r="B242" s="3" t="s">
        <v>474</v>
      </c>
      <c r="C242" s="3" t="s">
        <v>475</v>
      </c>
      <c r="D242" s="3" t="s">
        <v>19</v>
      </c>
      <c r="E242" s="3" t="s">
        <v>117</v>
      </c>
      <c r="F242" s="4">
        <v>44628</v>
      </c>
      <c r="G242" s="3" t="s">
        <v>461</v>
      </c>
      <c r="H242" s="3" t="s">
        <v>461</v>
      </c>
      <c r="I242" s="3" t="s">
        <v>181</v>
      </c>
      <c r="J242" s="3" t="s">
        <v>23</v>
      </c>
      <c r="K242" s="3" t="s">
        <v>23</v>
      </c>
      <c r="L242" s="3" t="s">
        <v>24</v>
      </c>
      <c r="M242" s="4">
        <v>44861</v>
      </c>
      <c r="N242" s="3" t="s">
        <v>466</v>
      </c>
    </row>
    <row r="243" spans="1:14" ht="104.25" customHeight="1" x14ac:dyDescent="0.2">
      <c r="A243" s="2">
        <v>239</v>
      </c>
      <c r="B243" s="3" t="s">
        <v>470</v>
      </c>
      <c r="C243" s="3" t="s">
        <v>472</v>
      </c>
      <c r="D243" s="3" t="s">
        <v>19</v>
      </c>
      <c r="E243" s="3" t="s">
        <v>117</v>
      </c>
      <c r="F243" s="4">
        <v>44648</v>
      </c>
      <c r="G243" s="3" t="s">
        <v>461</v>
      </c>
      <c r="H243" s="3" t="s">
        <v>461</v>
      </c>
      <c r="I243" s="3" t="s">
        <v>181</v>
      </c>
      <c r="J243" s="3" t="s">
        <v>23</v>
      </c>
      <c r="K243" s="3" t="s">
        <v>23</v>
      </c>
      <c r="L243" s="3" t="s">
        <v>24</v>
      </c>
      <c r="M243" s="4">
        <v>44861</v>
      </c>
      <c r="N243" s="3" t="s">
        <v>466</v>
      </c>
    </row>
    <row r="244" spans="1:14" ht="104.25" customHeight="1" x14ac:dyDescent="0.2">
      <c r="A244" s="2">
        <v>240</v>
      </c>
      <c r="B244" s="3" t="s">
        <v>474</v>
      </c>
      <c r="C244" s="3" t="s">
        <v>475</v>
      </c>
      <c r="D244" s="3" t="s">
        <v>19</v>
      </c>
      <c r="E244" s="3" t="s">
        <v>117</v>
      </c>
      <c r="F244" s="4">
        <v>44572</v>
      </c>
      <c r="G244" s="3" t="s">
        <v>461</v>
      </c>
      <c r="H244" s="3" t="s">
        <v>461</v>
      </c>
      <c r="I244" s="3" t="s">
        <v>181</v>
      </c>
      <c r="J244" s="3" t="s">
        <v>23</v>
      </c>
      <c r="K244" s="3" t="s">
        <v>23</v>
      </c>
      <c r="L244" s="3" t="s">
        <v>24</v>
      </c>
      <c r="M244" s="4">
        <v>44861</v>
      </c>
      <c r="N244" s="3" t="s">
        <v>466</v>
      </c>
    </row>
    <row r="245" spans="1:14" ht="104.25" customHeight="1" x14ac:dyDescent="0.2">
      <c r="A245" s="2">
        <v>241</v>
      </c>
      <c r="B245" s="3" t="s">
        <v>470</v>
      </c>
      <c r="C245" s="3" t="s">
        <v>472</v>
      </c>
      <c r="D245" s="3" t="s">
        <v>19</v>
      </c>
      <c r="E245" s="3" t="s">
        <v>117</v>
      </c>
      <c r="F245" s="4">
        <v>44574</v>
      </c>
      <c r="G245" s="3" t="s">
        <v>461</v>
      </c>
      <c r="H245" s="3" t="s">
        <v>461</v>
      </c>
      <c r="I245" s="3" t="s">
        <v>181</v>
      </c>
      <c r="J245" s="3" t="s">
        <v>23</v>
      </c>
      <c r="K245" s="3" t="s">
        <v>23</v>
      </c>
      <c r="L245" s="3" t="s">
        <v>24</v>
      </c>
      <c r="M245" s="4">
        <v>44861</v>
      </c>
      <c r="N245" s="3" t="s">
        <v>466</v>
      </c>
    </row>
    <row r="246" spans="1:14" ht="104.25" customHeight="1" x14ac:dyDescent="0.2">
      <c r="A246" s="2">
        <v>242</v>
      </c>
      <c r="B246" s="3" t="s">
        <v>476</v>
      </c>
      <c r="C246" s="3" t="s">
        <v>477</v>
      </c>
      <c r="D246" s="3" t="s">
        <v>19</v>
      </c>
      <c r="E246" s="3" t="s">
        <v>117</v>
      </c>
      <c r="F246" s="4">
        <v>44562</v>
      </c>
      <c r="G246" s="3" t="s">
        <v>478</v>
      </c>
      <c r="H246" s="3" t="s">
        <v>478</v>
      </c>
      <c r="I246" s="3" t="s">
        <v>22</v>
      </c>
      <c r="J246" s="3" t="s">
        <v>23</v>
      </c>
      <c r="K246" s="3" t="s">
        <v>23</v>
      </c>
      <c r="L246" s="3" t="s">
        <v>126</v>
      </c>
      <c r="M246" s="4">
        <v>44859</v>
      </c>
      <c r="N246" s="3" t="s">
        <v>25</v>
      </c>
    </row>
    <row r="247" spans="1:14" ht="104.25" customHeight="1" x14ac:dyDescent="0.2">
      <c r="A247" s="2">
        <v>243</v>
      </c>
      <c r="B247" s="3" t="s">
        <v>479</v>
      </c>
      <c r="C247" s="3" t="s">
        <v>480</v>
      </c>
      <c r="D247" s="3" t="s">
        <v>19</v>
      </c>
      <c r="E247" s="3" t="s">
        <v>117</v>
      </c>
      <c r="F247" s="4">
        <v>44927</v>
      </c>
      <c r="G247" s="3" t="s">
        <v>478</v>
      </c>
      <c r="H247" s="3" t="s">
        <v>478</v>
      </c>
      <c r="I247" s="3" t="s">
        <v>481</v>
      </c>
      <c r="J247" s="3" t="s">
        <v>122</v>
      </c>
      <c r="K247" s="3" t="s">
        <v>122</v>
      </c>
      <c r="L247" s="3" t="s">
        <v>126</v>
      </c>
      <c r="M247" s="4">
        <v>44859</v>
      </c>
      <c r="N247" s="3" t="s">
        <v>25</v>
      </c>
    </row>
    <row r="248" spans="1:14" ht="104.25" customHeight="1" x14ac:dyDescent="0.2">
      <c r="A248" s="2">
        <v>244</v>
      </c>
      <c r="B248" s="3" t="s">
        <v>482</v>
      </c>
      <c r="C248" s="3" t="s">
        <v>483</v>
      </c>
      <c r="D248" s="3" t="s">
        <v>19</v>
      </c>
      <c r="E248" s="3" t="s">
        <v>117</v>
      </c>
      <c r="F248" s="4">
        <v>44562</v>
      </c>
      <c r="G248" s="3" t="s">
        <v>478</v>
      </c>
      <c r="H248" s="3" t="s">
        <v>478</v>
      </c>
      <c r="I248" s="3" t="s">
        <v>484</v>
      </c>
      <c r="J248" s="3" t="s">
        <v>485</v>
      </c>
      <c r="K248" s="3" t="s">
        <v>485</v>
      </c>
      <c r="L248" s="3" t="s">
        <v>126</v>
      </c>
      <c r="M248" s="4">
        <v>44859</v>
      </c>
      <c r="N248" s="3" t="s">
        <v>25</v>
      </c>
    </row>
    <row r="249" spans="1:14" ht="104.25" customHeight="1" x14ac:dyDescent="0.2">
      <c r="A249" s="2">
        <v>245</v>
      </c>
      <c r="B249" s="3" t="s">
        <v>486</v>
      </c>
      <c r="C249" s="3" t="s">
        <v>487</v>
      </c>
      <c r="D249" s="3" t="s">
        <v>19</v>
      </c>
      <c r="E249" s="3" t="s">
        <v>117</v>
      </c>
      <c r="F249" s="4">
        <v>44562</v>
      </c>
      <c r="G249" s="3" t="s">
        <v>478</v>
      </c>
      <c r="H249" s="3" t="s">
        <v>478</v>
      </c>
      <c r="I249" s="3" t="s">
        <v>22</v>
      </c>
      <c r="J249" s="3" t="s">
        <v>23</v>
      </c>
      <c r="K249" s="3" t="s">
        <v>23</v>
      </c>
      <c r="L249" s="3" t="s">
        <v>126</v>
      </c>
      <c r="M249" s="4">
        <v>44453</v>
      </c>
      <c r="N249" s="3" t="s">
        <v>25</v>
      </c>
    </row>
    <row r="250" spans="1:14" ht="104.25" customHeight="1" x14ac:dyDescent="0.2">
      <c r="A250" s="2">
        <v>246</v>
      </c>
      <c r="B250" s="3" t="s">
        <v>488</v>
      </c>
      <c r="C250" s="3" t="s">
        <v>489</v>
      </c>
      <c r="D250" s="3" t="s">
        <v>19</v>
      </c>
      <c r="E250" s="3" t="s">
        <v>117</v>
      </c>
      <c r="F250" s="4">
        <v>44820</v>
      </c>
      <c r="G250" s="3" t="s">
        <v>478</v>
      </c>
      <c r="H250" s="3" t="s">
        <v>478</v>
      </c>
      <c r="I250" s="3" t="s">
        <v>22</v>
      </c>
      <c r="J250" s="3" t="s">
        <v>23</v>
      </c>
      <c r="K250" s="3" t="s">
        <v>23</v>
      </c>
      <c r="L250" s="3" t="s">
        <v>126</v>
      </c>
      <c r="M250" s="4">
        <v>44859</v>
      </c>
      <c r="N250" s="3" t="s">
        <v>25</v>
      </c>
    </row>
    <row r="251" spans="1:14" ht="104.25" customHeight="1" x14ac:dyDescent="0.2">
      <c r="A251" s="2">
        <v>247</v>
      </c>
      <c r="B251" s="3" t="s">
        <v>490</v>
      </c>
      <c r="C251" s="3" t="s">
        <v>491</v>
      </c>
      <c r="D251" s="3" t="s">
        <v>19</v>
      </c>
      <c r="E251" s="3" t="s">
        <v>117</v>
      </c>
      <c r="F251" s="4">
        <v>44820</v>
      </c>
      <c r="G251" s="3" t="s">
        <v>478</v>
      </c>
      <c r="H251" s="3" t="s">
        <v>478</v>
      </c>
      <c r="I251" s="3" t="s">
        <v>22</v>
      </c>
      <c r="J251" s="3" t="s">
        <v>23</v>
      </c>
      <c r="K251" s="3" t="s">
        <v>23</v>
      </c>
      <c r="L251" s="3" t="s">
        <v>126</v>
      </c>
      <c r="M251" s="4">
        <v>44859</v>
      </c>
      <c r="N251" s="3" t="s">
        <v>25</v>
      </c>
    </row>
    <row r="252" spans="1:14" ht="104.25" customHeight="1" x14ac:dyDescent="0.2">
      <c r="A252" s="2">
        <v>248</v>
      </c>
      <c r="B252" s="3" t="s">
        <v>492</v>
      </c>
      <c r="C252" s="3" t="s">
        <v>493</v>
      </c>
      <c r="D252" s="3" t="s">
        <v>19</v>
      </c>
      <c r="E252" s="3" t="s">
        <v>494</v>
      </c>
      <c r="F252" s="4">
        <v>44200</v>
      </c>
      <c r="G252" s="3" t="s">
        <v>478</v>
      </c>
      <c r="H252" s="3" t="s">
        <v>478</v>
      </c>
      <c r="I252" s="3" t="s">
        <v>22</v>
      </c>
      <c r="J252" s="3" t="s">
        <v>23</v>
      </c>
      <c r="K252" s="3" t="s">
        <v>23</v>
      </c>
      <c r="L252" s="3" t="s">
        <v>126</v>
      </c>
      <c r="M252" s="4">
        <v>44453</v>
      </c>
      <c r="N252" s="3" t="s">
        <v>25</v>
      </c>
    </row>
    <row r="253" spans="1:14" ht="104.25" customHeight="1" x14ac:dyDescent="0.2">
      <c r="A253" s="2">
        <v>249</v>
      </c>
      <c r="B253" s="3" t="s">
        <v>495</v>
      </c>
      <c r="C253" s="3" t="s">
        <v>496</v>
      </c>
      <c r="D253" s="3" t="s">
        <v>19</v>
      </c>
      <c r="E253" s="3" t="s">
        <v>117</v>
      </c>
      <c r="F253" s="4">
        <v>45091</v>
      </c>
      <c r="G253" s="3" t="s">
        <v>478</v>
      </c>
      <c r="H253" s="3" t="s">
        <v>478</v>
      </c>
      <c r="I253" s="3" t="s">
        <v>497</v>
      </c>
      <c r="J253" s="3" t="s">
        <v>485</v>
      </c>
      <c r="K253" s="3" t="s">
        <v>485</v>
      </c>
      <c r="L253" s="3" t="s">
        <v>126</v>
      </c>
      <c r="M253" s="4">
        <v>45091</v>
      </c>
      <c r="N253" s="3" t="s">
        <v>42</v>
      </c>
    </row>
    <row r="254" spans="1:14" ht="104.25" customHeight="1" x14ac:dyDescent="0.2">
      <c r="A254" s="2">
        <v>250</v>
      </c>
      <c r="B254" s="3" t="s">
        <v>498</v>
      </c>
      <c r="C254" s="3" t="s">
        <v>499</v>
      </c>
      <c r="D254" s="3" t="s">
        <v>19</v>
      </c>
      <c r="E254" s="3" t="s">
        <v>20</v>
      </c>
      <c r="F254" s="4">
        <v>45091</v>
      </c>
      <c r="G254" s="3" t="s">
        <v>478</v>
      </c>
      <c r="H254" s="3" t="s">
        <v>478</v>
      </c>
      <c r="I254" s="3" t="s">
        <v>22</v>
      </c>
      <c r="J254" s="3" t="s">
        <v>23</v>
      </c>
      <c r="K254" s="3" t="s">
        <v>23</v>
      </c>
      <c r="L254" s="3" t="s">
        <v>126</v>
      </c>
      <c r="M254" s="4">
        <v>45091</v>
      </c>
      <c r="N254" s="3" t="s">
        <v>25</v>
      </c>
    </row>
    <row r="255" spans="1:14" ht="104.25" customHeight="1" x14ac:dyDescent="0.2">
      <c r="A255" s="2">
        <v>251</v>
      </c>
      <c r="B255" s="3" t="s">
        <v>500</v>
      </c>
      <c r="C255" s="3" t="s">
        <v>501</v>
      </c>
      <c r="D255" s="3" t="s">
        <v>19</v>
      </c>
      <c r="E255" s="3" t="s">
        <v>117</v>
      </c>
      <c r="F255" s="4">
        <v>45097</v>
      </c>
      <c r="G255" s="3" t="s">
        <v>478</v>
      </c>
      <c r="H255" s="3" t="s">
        <v>478</v>
      </c>
      <c r="I255" s="3" t="s">
        <v>22</v>
      </c>
      <c r="J255" s="3" t="s">
        <v>23</v>
      </c>
      <c r="K255" s="3" t="s">
        <v>23</v>
      </c>
      <c r="L255" s="3" t="s">
        <v>126</v>
      </c>
      <c r="M255" s="4">
        <v>45097</v>
      </c>
      <c r="N255" s="3" t="s">
        <v>25</v>
      </c>
    </row>
    <row r="256" spans="1:14" ht="104.25" customHeight="1" x14ac:dyDescent="0.2">
      <c r="A256" s="2">
        <v>252</v>
      </c>
      <c r="B256" s="3" t="s">
        <v>502</v>
      </c>
      <c r="C256" s="3" t="s">
        <v>503</v>
      </c>
      <c r="D256" s="3" t="s">
        <v>19</v>
      </c>
      <c r="E256" s="3" t="s">
        <v>117</v>
      </c>
      <c r="F256" s="4">
        <v>45097</v>
      </c>
      <c r="G256" s="3" t="s">
        <v>478</v>
      </c>
      <c r="H256" s="3" t="s">
        <v>478</v>
      </c>
      <c r="I256" s="3" t="s">
        <v>22</v>
      </c>
      <c r="J256" s="3" t="s">
        <v>23</v>
      </c>
      <c r="K256" s="3" t="s">
        <v>23</v>
      </c>
      <c r="L256" s="3" t="s">
        <v>126</v>
      </c>
      <c r="M256" s="4">
        <v>45097</v>
      </c>
      <c r="N256" s="3" t="s">
        <v>25</v>
      </c>
    </row>
    <row r="257" spans="1:14" ht="104.25" customHeight="1" x14ac:dyDescent="0.2">
      <c r="A257" s="2">
        <v>253</v>
      </c>
      <c r="B257" s="3" t="s">
        <v>504</v>
      </c>
      <c r="C257" s="3" t="s">
        <v>504</v>
      </c>
      <c r="D257" s="3" t="s">
        <v>19</v>
      </c>
      <c r="E257" s="3" t="s">
        <v>117</v>
      </c>
      <c r="F257" s="4">
        <v>45069</v>
      </c>
      <c r="G257" s="3" t="s">
        <v>478</v>
      </c>
      <c r="H257" s="3" t="s">
        <v>478</v>
      </c>
      <c r="I257" s="3" t="s">
        <v>22</v>
      </c>
      <c r="J257" s="3" t="s">
        <v>23</v>
      </c>
      <c r="K257" s="3" t="s">
        <v>23</v>
      </c>
      <c r="L257" s="3" t="s">
        <v>126</v>
      </c>
      <c r="M257" s="4">
        <v>45097</v>
      </c>
      <c r="N257" s="3" t="s">
        <v>25</v>
      </c>
    </row>
    <row r="258" spans="1:14" ht="104.25" customHeight="1" x14ac:dyDescent="0.2">
      <c r="A258" s="2">
        <v>254</v>
      </c>
      <c r="B258" s="3" t="s">
        <v>505</v>
      </c>
      <c r="C258" s="3" t="s">
        <v>506</v>
      </c>
      <c r="D258" s="3" t="s">
        <v>19</v>
      </c>
      <c r="E258" s="3" t="s">
        <v>20</v>
      </c>
      <c r="F258" s="4">
        <v>45078</v>
      </c>
      <c r="G258" s="3" t="s">
        <v>478</v>
      </c>
      <c r="H258" s="3" t="s">
        <v>478</v>
      </c>
      <c r="I258" s="3" t="s">
        <v>22</v>
      </c>
      <c r="J258" s="3" t="s">
        <v>23</v>
      </c>
      <c r="K258" s="3" t="s">
        <v>23</v>
      </c>
      <c r="L258" s="3" t="s">
        <v>126</v>
      </c>
      <c r="M258" s="4">
        <v>45097</v>
      </c>
      <c r="N258" s="3" t="s">
        <v>25</v>
      </c>
    </row>
    <row r="259" spans="1:14" ht="104.25" customHeight="1" x14ac:dyDescent="0.2">
      <c r="A259" s="2">
        <v>255</v>
      </c>
      <c r="B259" s="3" t="s">
        <v>507</v>
      </c>
      <c r="C259" s="3" t="s">
        <v>507</v>
      </c>
      <c r="D259" s="3" t="s">
        <v>19</v>
      </c>
      <c r="E259" s="3" t="s">
        <v>117</v>
      </c>
      <c r="F259" s="4">
        <v>45071</v>
      </c>
      <c r="G259" s="3" t="s">
        <v>478</v>
      </c>
      <c r="H259" s="3" t="s">
        <v>478</v>
      </c>
      <c r="I259" s="3" t="s">
        <v>22</v>
      </c>
      <c r="J259" s="3" t="s">
        <v>23</v>
      </c>
      <c r="K259" s="3" t="s">
        <v>23</v>
      </c>
      <c r="L259" s="3" t="s">
        <v>126</v>
      </c>
      <c r="M259" s="4">
        <v>45097</v>
      </c>
      <c r="N259" s="3" t="s">
        <v>25</v>
      </c>
    </row>
    <row r="260" spans="1:14" ht="104.25" customHeight="1" x14ac:dyDescent="0.2">
      <c r="A260" s="2">
        <v>256</v>
      </c>
      <c r="B260" s="3" t="s">
        <v>508</v>
      </c>
      <c r="C260" s="3" t="s">
        <v>509</v>
      </c>
      <c r="D260" s="3" t="s">
        <v>19</v>
      </c>
      <c r="E260" s="3" t="s">
        <v>20</v>
      </c>
      <c r="F260" s="4">
        <v>45093</v>
      </c>
      <c r="G260" s="3" t="s">
        <v>478</v>
      </c>
      <c r="H260" s="3" t="s">
        <v>478</v>
      </c>
      <c r="I260" s="3" t="s">
        <v>22</v>
      </c>
      <c r="J260" s="3" t="s">
        <v>23</v>
      </c>
      <c r="K260" s="3" t="s">
        <v>23</v>
      </c>
      <c r="L260" s="3" t="s">
        <v>126</v>
      </c>
      <c r="M260" s="4">
        <v>45097</v>
      </c>
      <c r="N260" s="3" t="s">
        <v>25</v>
      </c>
    </row>
    <row r="261" spans="1:14" ht="104.25" customHeight="1" x14ac:dyDescent="0.2">
      <c r="A261" s="2">
        <v>257</v>
      </c>
      <c r="B261" s="3" t="s">
        <v>510</v>
      </c>
      <c r="C261" s="3" t="s">
        <v>510</v>
      </c>
      <c r="D261" s="3" t="s">
        <v>19</v>
      </c>
      <c r="E261" s="3" t="s">
        <v>117</v>
      </c>
      <c r="F261" s="4">
        <v>45076</v>
      </c>
      <c r="G261" s="3" t="s">
        <v>478</v>
      </c>
      <c r="H261" s="3" t="s">
        <v>478</v>
      </c>
      <c r="I261" s="3" t="s">
        <v>22</v>
      </c>
      <c r="J261" s="3" t="s">
        <v>23</v>
      </c>
      <c r="K261" s="3" t="s">
        <v>23</v>
      </c>
      <c r="L261" s="3" t="s">
        <v>126</v>
      </c>
      <c r="M261" s="4">
        <v>45097</v>
      </c>
      <c r="N261" s="3" t="s">
        <v>25</v>
      </c>
    </row>
    <row r="262" spans="1:14" ht="104.25" customHeight="1" x14ac:dyDescent="0.2">
      <c r="A262" s="2">
        <v>258</v>
      </c>
      <c r="B262" s="3" t="s">
        <v>511</v>
      </c>
      <c r="C262" s="3" t="s">
        <v>511</v>
      </c>
      <c r="D262" s="3" t="s">
        <v>19</v>
      </c>
      <c r="E262" s="3" t="s">
        <v>117</v>
      </c>
      <c r="F262" s="4">
        <v>45081</v>
      </c>
      <c r="G262" s="3" t="s">
        <v>478</v>
      </c>
      <c r="H262" s="3" t="s">
        <v>478</v>
      </c>
      <c r="I262" s="3" t="s">
        <v>22</v>
      </c>
      <c r="J262" s="3" t="s">
        <v>23</v>
      </c>
      <c r="K262" s="3" t="s">
        <v>23</v>
      </c>
      <c r="L262" s="3" t="s">
        <v>126</v>
      </c>
      <c r="M262" s="4">
        <v>45097</v>
      </c>
      <c r="N262" s="3" t="s">
        <v>25</v>
      </c>
    </row>
    <row r="263" spans="1:14" ht="104.25" customHeight="1" x14ac:dyDescent="0.2">
      <c r="A263" s="2">
        <v>259</v>
      </c>
      <c r="B263" s="3" t="s">
        <v>512</v>
      </c>
      <c r="C263" s="3" t="s">
        <v>512</v>
      </c>
      <c r="D263" s="3" t="s">
        <v>19</v>
      </c>
      <c r="E263" s="3" t="s">
        <v>117</v>
      </c>
      <c r="F263" s="4">
        <v>45170</v>
      </c>
      <c r="G263" s="3" t="s">
        <v>478</v>
      </c>
      <c r="H263" s="3" t="s">
        <v>478</v>
      </c>
      <c r="I263" s="3" t="s">
        <v>22</v>
      </c>
      <c r="J263" s="3" t="s">
        <v>23</v>
      </c>
      <c r="K263" s="3" t="s">
        <v>23</v>
      </c>
      <c r="L263" s="3" t="s">
        <v>126</v>
      </c>
      <c r="M263" s="4">
        <v>45097</v>
      </c>
      <c r="N263" s="3" t="s">
        <v>25</v>
      </c>
    </row>
    <row r="264" spans="1:14" ht="104.25" customHeight="1" x14ac:dyDescent="0.2">
      <c r="A264" s="2">
        <v>260</v>
      </c>
      <c r="B264" s="3" t="s">
        <v>513</v>
      </c>
      <c r="C264" s="3" t="s">
        <v>514</v>
      </c>
      <c r="D264" s="3" t="s">
        <v>19</v>
      </c>
      <c r="E264" s="3" t="s">
        <v>20</v>
      </c>
      <c r="F264" s="4">
        <v>45146</v>
      </c>
      <c r="G264" s="3" t="s">
        <v>478</v>
      </c>
      <c r="H264" s="3" t="s">
        <v>478</v>
      </c>
      <c r="I264" s="3" t="s">
        <v>22</v>
      </c>
      <c r="J264" s="3" t="s">
        <v>23</v>
      </c>
      <c r="K264" s="3" t="s">
        <v>23</v>
      </c>
      <c r="L264" s="3" t="s">
        <v>126</v>
      </c>
      <c r="M264" s="4">
        <v>45097</v>
      </c>
      <c r="N264" s="3" t="s">
        <v>25</v>
      </c>
    </row>
    <row r="265" spans="1:14" ht="104.25" customHeight="1" x14ac:dyDescent="0.2">
      <c r="A265" s="2">
        <v>261</v>
      </c>
      <c r="B265" s="3" t="s">
        <v>515</v>
      </c>
      <c r="C265" s="3" t="s">
        <v>516</v>
      </c>
      <c r="D265" s="3" t="s">
        <v>19</v>
      </c>
      <c r="E265" s="3" t="s">
        <v>20</v>
      </c>
      <c r="F265" s="4">
        <v>45146</v>
      </c>
      <c r="G265" s="3" t="s">
        <v>478</v>
      </c>
      <c r="H265" s="3" t="s">
        <v>478</v>
      </c>
      <c r="I265" s="3" t="s">
        <v>22</v>
      </c>
      <c r="J265" s="3" t="s">
        <v>23</v>
      </c>
      <c r="K265" s="3" t="s">
        <v>23</v>
      </c>
      <c r="L265" s="3" t="s">
        <v>126</v>
      </c>
      <c r="M265" s="4">
        <v>45097</v>
      </c>
      <c r="N265" s="3" t="s">
        <v>25</v>
      </c>
    </row>
    <row r="266" spans="1:14" ht="104.25" customHeight="1" x14ac:dyDescent="0.2">
      <c r="A266" s="2">
        <v>262</v>
      </c>
      <c r="B266" s="3" t="s">
        <v>517</v>
      </c>
      <c r="C266" s="3" t="s">
        <v>517</v>
      </c>
      <c r="D266" s="3" t="s">
        <v>19</v>
      </c>
      <c r="E266" s="3" t="s">
        <v>117</v>
      </c>
      <c r="F266" s="4">
        <v>44927</v>
      </c>
      <c r="G266" s="3" t="s">
        <v>478</v>
      </c>
      <c r="H266" s="3" t="s">
        <v>478</v>
      </c>
      <c r="I266" s="3" t="s">
        <v>22</v>
      </c>
      <c r="J266" s="3" t="s">
        <v>23</v>
      </c>
      <c r="K266" s="3" t="s">
        <v>23</v>
      </c>
      <c r="L266" s="3" t="s">
        <v>126</v>
      </c>
      <c r="M266" s="4">
        <v>45097</v>
      </c>
      <c r="N266" s="3" t="s">
        <v>25</v>
      </c>
    </row>
    <row r="267" spans="1:14" ht="104.25" customHeight="1" x14ac:dyDescent="0.2">
      <c r="A267" s="2">
        <v>263</v>
      </c>
      <c r="B267" s="3" t="s">
        <v>518</v>
      </c>
      <c r="C267" s="3" t="s">
        <v>519</v>
      </c>
      <c r="D267" s="3" t="s">
        <v>19</v>
      </c>
      <c r="E267" s="3" t="s">
        <v>20</v>
      </c>
      <c r="F267" s="4">
        <v>44927</v>
      </c>
      <c r="G267" s="3" t="s">
        <v>478</v>
      </c>
      <c r="H267" s="3" t="s">
        <v>478</v>
      </c>
      <c r="I267" s="3" t="s">
        <v>22</v>
      </c>
      <c r="J267" s="3" t="s">
        <v>23</v>
      </c>
      <c r="K267" s="3" t="s">
        <v>23</v>
      </c>
      <c r="L267" s="3" t="s">
        <v>126</v>
      </c>
      <c r="M267" s="4">
        <v>45097</v>
      </c>
      <c r="N267" s="3" t="s">
        <v>25</v>
      </c>
    </row>
    <row r="268" spans="1:14" ht="104.25" customHeight="1" x14ac:dyDescent="0.2">
      <c r="A268" s="2">
        <v>264</v>
      </c>
      <c r="B268" s="3" t="s">
        <v>520</v>
      </c>
      <c r="C268" s="3" t="s">
        <v>521</v>
      </c>
      <c r="D268" s="3" t="s">
        <v>19</v>
      </c>
      <c r="E268" s="3" t="s">
        <v>20</v>
      </c>
      <c r="F268" s="4">
        <v>45100</v>
      </c>
      <c r="G268" s="3" t="s">
        <v>478</v>
      </c>
      <c r="H268" s="3" t="s">
        <v>478</v>
      </c>
      <c r="I268" s="3" t="s">
        <v>22</v>
      </c>
      <c r="J268" s="3" t="s">
        <v>23</v>
      </c>
      <c r="K268" s="3" t="s">
        <v>23</v>
      </c>
      <c r="L268" s="3" t="s">
        <v>126</v>
      </c>
      <c r="M268" s="4">
        <v>45100</v>
      </c>
      <c r="N268" s="3" t="s">
        <v>25</v>
      </c>
    </row>
    <row r="269" spans="1:14" ht="104.25" customHeight="1" x14ac:dyDescent="0.2">
      <c r="A269" s="2">
        <v>265</v>
      </c>
      <c r="B269" s="3" t="s">
        <v>522</v>
      </c>
      <c r="C269" s="3" t="s">
        <v>523</v>
      </c>
      <c r="D269" s="3" t="s">
        <v>19</v>
      </c>
      <c r="E269" s="3" t="s">
        <v>20</v>
      </c>
      <c r="F269" s="4">
        <v>45100</v>
      </c>
      <c r="G269" s="3" t="s">
        <v>478</v>
      </c>
      <c r="H269" s="3" t="s">
        <v>478</v>
      </c>
      <c r="I269" s="3" t="s">
        <v>22</v>
      </c>
      <c r="J269" s="3" t="s">
        <v>23</v>
      </c>
      <c r="K269" s="3" t="s">
        <v>23</v>
      </c>
      <c r="L269" s="3" t="s">
        <v>126</v>
      </c>
      <c r="M269" s="4">
        <v>45100</v>
      </c>
      <c r="N269" s="3" t="s">
        <v>25</v>
      </c>
    </row>
    <row r="270" spans="1:14" ht="104.25" customHeight="1" x14ac:dyDescent="0.2">
      <c r="A270" s="2">
        <v>266</v>
      </c>
      <c r="B270" s="3" t="s">
        <v>515</v>
      </c>
      <c r="C270" s="3" t="s">
        <v>524</v>
      </c>
      <c r="D270" s="3" t="s">
        <v>19</v>
      </c>
      <c r="E270" s="3" t="s">
        <v>117</v>
      </c>
      <c r="F270" s="4">
        <v>45100</v>
      </c>
      <c r="G270" s="3" t="s">
        <v>478</v>
      </c>
      <c r="H270" s="3" t="s">
        <v>478</v>
      </c>
      <c r="I270" s="3" t="s">
        <v>22</v>
      </c>
      <c r="J270" s="3" t="s">
        <v>23</v>
      </c>
      <c r="K270" s="3" t="s">
        <v>23</v>
      </c>
      <c r="L270" s="3" t="s">
        <v>126</v>
      </c>
      <c r="M270" s="4">
        <v>45100</v>
      </c>
      <c r="N270" s="3" t="s">
        <v>25</v>
      </c>
    </row>
    <row r="271" spans="1:14" ht="104.25" customHeight="1" x14ac:dyDescent="0.2">
      <c r="A271" s="2">
        <v>267</v>
      </c>
      <c r="B271" s="3" t="s">
        <v>525</v>
      </c>
      <c r="C271" s="3" t="s">
        <v>526</v>
      </c>
      <c r="D271" s="3" t="s">
        <v>19</v>
      </c>
      <c r="E271" s="3" t="s">
        <v>20</v>
      </c>
      <c r="F271" s="4">
        <v>44958</v>
      </c>
      <c r="G271" s="3" t="s">
        <v>478</v>
      </c>
      <c r="H271" s="3" t="s">
        <v>478</v>
      </c>
      <c r="I271" s="3" t="s">
        <v>527</v>
      </c>
      <c r="J271" s="3" t="s">
        <v>485</v>
      </c>
      <c r="K271" s="3" t="s">
        <v>485</v>
      </c>
      <c r="L271" s="3" t="s">
        <v>24</v>
      </c>
      <c r="M271" s="4">
        <v>44859</v>
      </c>
      <c r="N271" s="3" t="s">
        <v>42</v>
      </c>
    </row>
    <row r="272" spans="1:14" ht="104.25" customHeight="1" x14ac:dyDescent="0.2">
      <c r="A272" s="2">
        <v>268</v>
      </c>
      <c r="B272" s="3" t="s">
        <v>528</v>
      </c>
      <c r="C272" s="3" t="s">
        <v>529</v>
      </c>
      <c r="D272" s="3" t="s">
        <v>19</v>
      </c>
      <c r="E272" s="3" t="s">
        <v>117</v>
      </c>
      <c r="F272" s="4">
        <v>44958</v>
      </c>
      <c r="G272" s="3" t="s">
        <v>478</v>
      </c>
      <c r="H272" s="3" t="s">
        <v>478</v>
      </c>
      <c r="I272" s="3" t="s">
        <v>527</v>
      </c>
      <c r="J272" s="3" t="s">
        <v>485</v>
      </c>
      <c r="K272" s="3" t="s">
        <v>485</v>
      </c>
      <c r="L272" s="3" t="s">
        <v>24</v>
      </c>
      <c r="M272" s="4">
        <v>44859</v>
      </c>
      <c r="N272" s="3" t="s">
        <v>42</v>
      </c>
    </row>
    <row r="273" spans="1:14" ht="104.25" customHeight="1" x14ac:dyDescent="0.2">
      <c r="A273" s="2">
        <v>269</v>
      </c>
      <c r="B273" s="3" t="s">
        <v>530</v>
      </c>
      <c r="C273" s="3" t="s">
        <v>531</v>
      </c>
      <c r="D273" s="3" t="s">
        <v>19</v>
      </c>
      <c r="E273" s="3" t="s">
        <v>117</v>
      </c>
      <c r="F273" s="4">
        <v>44958</v>
      </c>
      <c r="G273" s="3" t="s">
        <v>478</v>
      </c>
      <c r="H273" s="3" t="s">
        <v>478</v>
      </c>
      <c r="I273" s="3" t="s">
        <v>527</v>
      </c>
      <c r="J273" s="3" t="s">
        <v>485</v>
      </c>
      <c r="K273" s="3" t="s">
        <v>485</v>
      </c>
      <c r="L273" s="3" t="s">
        <v>24</v>
      </c>
      <c r="M273" s="4">
        <v>44859</v>
      </c>
      <c r="N273" s="3" t="s">
        <v>122</v>
      </c>
    </row>
    <row r="274" spans="1:14" ht="104.25" customHeight="1" x14ac:dyDescent="0.2">
      <c r="A274" s="2">
        <v>270</v>
      </c>
      <c r="B274" s="3" t="s">
        <v>532</v>
      </c>
      <c r="C274" s="3" t="s">
        <v>533</v>
      </c>
      <c r="D274" s="3" t="s">
        <v>19</v>
      </c>
      <c r="E274" s="3" t="s">
        <v>117</v>
      </c>
      <c r="F274" s="4">
        <v>44958</v>
      </c>
      <c r="G274" s="3" t="s">
        <v>478</v>
      </c>
      <c r="H274" s="3" t="s">
        <v>478</v>
      </c>
      <c r="I274" s="3" t="s">
        <v>527</v>
      </c>
      <c r="J274" s="3" t="s">
        <v>485</v>
      </c>
      <c r="K274" s="3" t="s">
        <v>485</v>
      </c>
      <c r="L274" s="3" t="s">
        <v>24</v>
      </c>
      <c r="M274" s="4">
        <v>44859</v>
      </c>
      <c r="N274" s="3" t="s">
        <v>122</v>
      </c>
    </row>
    <row r="275" spans="1:14" ht="104.25" customHeight="1" x14ac:dyDescent="0.2">
      <c r="A275" s="2">
        <v>271</v>
      </c>
      <c r="B275" s="3" t="s">
        <v>534</v>
      </c>
      <c r="C275" s="3" t="s">
        <v>535</v>
      </c>
      <c r="D275" s="3" t="s">
        <v>19</v>
      </c>
      <c r="E275" s="3" t="s">
        <v>20</v>
      </c>
      <c r="F275" s="4">
        <v>44197</v>
      </c>
      <c r="G275" s="3" t="s">
        <v>478</v>
      </c>
      <c r="H275" s="3" t="s">
        <v>478</v>
      </c>
      <c r="I275" s="3" t="s">
        <v>22</v>
      </c>
      <c r="J275" s="3" t="s">
        <v>23</v>
      </c>
      <c r="K275" s="3" t="s">
        <v>23</v>
      </c>
      <c r="L275" s="3" t="s">
        <v>126</v>
      </c>
      <c r="M275" s="4">
        <v>44453</v>
      </c>
      <c r="N275" s="3" t="s">
        <v>25</v>
      </c>
    </row>
    <row r="276" spans="1:14" ht="104.25" customHeight="1" x14ac:dyDescent="0.2">
      <c r="A276" s="2">
        <v>272</v>
      </c>
      <c r="B276" s="3" t="s">
        <v>536</v>
      </c>
      <c r="C276" s="3" t="s">
        <v>537</v>
      </c>
      <c r="D276" s="3" t="s">
        <v>19</v>
      </c>
      <c r="E276" s="3" t="s">
        <v>20</v>
      </c>
      <c r="F276" s="4">
        <v>44197</v>
      </c>
      <c r="G276" s="3" t="s">
        <v>478</v>
      </c>
      <c r="H276" s="3" t="s">
        <v>478</v>
      </c>
      <c r="I276" s="3" t="s">
        <v>22</v>
      </c>
      <c r="J276" s="3" t="s">
        <v>23</v>
      </c>
      <c r="K276" s="3" t="s">
        <v>23</v>
      </c>
      <c r="L276" s="3" t="s">
        <v>126</v>
      </c>
      <c r="M276" s="4">
        <v>44859</v>
      </c>
      <c r="N276" s="3" t="s">
        <v>25</v>
      </c>
    </row>
    <row r="277" spans="1:14" ht="104.25" customHeight="1" x14ac:dyDescent="0.2">
      <c r="A277" s="2">
        <v>273</v>
      </c>
      <c r="B277" s="3" t="s">
        <v>538</v>
      </c>
      <c r="C277" s="3" t="s">
        <v>539</v>
      </c>
      <c r="D277" s="3" t="s">
        <v>19</v>
      </c>
      <c r="E277" s="3" t="s">
        <v>20</v>
      </c>
      <c r="F277" s="4">
        <v>44197</v>
      </c>
      <c r="G277" s="3" t="s">
        <v>478</v>
      </c>
      <c r="H277" s="3" t="s">
        <v>478</v>
      </c>
      <c r="I277" s="3" t="s">
        <v>22</v>
      </c>
      <c r="J277" s="3" t="s">
        <v>23</v>
      </c>
      <c r="K277" s="3" t="s">
        <v>23</v>
      </c>
      <c r="L277" s="3" t="s">
        <v>126</v>
      </c>
      <c r="M277" s="4">
        <v>44453</v>
      </c>
      <c r="N277" s="3" t="s">
        <v>25</v>
      </c>
    </row>
    <row r="278" spans="1:14" ht="104.25" customHeight="1" x14ac:dyDescent="0.2">
      <c r="A278" s="2">
        <v>274</v>
      </c>
      <c r="B278" s="3" t="s">
        <v>540</v>
      </c>
      <c r="C278" s="3" t="s">
        <v>541</v>
      </c>
      <c r="D278" s="3" t="s">
        <v>19</v>
      </c>
      <c r="E278" s="3" t="s">
        <v>20</v>
      </c>
      <c r="F278" s="4">
        <v>44197</v>
      </c>
      <c r="G278" s="3" t="s">
        <v>478</v>
      </c>
      <c r="H278" s="3" t="s">
        <v>478</v>
      </c>
      <c r="I278" s="3" t="s">
        <v>22</v>
      </c>
      <c r="J278" s="3" t="s">
        <v>542</v>
      </c>
      <c r="K278" s="3" t="s">
        <v>542</v>
      </c>
      <c r="L278" s="3" t="s">
        <v>126</v>
      </c>
      <c r="M278" s="4">
        <v>44453</v>
      </c>
      <c r="N278" s="3" t="s">
        <v>25</v>
      </c>
    </row>
    <row r="279" spans="1:14" ht="104.25" customHeight="1" x14ac:dyDescent="0.2">
      <c r="A279" s="2">
        <v>275</v>
      </c>
      <c r="B279" s="3" t="s">
        <v>543</v>
      </c>
      <c r="C279" s="3" t="s">
        <v>544</v>
      </c>
      <c r="D279" s="3" t="s">
        <v>19</v>
      </c>
      <c r="E279" s="3" t="s">
        <v>117</v>
      </c>
      <c r="F279" s="4">
        <v>44197</v>
      </c>
      <c r="G279" s="3" t="s">
        <v>478</v>
      </c>
      <c r="H279" s="3" t="s">
        <v>478</v>
      </c>
      <c r="I279" s="3" t="s">
        <v>22</v>
      </c>
      <c r="J279" s="3" t="s">
        <v>542</v>
      </c>
      <c r="K279" s="3" t="s">
        <v>542</v>
      </c>
      <c r="L279" s="3" t="s">
        <v>126</v>
      </c>
      <c r="M279" s="4">
        <v>44453</v>
      </c>
      <c r="N279" s="3" t="s">
        <v>25</v>
      </c>
    </row>
    <row r="280" spans="1:14" ht="104.25" customHeight="1" x14ac:dyDescent="0.2">
      <c r="A280" s="2">
        <v>276</v>
      </c>
      <c r="B280" s="3" t="s">
        <v>545</v>
      </c>
      <c r="C280" s="3" t="s">
        <v>546</v>
      </c>
      <c r="D280" s="3" t="s">
        <v>19</v>
      </c>
      <c r="E280" s="3" t="s">
        <v>20</v>
      </c>
      <c r="F280" s="4">
        <v>44197</v>
      </c>
      <c r="G280" s="3" t="s">
        <v>478</v>
      </c>
      <c r="H280" s="3" t="s">
        <v>478</v>
      </c>
      <c r="I280" s="3" t="s">
        <v>22</v>
      </c>
      <c r="J280" s="3" t="s">
        <v>542</v>
      </c>
      <c r="K280" s="3" t="s">
        <v>542</v>
      </c>
      <c r="L280" s="3" t="s">
        <v>126</v>
      </c>
      <c r="M280" s="4">
        <v>44453</v>
      </c>
      <c r="N280" s="3" t="s">
        <v>25</v>
      </c>
    </row>
    <row r="281" spans="1:14" ht="104.25" customHeight="1" x14ac:dyDescent="0.2">
      <c r="A281" s="2">
        <v>277</v>
      </c>
      <c r="B281" s="3" t="s">
        <v>547</v>
      </c>
      <c r="C281" s="3" t="s">
        <v>548</v>
      </c>
      <c r="D281" s="3" t="s">
        <v>19</v>
      </c>
      <c r="E281" s="3" t="s">
        <v>20</v>
      </c>
      <c r="F281" s="4">
        <v>44197</v>
      </c>
      <c r="G281" s="3" t="s">
        <v>478</v>
      </c>
      <c r="H281" s="3" t="s">
        <v>478</v>
      </c>
      <c r="I281" s="3" t="s">
        <v>22</v>
      </c>
      <c r="J281" s="3" t="s">
        <v>542</v>
      </c>
      <c r="K281" s="3" t="s">
        <v>542</v>
      </c>
      <c r="L281" s="3" t="s">
        <v>126</v>
      </c>
      <c r="M281" s="4">
        <v>44453</v>
      </c>
      <c r="N281" s="3" t="s">
        <v>25</v>
      </c>
    </row>
    <row r="282" spans="1:14" ht="104.25" customHeight="1" x14ac:dyDescent="0.2">
      <c r="A282" s="2">
        <v>278</v>
      </c>
      <c r="B282" s="3" t="s">
        <v>549</v>
      </c>
      <c r="C282" s="3" t="s">
        <v>550</v>
      </c>
      <c r="D282" s="3" t="s">
        <v>19</v>
      </c>
      <c r="E282" s="3" t="s">
        <v>20</v>
      </c>
      <c r="F282" s="4">
        <v>44197</v>
      </c>
      <c r="G282" s="3" t="s">
        <v>478</v>
      </c>
      <c r="H282" s="3" t="s">
        <v>478</v>
      </c>
      <c r="I282" s="3" t="s">
        <v>22</v>
      </c>
      <c r="J282" s="3" t="s">
        <v>542</v>
      </c>
      <c r="K282" s="3" t="s">
        <v>542</v>
      </c>
      <c r="L282" s="3" t="s">
        <v>126</v>
      </c>
      <c r="M282" s="4">
        <v>44453</v>
      </c>
      <c r="N282" s="3" t="s">
        <v>25</v>
      </c>
    </row>
    <row r="283" spans="1:14" ht="104.25" customHeight="1" x14ac:dyDescent="0.2">
      <c r="A283" s="2">
        <v>279</v>
      </c>
      <c r="B283" s="3" t="s">
        <v>551</v>
      </c>
      <c r="C283" s="3" t="s">
        <v>552</v>
      </c>
      <c r="D283" s="3" t="s">
        <v>19</v>
      </c>
      <c r="E283" s="3" t="s">
        <v>117</v>
      </c>
      <c r="F283" s="4">
        <v>44197</v>
      </c>
      <c r="G283" s="3" t="s">
        <v>478</v>
      </c>
      <c r="H283" s="3" t="s">
        <v>478</v>
      </c>
      <c r="I283" s="3" t="s">
        <v>22</v>
      </c>
      <c r="J283" s="3" t="s">
        <v>553</v>
      </c>
      <c r="K283" s="3" t="s">
        <v>553</v>
      </c>
      <c r="L283" s="3" t="s">
        <v>126</v>
      </c>
      <c r="M283" s="4">
        <v>44453</v>
      </c>
      <c r="N283" s="3" t="s">
        <v>25</v>
      </c>
    </row>
    <row r="284" spans="1:14" ht="104.25" customHeight="1" x14ac:dyDescent="0.2">
      <c r="A284" s="2">
        <v>280</v>
      </c>
      <c r="B284" s="3" t="s">
        <v>554</v>
      </c>
      <c r="C284" s="3" t="s">
        <v>555</v>
      </c>
      <c r="D284" s="3" t="s">
        <v>19</v>
      </c>
      <c r="E284" s="3" t="s">
        <v>117</v>
      </c>
      <c r="F284" s="4">
        <v>44197</v>
      </c>
      <c r="G284" s="3" t="s">
        <v>478</v>
      </c>
      <c r="H284" s="3" t="s">
        <v>478</v>
      </c>
      <c r="I284" s="3" t="s">
        <v>22</v>
      </c>
      <c r="J284" s="3" t="s">
        <v>553</v>
      </c>
      <c r="K284" s="3" t="s">
        <v>553</v>
      </c>
      <c r="L284" s="3" t="s">
        <v>126</v>
      </c>
      <c r="M284" s="4">
        <v>44453</v>
      </c>
      <c r="N284" s="3" t="s">
        <v>25</v>
      </c>
    </row>
    <row r="285" spans="1:14" ht="104.25" customHeight="1" x14ac:dyDescent="0.2">
      <c r="A285" s="2">
        <v>281</v>
      </c>
      <c r="B285" s="3" t="s">
        <v>556</v>
      </c>
      <c r="C285" s="3" t="s">
        <v>557</v>
      </c>
      <c r="D285" s="3" t="s">
        <v>19</v>
      </c>
      <c r="E285" s="3" t="s">
        <v>117</v>
      </c>
      <c r="F285" s="4">
        <v>44197</v>
      </c>
      <c r="G285" s="3" t="s">
        <v>478</v>
      </c>
      <c r="H285" s="3" t="s">
        <v>478</v>
      </c>
      <c r="I285" s="3" t="s">
        <v>22</v>
      </c>
      <c r="J285" s="3" t="s">
        <v>553</v>
      </c>
      <c r="K285" s="3" t="s">
        <v>553</v>
      </c>
      <c r="L285" s="3" t="s">
        <v>126</v>
      </c>
      <c r="M285" s="4">
        <v>44453</v>
      </c>
      <c r="N285" s="3" t="s">
        <v>25</v>
      </c>
    </row>
    <row r="286" spans="1:14" ht="104.25" customHeight="1" x14ac:dyDescent="0.2">
      <c r="A286" s="2">
        <v>282</v>
      </c>
      <c r="B286" s="3" t="s">
        <v>558</v>
      </c>
      <c r="C286" s="3" t="s">
        <v>559</v>
      </c>
      <c r="D286" s="3" t="s">
        <v>19</v>
      </c>
      <c r="E286" s="3" t="s">
        <v>20</v>
      </c>
      <c r="F286" s="4">
        <v>44197</v>
      </c>
      <c r="G286" s="3" t="s">
        <v>478</v>
      </c>
      <c r="H286" s="3" t="s">
        <v>478</v>
      </c>
      <c r="I286" s="3" t="s">
        <v>22</v>
      </c>
      <c r="J286" s="3" t="s">
        <v>553</v>
      </c>
      <c r="K286" s="3" t="s">
        <v>553</v>
      </c>
      <c r="L286" s="3" t="s">
        <v>126</v>
      </c>
      <c r="M286" s="4">
        <v>44453</v>
      </c>
      <c r="N286" s="3" t="s">
        <v>25</v>
      </c>
    </row>
    <row r="287" spans="1:14" ht="104.25" customHeight="1" x14ac:dyDescent="0.2">
      <c r="A287" s="2">
        <v>283</v>
      </c>
      <c r="B287" s="3" t="s">
        <v>560</v>
      </c>
      <c r="C287" s="3" t="s">
        <v>561</v>
      </c>
      <c r="D287" s="3" t="s">
        <v>19</v>
      </c>
      <c r="E287" s="3" t="s">
        <v>20</v>
      </c>
      <c r="F287" s="4">
        <v>44197</v>
      </c>
      <c r="G287" s="3" t="s">
        <v>478</v>
      </c>
      <c r="H287" s="3" t="s">
        <v>478</v>
      </c>
      <c r="I287" s="3" t="s">
        <v>22</v>
      </c>
      <c r="J287" s="3" t="s">
        <v>553</v>
      </c>
      <c r="K287" s="3" t="s">
        <v>553</v>
      </c>
      <c r="L287" s="3" t="s">
        <v>126</v>
      </c>
      <c r="M287" s="4">
        <v>44453</v>
      </c>
      <c r="N287" s="3" t="s">
        <v>25</v>
      </c>
    </row>
    <row r="288" spans="1:14" ht="104.25" customHeight="1" x14ac:dyDescent="0.2">
      <c r="A288" s="2">
        <v>284</v>
      </c>
      <c r="B288" s="3" t="s">
        <v>562</v>
      </c>
      <c r="C288" s="3" t="s">
        <v>563</v>
      </c>
      <c r="D288" s="3" t="s">
        <v>19</v>
      </c>
      <c r="E288" s="3" t="s">
        <v>117</v>
      </c>
      <c r="F288" s="4">
        <v>44197</v>
      </c>
      <c r="G288" s="3" t="s">
        <v>478</v>
      </c>
      <c r="H288" s="3" t="s">
        <v>478</v>
      </c>
      <c r="I288" s="3" t="s">
        <v>22</v>
      </c>
      <c r="J288" s="3" t="s">
        <v>553</v>
      </c>
      <c r="K288" s="3" t="s">
        <v>553</v>
      </c>
      <c r="L288" s="3" t="s">
        <v>126</v>
      </c>
      <c r="M288" s="4">
        <v>44453</v>
      </c>
      <c r="N288" s="3" t="s">
        <v>25</v>
      </c>
    </row>
    <row r="289" spans="1:14" ht="104.25" customHeight="1" x14ac:dyDescent="0.2">
      <c r="A289" s="2">
        <v>285</v>
      </c>
      <c r="B289" s="3" t="s">
        <v>564</v>
      </c>
      <c r="C289" s="3" t="s">
        <v>565</v>
      </c>
      <c r="D289" s="3" t="s">
        <v>19</v>
      </c>
      <c r="E289" s="3" t="s">
        <v>117</v>
      </c>
      <c r="F289" s="4">
        <v>44197</v>
      </c>
      <c r="G289" s="3" t="s">
        <v>478</v>
      </c>
      <c r="H289" s="3" t="s">
        <v>478</v>
      </c>
      <c r="I289" s="3" t="s">
        <v>22</v>
      </c>
      <c r="J289" s="3" t="s">
        <v>553</v>
      </c>
      <c r="K289" s="3" t="s">
        <v>553</v>
      </c>
      <c r="L289" s="3" t="s">
        <v>126</v>
      </c>
      <c r="M289" s="4">
        <v>44859</v>
      </c>
      <c r="N289" s="3" t="s">
        <v>25</v>
      </c>
    </row>
    <row r="290" spans="1:14" ht="104.25" customHeight="1" x14ac:dyDescent="0.2">
      <c r="A290" s="2">
        <v>286</v>
      </c>
      <c r="B290" s="3" t="s">
        <v>566</v>
      </c>
      <c r="C290" s="3" t="s">
        <v>567</v>
      </c>
      <c r="D290" s="3" t="s">
        <v>19</v>
      </c>
      <c r="E290" s="3" t="s">
        <v>117</v>
      </c>
      <c r="F290" s="4">
        <v>44197</v>
      </c>
      <c r="G290" s="3" t="s">
        <v>478</v>
      </c>
      <c r="H290" s="3" t="s">
        <v>478</v>
      </c>
      <c r="I290" s="3" t="s">
        <v>22</v>
      </c>
      <c r="J290" s="3" t="s">
        <v>553</v>
      </c>
      <c r="K290" s="3" t="s">
        <v>553</v>
      </c>
      <c r="L290" s="3" t="s">
        <v>126</v>
      </c>
      <c r="M290" s="4">
        <v>44859</v>
      </c>
      <c r="N290" s="3" t="s">
        <v>25</v>
      </c>
    </row>
    <row r="291" spans="1:14" ht="104.25" customHeight="1" x14ac:dyDescent="0.2">
      <c r="A291" s="2">
        <v>287</v>
      </c>
      <c r="B291" s="3" t="s">
        <v>568</v>
      </c>
      <c r="C291" s="3" t="s">
        <v>569</v>
      </c>
      <c r="D291" s="3" t="s">
        <v>19</v>
      </c>
      <c r="E291" s="3" t="s">
        <v>20</v>
      </c>
      <c r="F291" s="4">
        <v>45111</v>
      </c>
      <c r="G291" s="3" t="s">
        <v>478</v>
      </c>
      <c r="H291" s="3" t="s">
        <v>478</v>
      </c>
      <c r="I291" s="3" t="s">
        <v>22</v>
      </c>
      <c r="J291" s="3" t="s">
        <v>23</v>
      </c>
      <c r="K291" s="3" t="s">
        <v>23</v>
      </c>
      <c r="L291" s="3" t="s">
        <v>126</v>
      </c>
      <c r="M291" s="4">
        <v>45111</v>
      </c>
      <c r="N291" s="3" t="s">
        <v>25</v>
      </c>
    </row>
    <row r="292" spans="1:14" ht="104.25" customHeight="1" x14ac:dyDescent="0.2">
      <c r="A292" s="2">
        <v>288</v>
      </c>
      <c r="B292" s="3" t="s">
        <v>515</v>
      </c>
      <c r="C292" s="3" t="s">
        <v>570</v>
      </c>
      <c r="D292" s="3" t="s">
        <v>19</v>
      </c>
      <c r="E292" s="3" t="s">
        <v>117</v>
      </c>
      <c r="F292" s="4">
        <v>45111</v>
      </c>
      <c r="G292" s="3" t="s">
        <v>478</v>
      </c>
      <c r="H292" s="3" t="s">
        <v>478</v>
      </c>
      <c r="I292" s="3" t="s">
        <v>22</v>
      </c>
      <c r="J292" s="3" t="s">
        <v>23</v>
      </c>
      <c r="K292" s="3" t="s">
        <v>23</v>
      </c>
      <c r="L292" s="3" t="s">
        <v>126</v>
      </c>
      <c r="M292" s="4">
        <v>45111</v>
      </c>
      <c r="N292" s="3" t="s">
        <v>25</v>
      </c>
    </row>
    <row r="293" spans="1:14" ht="104.25" customHeight="1" x14ac:dyDescent="0.2">
      <c r="A293" s="2">
        <v>289</v>
      </c>
      <c r="B293" s="3" t="s">
        <v>571</v>
      </c>
      <c r="C293" s="3" t="s">
        <v>572</v>
      </c>
      <c r="D293" s="3" t="s">
        <v>19</v>
      </c>
      <c r="E293" s="3" t="s">
        <v>20</v>
      </c>
      <c r="F293" s="4">
        <v>45111</v>
      </c>
      <c r="G293" s="3" t="s">
        <v>478</v>
      </c>
      <c r="H293" s="3" t="s">
        <v>478</v>
      </c>
      <c r="I293" s="3" t="s">
        <v>22</v>
      </c>
      <c r="J293" s="3" t="s">
        <v>23</v>
      </c>
      <c r="K293" s="3" t="s">
        <v>23</v>
      </c>
      <c r="L293" s="3" t="s">
        <v>126</v>
      </c>
      <c r="M293" s="4">
        <v>45111</v>
      </c>
      <c r="N293" s="3" t="s">
        <v>25</v>
      </c>
    </row>
    <row r="294" spans="1:14" ht="104.25" customHeight="1" x14ac:dyDescent="0.2">
      <c r="A294" s="2">
        <v>290</v>
      </c>
      <c r="B294" s="3" t="s">
        <v>573</v>
      </c>
      <c r="C294" s="3" t="s">
        <v>574</v>
      </c>
      <c r="D294" s="3" t="s">
        <v>19</v>
      </c>
      <c r="E294" s="3" t="s">
        <v>20</v>
      </c>
      <c r="F294" s="4">
        <v>45111</v>
      </c>
      <c r="G294" s="3" t="s">
        <v>478</v>
      </c>
      <c r="H294" s="3" t="s">
        <v>478</v>
      </c>
      <c r="I294" s="3" t="s">
        <v>22</v>
      </c>
      <c r="J294" s="3" t="s">
        <v>23</v>
      </c>
      <c r="K294" s="3" t="s">
        <v>23</v>
      </c>
      <c r="L294" s="3" t="s">
        <v>126</v>
      </c>
      <c r="M294" s="4">
        <v>45111</v>
      </c>
      <c r="N294" s="3" t="s">
        <v>25</v>
      </c>
    </row>
    <row r="295" spans="1:14" ht="104.25" customHeight="1" x14ac:dyDescent="0.2">
      <c r="A295" s="2">
        <v>291</v>
      </c>
      <c r="B295" s="3" t="s">
        <v>500</v>
      </c>
      <c r="C295" s="3" t="s">
        <v>575</v>
      </c>
      <c r="D295" s="3" t="s">
        <v>19</v>
      </c>
      <c r="E295" s="3" t="s">
        <v>117</v>
      </c>
      <c r="F295" s="4">
        <v>45111</v>
      </c>
      <c r="G295" s="3" t="s">
        <v>478</v>
      </c>
      <c r="H295" s="3" t="s">
        <v>478</v>
      </c>
      <c r="I295" s="3" t="s">
        <v>22</v>
      </c>
      <c r="J295" s="3" t="s">
        <v>23</v>
      </c>
      <c r="K295" s="3" t="s">
        <v>23</v>
      </c>
      <c r="L295" s="3" t="s">
        <v>126</v>
      </c>
      <c r="M295" s="4">
        <v>45111</v>
      </c>
      <c r="N295" s="3" t="s">
        <v>25</v>
      </c>
    </row>
    <row r="296" spans="1:14" ht="104.25" customHeight="1" x14ac:dyDescent="0.2">
      <c r="A296" s="2">
        <v>292</v>
      </c>
      <c r="B296" s="3" t="s">
        <v>576</v>
      </c>
      <c r="C296" s="3" t="s">
        <v>577</v>
      </c>
      <c r="D296" s="3" t="s">
        <v>19</v>
      </c>
      <c r="E296" s="3" t="s">
        <v>117</v>
      </c>
      <c r="F296" s="4">
        <v>45111</v>
      </c>
      <c r="G296" s="3" t="s">
        <v>478</v>
      </c>
      <c r="H296" s="3" t="s">
        <v>478</v>
      </c>
      <c r="I296" s="3" t="s">
        <v>22</v>
      </c>
      <c r="J296" s="3" t="s">
        <v>23</v>
      </c>
      <c r="K296" s="3" t="s">
        <v>23</v>
      </c>
      <c r="L296" s="3" t="s">
        <v>126</v>
      </c>
      <c r="M296" s="4">
        <v>45111</v>
      </c>
      <c r="N296" s="3" t="s">
        <v>25</v>
      </c>
    </row>
    <row r="297" spans="1:14" ht="104.25" customHeight="1" x14ac:dyDescent="0.2">
      <c r="A297" s="2">
        <v>293</v>
      </c>
      <c r="B297" s="3" t="s">
        <v>578</v>
      </c>
      <c r="C297" s="3" t="s">
        <v>579</v>
      </c>
      <c r="D297" s="3" t="s">
        <v>19</v>
      </c>
      <c r="E297" s="3" t="s">
        <v>20</v>
      </c>
      <c r="F297" s="4">
        <v>45111</v>
      </c>
      <c r="G297" s="3" t="s">
        <v>478</v>
      </c>
      <c r="H297" s="3" t="s">
        <v>478</v>
      </c>
      <c r="I297" s="3" t="s">
        <v>22</v>
      </c>
      <c r="J297" s="3" t="s">
        <v>23</v>
      </c>
      <c r="K297" s="3" t="s">
        <v>23</v>
      </c>
      <c r="L297" s="3" t="s">
        <v>126</v>
      </c>
      <c r="M297" s="4">
        <v>45111</v>
      </c>
      <c r="N297" s="3" t="s">
        <v>25</v>
      </c>
    </row>
    <row r="298" spans="1:14" ht="104.25" customHeight="1" x14ac:dyDescent="0.2">
      <c r="A298" s="2">
        <v>294</v>
      </c>
      <c r="B298" s="3" t="s">
        <v>580</v>
      </c>
      <c r="C298" s="3" t="s">
        <v>581</v>
      </c>
      <c r="D298" s="3" t="s">
        <v>19</v>
      </c>
      <c r="E298" s="3" t="s">
        <v>20</v>
      </c>
      <c r="F298" s="4">
        <v>45111</v>
      </c>
      <c r="G298" s="3" t="s">
        <v>478</v>
      </c>
      <c r="H298" s="3" t="s">
        <v>478</v>
      </c>
      <c r="I298" s="3" t="s">
        <v>22</v>
      </c>
      <c r="J298" s="3" t="s">
        <v>23</v>
      </c>
      <c r="K298" s="3" t="s">
        <v>23</v>
      </c>
      <c r="L298" s="3" t="s">
        <v>126</v>
      </c>
      <c r="M298" s="4">
        <v>45111</v>
      </c>
      <c r="N298" s="3" t="s">
        <v>25</v>
      </c>
    </row>
    <row r="299" spans="1:14" ht="104.25" customHeight="1" x14ac:dyDescent="0.2">
      <c r="A299" s="2">
        <v>295</v>
      </c>
      <c r="B299" s="3" t="s">
        <v>582</v>
      </c>
      <c r="C299" s="3" t="s">
        <v>583</v>
      </c>
      <c r="D299" s="3" t="s">
        <v>19</v>
      </c>
      <c r="E299" s="3" t="s">
        <v>20</v>
      </c>
      <c r="F299" s="4">
        <v>45111</v>
      </c>
      <c r="G299" s="3" t="s">
        <v>478</v>
      </c>
      <c r="H299" s="3" t="s">
        <v>478</v>
      </c>
      <c r="I299" s="3" t="s">
        <v>22</v>
      </c>
      <c r="J299" s="3" t="s">
        <v>23</v>
      </c>
      <c r="K299" s="3" t="s">
        <v>23</v>
      </c>
      <c r="L299" s="3" t="s">
        <v>126</v>
      </c>
      <c r="M299" s="4">
        <v>45111</v>
      </c>
      <c r="N299" s="3" t="s">
        <v>25</v>
      </c>
    </row>
    <row r="300" spans="1:14" ht="104.25" customHeight="1" x14ac:dyDescent="0.2">
      <c r="A300" s="2">
        <v>296</v>
      </c>
      <c r="B300" s="3" t="s">
        <v>584</v>
      </c>
      <c r="C300" s="3" t="s">
        <v>585</v>
      </c>
      <c r="D300" s="3" t="s">
        <v>19</v>
      </c>
      <c r="E300" s="3" t="s">
        <v>117</v>
      </c>
      <c r="F300" s="4">
        <v>45111</v>
      </c>
      <c r="G300" s="3" t="s">
        <v>478</v>
      </c>
      <c r="H300" s="3" t="s">
        <v>478</v>
      </c>
      <c r="I300" s="3" t="s">
        <v>22</v>
      </c>
      <c r="J300" s="3" t="s">
        <v>23</v>
      </c>
      <c r="K300" s="3" t="s">
        <v>23</v>
      </c>
      <c r="L300" s="3" t="s">
        <v>126</v>
      </c>
      <c r="M300" s="4">
        <v>45111</v>
      </c>
      <c r="N300" s="3" t="s">
        <v>25</v>
      </c>
    </row>
    <row r="301" spans="1:14" ht="104.25" customHeight="1" x14ac:dyDescent="0.2">
      <c r="A301" s="2">
        <v>297</v>
      </c>
      <c r="B301" s="3" t="s">
        <v>586</v>
      </c>
      <c r="C301" s="3" t="s">
        <v>587</v>
      </c>
      <c r="D301" s="3" t="s">
        <v>19</v>
      </c>
      <c r="E301" s="3" t="s">
        <v>20</v>
      </c>
      <c r="F301" s="4">
        <v>44564</v>
      </c>
      <c r="G301" s="3" t="s">
        <v>588</v>
      </c>
      <c r="H301" s="3" t="s">
        <v>588</v>
      </c>
      <c r="I301" s="3" t="s">
        <v>22</v>
      </c>
      <c r="J301" s="3" t="s">
        <v>23</v>
      </c>
      <c r="K301" s="3" t="s">
        <v>23</v>
      </c>
      <c r="L301" s="3" t="s">
        <v>126</v>
      </c>
      <c r="M301" s="4">
        <v>44448</v>
      </c>
      <c r="N301" s="3" t="s">
        <v>25</v>
      </c>
    </row>
    <row r="302" spans="1:14" ht="104.25" customHeight="1" x14ac:dyDescent="0.2">
      <c r="A302" s="2">
        <v>298</v>
      </c>
      <c r="B302" s="3" t="s">
        <v>589</v>
      </c>
      <c r="C302" s="3" t="s">
        <v>590</v>
      </c>
      <c r="D302" s="3" t="s">
        <v>19</v>
      </c>
      <c r="E302" s="3" t="s">
        <v>20</v>
      </c>
      <c r="F302" s="4">
        <v>44564</v>
      </c>
      <c r="G302" s="3" t="s">
        <v>588</v>
      </c>
      <c r="H302" s="3" t="s">
        <v>588</v>
      </c>
      <c r="I302" s="3" t="s">
        <v>22</v>
      </c>
      <c r="J302" s="3" t="s">
        <v>23</v>
      </c>
      <c r="K302" s="3" t="s">
        <v>23</v>
      </c>
      <c r="L302" s="3" t="s">
        <v>126</v>
      </c>
      <c r="M302" s="4">
        <v>44448</v>
      </c>
      <c r="N302" s="3" t="s">
        <v>25</v>
      </c>
    </row>
    <row r="303" spans="1:14" ht="104.25" customHeight="1" x14ac:dyDescent="0.2">
      <c r="A303" s="2">
        <v>299</v>
      </c>
      <c r="B303" s="3" t="s">
        <v>591</v>
      </c>
      <c r="C303" s="3" t="s">
        <v>592</v>
      </c>
      <c r="D303" s="3" t="s">
        <v>19</v>
      </c>
      <c r="E303" s="3" t="s">
        <v>20</v>
      </c>
      <c r="F303" s="4">
        <v>44564</v>
      </c>
      <c r="G303" s="3" t="s">
        <v>588</v>
      </c>
      <c r="H303" s="3" t="s">
        <v>588</v>
      </c>
      <c r="I303" s="3" t="s">
        <v>22</v>
      </c>
      <c r="J303" s="3" t="s">
        <v>23</v>
      </c>
      <c r="K303" s="3" t="s">
        <v>23</v>
      </c>
      <c r="L303" s="3" t="s">
        <v>126</v>
      </c>
      <c r="M303" s="4">
        <v>44448</v>
      </c>
      <c r="N303" s="3" t="s">
        <v>25</v>
      </c>
    </row>
    <row r="304" spans="1:14" ht="104.25" customHeight="1" x14ac:dyDescent="0.2">
      <c r="A304" s="2">
        <v>300</v>
      </c>
      <c r="B304" s="3" t="s">
        <v>593</v>
      </c>
      <c r="C304" s="3" t="s">
        <v>594</v>
      </c>
      <c r="D304" s="3" t="s">
        <v>19</v>
      </c>
      <c r="E304" s="3" t="s">
        <v>20</v>
      </c>
      <c r="F304" s="4">
        <v>44564</v>
      </c>
      <c r="G304" s="3" t="s">
        <v>588</v>
      </c>
      <c r="H304" s="3" t="s">
        <v>588</v>
      </c>
      <c r="I304" s="3" t="s">
        <v>22</v>
      </c>
      <c r="J304" s="3" t="s">
        <v>23</v>
      </c>
      <c r="K304" s="3" t="s">
        <v>23</v>
      </c>
      <c r="L304" s="3" t="s">
        <v>126</v>
      </c>
      <c r="M304" s="4">
        <v>44448</v>
      </c>
      <c r="N304" s="3" t="s">
        <v>25</v>
      </c>
    </row>
    <row r="305" spans="1:14" ht="104.25" customHeight="1" x14ac:dyDescent="0.2">
      <c r="A305" s="2">
        <v>301</v>
      </c>
      <c r="B305" s="3" t="s">
        <v>595</v>
      </c>
      <c r="C305" s="3" t="s">
        <v>596</v>
      </c>
      <c r="D305" s="3" t="s">
        <v>19</v>
      </c>
      <c r="E305" s="3" t="s">
        <v>20</v>
      </c>
      <c r="F305" s="4">
        <v>44564</v>
      </c>
      <c r="G305" s="3" t="s">
        <v>588</v>
      </c>
      <c r="H305" s="3" t="s">
        <v>588</v>
      </c>
      <c r="I305" s="3" t="s">
        <v>22</v>
      </c>
      <c r="J305" s="3" t="s">
        <v>23</v>
      </c>
      <c r="K305" s="3" t="s">
        <v>23</v>
      </c>
      <c r="L305" s="3" t="s">
        <v>126</v>
      </c>
      <c r="M305" s="4">
        <v>44448</v>
      </c>
      <c r="N305" s="3" t="s">
        <v>25</v>
      </c>
    </row>
    <row r="306" spans="1:14" ht="104.25" customHeight="1" x14ac:dyDescent="0.2">
      <c r="A306" s="2">
        <v>302</v>
      </c>
      <c r="B306" s="3" t="s">
        <v>597</v>
      </c>
      <c r="C306" s="3" t="s">
        <v>598</v>
      </c>
      <c r="D306" s="3" t="s">
        <v>19</v>
      </c>
      <c r="E306" s="3" t="s">
        <v>20</v>
      </c>
      <c r="F306" s="4">
        <v>44564</v>
      </c>
      <c r="G306" s="3" t="s">
        <v>588</v>
      </c>
      <c r="H306" s="3" t="s">
        <v>588</v>
      </c>
      <c r="I306" s="3" t="s">
        <v>40</v>
      </c>
      <c r="J306" s="3" t="s">
        <v>23</v>
      </c>
      <c r="K306" s="3" t="s">
        <v>23</v>
      </c>
      <c r="L306" s="3" t="s">
        <v>24</v>
      </c>
      <c r="M306" s="4">
        <v>44859</v>
      </c>
      <c r="N306" s="3" t="s">
        <v>599</v>
      </c>
    </row>
    <row r="307" spans="1:14" ht="104.25" customHeight="1" x14ac:dyDescent="0.2">
      <c r="A307" s="2">
        <v>303</v>
      </c>
      <c r="B307" s="3" t="s">
        <v>600</v>
      </c>
      <c r="C307" s="3" t="s">
        <v>601</v>
      </c>
      <c r="D307" s="3" t="s">
        <v>19</v>
      </c>
      <c r="E307" s="3" t="s">
        <v>20</v>
      </c>
      <c r="F307" s="4">
        <v>44564</v>
      </c>
      <c r="G307" s="3" t="s">
        <v>588</v>
      </c>
      <c r="H307" s="3" t="s">
        <v>588</v>
      </c>
      <c r="I307" s="3" t="s">
        <v>22</v>
      </c>
      <c r="J307" s="3" t="s">
        <v>23</v>
      </c>
      <c r="K307" s="3" t="s">
        <v>23</v>
      </c>
      <c r="L307" s="3" t="s">
        <v>126</v>
      </c>
      <c r="M307" s="4">
        <v>44448</v>
      </c>
      <c r="N307" s="3" t="s">
        <v>25</v>
      </c>
    </row>
    <row r="308" spans="1:14" ht="104.25" customHeight="1" x14ac:dyDescent="0.2">
      <c r="A308" s="2">
        <v>304</v>
      </c>
      <c r="B308" s="3" t="s">
        <v>602</v>
      </c>
      <c r="C308" s="3" t="s">
        <v>603</v>
      </c>
      <c r="D308" s="3" t="s">
        <v>19</v>
      </c>
      <c r="E308" s="3" t="s">
        <v>20</v>
      </c>
      <c r="F308" s="4">
        <v>44564</v>
      </c>
      <c r="G308" s="3" t="s">
        <v>588</v>
      </c>
      <c r="H308" s="3" t="s">
        <v>588</v>
      </c>
      <c r="I308" s="3" t="s">
        <v>22</v>
      </c>
      <c r="J308" s="3" t="s">
        <v>23</v>
      </c>
      <c r="K308" s="3" t="s">
        <v>23</v>
      </c>
      <c r="L308" s="3" t="s">
        <v>126</v>
      </c>
      <c r="M308" s="4">
        <v>44448</v>
      </c>
      <c r="N308" s="3" t="s">
        <v>25</v>
      </c>
    </row>
    <row r="309" spans="1:14" ht="104.25" customHeight="1" x14ac:dyDescent="0.2">
      <c r="A309" s="2">
        <v>305</v>
      </c>
      <c r="B309" s="3" t="s">
        <v>604</v>
      </c>
      <c r="C309" s="3" t="s">
        <v>605</v>
      </c>
      <c r="D309" s="3" t="s">
        <v>19</v>
      </c>
      <c r="E309" s="3" t="s">
        <v>20</v>
      </c>
      <c r="F309" s="4">
        <v>44564</v>
      </c>
      <c r="G309" s="3" t="s">
        <v>588</v>
      </c>
      <c r="H309" s="3" t="s">
        <v>588</v>
      </c>
      <c r="I309" s="3" t="s">
        <v>22</v>
      </c>
      <c r="J309" s="3" t="s">
        <v>23</v>
      </c>
      <c r="K309" s="3" t="s">
        <v>23</v>
      </c>
      <c r="L309" s="3" t="s">
        <v>126</v>
      </c>
      <c r="M309" s="4">
        <v>44448</v>
      </c>
      <c r="N309" s="3" t="s">
        <v>25</v>
      </c>
    </row>
    <row r="310" spans="1:14" ht="104.25" customHeight="1" x14ac:dyDescent="0.2">
      <c r="A310" s="2">
        <v>306</v>
      </c>
      <c r="B310" s="3" t="s">
        <v>606</v>
      </c>
      <c r="C310" s="3" t="s">
        <v>607</v>
      </c>
      <c r="D310" s="3" t="s">
        <v>19</v>
      </c>
      <c r="E310" s="3" t="s">
        <v>20</v>
      </c>
      <c r="F310" s="4">
        <v>44564</v>
      </c>
      <c r="G310" s="3" t="s">
        <v>588</v>
      </c>
      <c r="H310" s="3" t="s">
        <v>588</v>
      </c>
      <c r="I310" s="3" t="s">
        <v>22</v>
      </c>
      <c r="J310" s="3" t="s">
        <v>23</v>
      </c>
      <c r="K310" s="3" t="s">
        <v>23</v>
      </c>
      <c r="L310" s="3" t="s">
        <v>126</v>
      </c>
      <c r="M310" s="4">
        <v>44448</v>
      </c>
      <c r="N310" s="3" t="s">
        <v>25</v>
      </c>
    </row>
    <row r="311" spans="1:14" ht="104.25" customHeight="1" x14ac:dyDescent="0.2">
      <c r="A311" s="2">
        <v>307</v>
      </c>
      <c r="B311" s="3" t="s">
        <v>608</v>
      </c>
      <c r="C311" s="3" t="s">
        <v>609</v>
      </c>
      <c r="D311" s="3" t="s">
        <v>19</v>
      </c>
      <c r="E311" s="3" t="s">
        <v>117</v>
      </c>
      <c r="F311" s="4">
        <v>44564</v>
      </c>
      <c r="G311" s="3" t="s">
        <v>588</v>
      </c>
      <c r="H311" s="3" t="s">
        <v>588</v>
      </c>
      <c r="I311" s="3" t="s">
        <v>22</v>
      </c>
      <c r="J311" s="3" t="s">
        <v>23</v>
      </c>
      <c r="K311" s="3" t="s">
        <v>23</v>
      </c>
      <c r="L311" s="3" t="s">
        <v>126</v>
      </c>
      <c r="M311" s="4">
        <v>44448</v>
      </c>
      <c r="N311" s="3" t="s">
        <v>25</v>
      </c>
    </row>
    <row r="312" spans="1:14" ht="104.25" customHeight="1" x14ac:dyDescent="0.2">
      <c r="A312" s="2">
        <v>308</v>
      </c>
      <c r="B312" s="3" t="s">
        <v>610</v>
      </c>
      <c r="C312" s="3" t="s">
        <v>611</v>
      </c>
      <c r="D312" s="3" t="s">
        <v>19</v>
      </c>
      <c r="E312" s="3" t="s">
        <v>20</v>
      </c>
      <c r="F312" s="4">
        <v>44564</v>
      </c>
      <c r="G312" s="3" t="s">
        <v>588</v>
      </c>
      <c r="H312" s="3" t="s">
        <v>588</v>
      </c>
      <c r="I312" s="3" t="s">
        <v>188</v>
      </c>
      <c r="J312" s="3" t="s">
        <v>23</v>
      </c>
      <c r="K312" s="3" t="s">
        <v>23</v>
      </c>
      <c r="L312" s="3" t="s">
        <v>126</v>
      </c>
      <c r="M312" s="4">
        <v>44448</v>
      </c>
      <c r="N312" s="3" t="s">
        <v>25</v>
      </c>
    </row>
    <row r="313" spans="1:14" ht="104.25" customHeight="1" x14ac:dyDescent="0.2">
      <c r="A313" s="2">
        <v>309</v>
      </c>
      <c r="B313" s="3" t="s">
        <v>612</v>
      </c>
      <c r="C313" s="3" t="s">
        <v>613</v>
      </c>
      <c r="D313" s="3" t="s">
        <v>19</v>
      </c>
      <c r="E313" s="3" t="s">
        <v>20</v>
      </c>
      <c r="F313" s="4">
        <v>44564</v>
      </c>
      <c r="G313" s="3" t="s">
        <v>588</v>
      </c>
      <c r="H313" s="3" t="s">
        <v>588</v>
      </c>
      <c r="I313" s="3" t="s">
        <v>22</v>
      </c>
      <c r="J313" s="3" t="s">
        <v>23</v>
      </c>
      <c r="K313" s="3" t="s">
        <v>23</v>
      </c>
      <c r="L313" s="3" t="s">
        <v>126</v>
      </c>
      <c r="M313" s="4">
        <v>44448</v>
      </c>
      <c r="N313" s="3" t="s">
        <v>25</v>
      </c>
    </row>
    <row r="314" spans="1:14" ht="104.25" customHeight="1" x14ac:dyDescent="0.2">
      <c r="A314" s="2">
        <v>310</v>
      </c>
      <c r="B314" s="3" t="s">
        <v>614</v>
      </c>
      <c r="C314" s="3" t="s">
        <v>615</v>
      </c>
      <c r="D314" s="3" t="s">
        <v>19</v>
      </c>
      <c r="E314" s="3" t="s">
        <v>494</v>
      </c>
      <c r="F314" s="4">
        <v>44564</v>
      </c>
      <c r="G314" s="3" t="s">
        <v>588</v>
      </c>
      <c r="H314" s="3" t="s">
        <v>588</v>
      </c>
      <c r="I314" s="3" t="s">
        <v>22</v>
      </c>
      <c r="J314" s="3" t="s">
        <v>23</v>
      </c>
      <c r="K314" s="3" t="s">
        <v>23</v>
      </c>
      <c r="L314" s="3" t="s">
        <v>126</v>
      </c>
      <c r="M314" s="4">
        <v>44448</v>
      </c>
      <c r="N314" s="3" t="s">
        <v>25</v>
      </c>
    </row>
    <row r="315" spans="1:14" ht="104.25" customHeight="1" x14ac:dyDescent="0.2">
      <c r="A315" s="2">
        <v>311</v>
      </c>
      <c r="B315" s="3" t="s">
        <v>616</v>
      </c>
      <c r="C315" s="3" t="s">
        <v>617</v>
      </c>
      <c r="D315" s="3" t="s">
        <v>19</v>
      </c>
      <c r="E315" s="3" t="s">
        <v>494</v>
      </c>
      <c r="F315" s="4">
        <v>44564</v>
      </c>
      <c r="G315" s="3" t="s">
        <v>588</v>
      </c>
      <c r="H315" s="3" t="s">
        <v>588</v>
      </c>
      <c r="I315" s="3" t="s">
        <v>22</v>
      </c>
      <c r="J315" s="3" t="s">
        <v>23</v>
      </c>
      <c r="K315" s="3" t="s">
        <v>23</v>
      </c>
      <c r="L315" s="3" t="s">
        <v>126</v>
      </c>
      <c r="M315" s="4">
        <v>44448</v>
      </c>
      <c r="N315" s="3" t="s">
        <v>25</v>
      </c>
    </row>
    <row r="316" spans="1:14" ht="104.25" customHeight="1" x14ac:dyDescent="0.2">
      <c r="A316" s="2">
        <v>312</v>
      </c>
      <c r="B316" s="3" t="s">
        <v>618</v>
      </c>
      <c r="C316" s="3" t="s">
        <v>619</v>
      </c>
      <c r="D316" s="3" t="s">
        <v>19</v>
      </c>
      <c r="E316" s="3" t="s">
        <v>494</v>
      </c>
      <c r="F316" s="4">
        <v>44564</v>
      </c>
      <c r="G316" s="3" t="s">
        <v>588</v>
      </c>
      <c r="H316" s="3" t="s">
        <v>588</v>
      </c>
      <c r="I316" s="3" t="s">
        <v>22</v>
      </c>
      <c r="J316" s="3" t="s">
        <v>23</v>
      </c>
      <c r="K316" s="3" t="s">
        <v>23</v>
      </c>
      <c r="L316" s="3" t="s">
        <v>126</v>
      </c>
      <c r="M316" s="4">
        <v>44448</v>
      </c>
      <c r="N316" s="3" t="s">
        <v>25</v>
      </c>
    </row>
    <row r="317" spans="1:14" ht="104.25" customHeight="1" x14ac:dyDescent="0.2">
      <c r="A317" s="2">
        <v>313</v>
      </c>
      <c r="B317" s="3" t="s">
        <v>620</v>
      </c>
      <c r="C317" s="3" t="s">
        <v>621</v>
      </c>
      <c r="D317" s="3" t="s">
        <v>19</v>
      </c>
      <c r="E317" s="3" t="s">
        <v>117</v>
      </c>
      <c r="F317" s="4">
        <v>44562</v>
      </c>
      <c r="G317" s="3" t="s">
        <v>622</v>
      </c>
      <c r="H317" s="3" t="s">
        <v>622</v>
      </c>
      <c r="I317" s="3" t="s">
        <v>22</v>
      </c>
      <c r="J317" s="3" t="s">
        <v>23</v>
      </c>
      <c r="K317" s="3" t="s">
        <v>23</v>
      </c>
      <c r="L317" s="3" t="s">
        <v>126</v>
      </c>
      <c r="M317" s="4">
        <v>44448</v>
      </c>
      <c r="N317" s="3" t="s">
        <v>25</v>
      </c>
    </row>
    <row r="318" spans="1:14" ht="104.25" customHeight="1" x14ac:dyDescent="0.2">
      <c r="A318" s="2">
        <v>314</v>
      </c>
      <c r="B318" s="3" t="s">
        <v>623</v>
      </c>
      <c r="C318" s="3" t="s">
        <v>624</v>
      </c>
      <c r="D318" s="3" t="s">
        <v>19</v>
      </c>
      <c r="E318" s="3" t="s">
        <v>20</v>
      </c>
      <c r="F318" s="4">
        <v>44197</v>
      </c>
      <c r="G318" s="3" t="s">
        <v>622</v>
      </c>
      <c r="H318" s="3" t="s">
        <v>622</v>
      </c>
      <c r="I318" s="3" t="s">
        <v>22</v>
      </c>
      <c r="J318" s="3" t="s">
        <v>23</v>
      </c>
      <c r="K318" s="3" t="s">
        <v>23</v>
      </c>
      <c r="L318" s="3" t="s">
        <v>126</v>
      </c>
      <c r="M318" s="4">
        <v>44448</v>
      </c>
      <c r="N318" s="3" t="s">
        <v>25</v>
      </c>
    </row>
    <row r="319" spans="1:14" ht="104.25" customHeight="1" x14ac:dyDescent="0.2">
      <c r="A319" s="2">
        <v>315</v>
      </c>
      <c r="B319" s="3" t="s">
        <v>625</v>
      </c>
      <c r="C319" s="3" t="s">
        <v>626</v>
      </c>
      <c r="D319" s="3" t="s">
        <v>19</v>
      </c>
      <c r="E319" s="3" t="s">
        <v>117</v>
      </c>
      <c r="F319" s="4">
        <v>44197</v>
      </c>
      <c r="G319" s="3" t="s">
        <v>622</v>
      </c>
      <c r="H319" s="3" t="s">
        <v>622</v>
      </c>
      <c r="I319" s="3" t="s">
        <v>188</v>
      </c>
      <c r="J319" s="3" t="s">
        <v>23</v>
      </c>
      <c r="K319" s="3" t="s">
        <v>23</v>
      </c>
      <c r="L319" s="3" t="s">
        <v>126</v>
      </c>
      <c r="M319" s="4">
        <v>44448</v>
      </c>
      <c r="N319" s="3" t="s">
        <v>25</v>
      </c>
    </row>
    <row r="320" spans="1:14" ht="104.25" customHeight="1" x14ac:dyDescent="0.2">
      <c r="A320" s="2">
        <v>316</v>
      </c>
      <c r="B320" s="3" t="s">
        <v>627</v>
      </c>
      <c r="C320" s="3" t="s">
        <v>628</v>
      </c>
      <c r="D320" s="3" t="s">
        <v>19</v>
      </c>
      <c r="E320" s="3" t="s">
        <v>117</v>
      </c>
      <c r="F320" s="4">
        <v>44197</v>
      </c>
      <c r="G320" s="3" t="s">
        <v>622</v>
      </c>
      <c r="H320" s="3" t="s">
        <v>622</v>
      </c>
      <c r="I320" s="3" t="s">
        <v>629</v>
      </c>
      <c r="J320" s="3" t="s">
        <v>122</v>
      </c>
      <c r="K320" s="3" t="s">
        <v>122</v>
      </c>
      <c r="L320" s="3" t="s">
        <v>126</v>
      </c>
      <c r="M320" s="4">
        <v>44420</v>
      </c>
      <c r="N320" s="3" t="s">
        <v>122</v>
      </c>
    </row>
    <row r="321" spans="1:14" ht="104.25" customHeight="1" x14ac:dyDescent="0.2">
      <c r="A321" s="2">
        <v>317</v>
      </c>
      <c r="B321" s="3" t="s">
        <v>630</v>
      </c>
      <c r="C321" s="3" t="s">
        <v>631</v>
      </c>
      <c r="D321" s="3" t="s">
        <v>19</v>
      </c>
      <c r="E321" s="3" t="s">
        <v>117</v>
      </c>
      <c r="F321" s="4">
        <v>44197</v>
      </c>
      <c r="G321" s="3" t="s">
        <v>622</v>
      </c>
      <c r="H321" s="3" t="s">
        <v>622</v>
      </c>
      <c r="I321" s="3" t="s">
        <v>629</v>
      </c>
      <c r="J321" s="3" t="s">
        <v>122</v>
      </c>
      <c r="K321" s="3" t="s">
        <v>122</v>
      </c>
      <c r="L321" s="3" t="s">
        <v>126</v>
      </c>
      <c r="M321" s="4">
        <v>44420</v>
      </c>
      <c r="N321" s="3" t="s">
        <v>122</v>
      </c>
    </row>
    <row r="322" spans="1:14" ht="104.25" customHeight="1" x14ac:dyDescent="0.2">
      <c r="A322" s="2">
        <v>318</v>
      </c>
      <c r="B322" s="3" t="s">
        <v>632</v>
      </c>
      <c r="C322" s="3" t="s">
        <v>633</v>
      </c>
      <c r="D322" s="3" t="s">
        <v>19</v>
      </c>
      <c r="E322" s="3" t="s">
        <v>117</v>
      </c>
      <c r="F322" s="4">
        <v>44197</v>
      </c>
      <c r="G322" s="3" t="s">
        <v>622</v>
      </c>
      <c r="H322" s="3" t="s">
        <v>622</v>
      </c>
      <c r="I322" s="3" t="s">
        <v>22</v>
      </c>
      <c r="J322" s="3" t="s">
        <v>122</v>
      </c>
      <c r="K322" s="3" t="s">
        <v>122</v>
      </c>
      <c r="L322" s="3" t="s">
        <v>126</v>
      </c>
      <c r="M322" s="4">
        <v>44420</v>
      </c>
      <c r="N322" s="3" t="s">
        <v>122</v>
      </c>
    </row>
    <row r="323" spans="1:14" ht="104.25" customHeight="1" x14ac:dyDescent="0.2">
      <c r="A323" s="2">
        <v>319</v>
      </c>
      <c r="B323" s="3" t="s">
        <v>634</v>
      </c>
      <c r="C323" s="3" t="s">
        <v>635</v>
      </c>
      <c r="D323" s="3" t="s">
        <v>19</v>
      </c>
      <c r="E323" s="3" t="s">
        <v>117</v>
      </c>
      <c r="F323" s="4">
        <v>44197</v>
      </c>
      <c r="G323" s="3" t="s">
        <v>622</v>
      </c>
      <c r="H323" s="3" t="s">
        <v>622</v>
      </c>
      <c r="I323" s="3" t="s">
        <v>22</v>
      </c>
      <c r="J323" s="3" t="s">
        <v>122</v>
      </c>
      <c r="K323" s="3" t="s">
        <v>122</v>
      </c>
      <c r="L323" s="3" t="s">
        <v>126</v>
      </c>
      <c r="M323" s="4">
        <v>44420</v>
      </c>
      <c r="N323" s="3" t="s">
        <v>122</v>
      </c>
    </row>
    <row r="324" spans="1:14" ht="104.25" customHeight="1" x14ac:dyDescent="0.2">
      <c r="A324" s="2">
        <v>320</v>
      </c>
      <c r="B324" s="3" t="s">
        <v>636</v>
      </c>
      <c r="C324" s="3" t="s">
        <v>637</v>
      </c>
      <c r="D324" s="3" t="s">
        <v>19</v>
      </c>
      <c r="E324" s="3" t="s">
        <v>117</v>
      </c>
      <c r="F324" s="4">
        <v>44197</v>
      </c>
      <c r="G324" s="3" t="s">
        <v>622</v>
      </c>
      <c r="H324" s="3" t="s">
        <v>622</v>
      </c>
      <c r="I324" s="3" t="s">
        <v>188</v>
      </c>
      <c r="J324" s="3" t="s">
        <v>23</v>
      </c>
      <c r="K324" s="3" t="s">
        <v>23</v>
      </c>
      <c r="L324" s="3" t="s">
        <v>126</v>
      </c>
      <c r="M324" s="4">
        <v>44448</v>
      </c>
      <c r="N324" s="3" t="s">
        <v>25</v>
      </c>
    </row>
    <row r="325" spans="1:14" ht="104.25" customHeight="1" x14ac:dyDescent="0.2">
      <c r="A325" s="2">
        <v>321</v>
      </c>
      <c r="B325" s="3" t="s">
        <v>638</v>
      </c>
      <c r="C325" s="3" t="s">
        <v>639</v>
      </c>
      <c r="D325" s="3" t="s">
        <v>19</v>
      </c>
      <c r="E325" s="3" t="s">
        <v>117</v>
      </c>
      <c r="F325" s="4">
        <v>44229</v>
      </c>
      <c r="G325" s="3" t="s">
        <v>640</v>
      </c>
      <c r="H325" s="3" t="s">
        <v>640</v>
      </c>
      <c r="I325" s="3" t="s">
        <v>181</v>
      </c>
      <c r="J325" s="3" t="s">
        <v>23</v>
      </c>
      <c r="K325" s="3" t="s">
        <v>23</v>
      </c>
      <c r="L325" s="3" t="s">
        <v>24</v>
      </c>
      <c r="M325" s="4">
        <v>44448</v>
      </c>
      <c r="N325" s="3" t="s">
        <v>25</v>
      </c>
    </row>
    <row r="326" spans="1:14" ht="104.25" customHeight="1" x14ac:dyDescent="0.2">
      <c r="A326" s="2">
        <v>322</v>
      </c>
      <c r="B326" s="3" t="s">
        <v>641</v>
      </c>
      <c r="C326" s="3" t="s">
        <v>642</v>
      </c>
      <c r="D326" s="3" t="s">
        <v>19</v>
      </c>
      <c r="E326" s="3" t="s">
        <v>117</v>
      </c>
      <c r="F326" s="4">
        <v>44229</v>
      </c>
      <c r="G326" s="3" t="s">
        <v>640</v>
      </c>
      <c r="H326" s="3" t="s">
        <v>640</v>
      </c>
      <c r="I326" s="3" t="s">
        <v>22</v>
      </c>
      <c r="J326" s="3" t="s">
        <v>23</v>
      </c>
      <c r="K326" s="3" t="s">
        <v>23</v>
      </c>
      <c r="L326" s="3" t="s">
        <v>126</v>
      </c>
      <c r="M326" s="4">
        <v>44448</v>
      </c>
      <c r="N326" s="3" t="s">
        <v>25</v>
      </c>
    </row>
    <row r="327" spans="1:14" ht="104.25" customHeight="1" x14ac:dyDescent="0.2">
      <c r="A327" s="2">
        <v>323</v>
      </c>
      <c r="B327" s="3" t="s">
        <v>643</v>
      </c>
      <c r="C327" s="3" t="s">
        <v>644</v>
      </c>
      <c r="D327" s="3" t="s">
        <v>19</v>
      </c>
      <c r="E327" s="3" t="s">
        <v>117</v>
      </c>
      <c r="F327" s="4">
        <v>44229</v>
      </c>
      <c r="G327" s="3" t="s">
        <v>640</v>
      </c>
      <c r="H327" s="3" t="s">
        <v>640</v>
      </c>
      <c r="I327" s="3" t="s">
        <v>181</v>
      </c>
      <c r="J327" s="3" t="s">
        <v>23</v>
      </c>
      <c r="K327" s="3" t="s">
        <v>23</v>
      </c>
      <c r="L327" s="3" t="s">
        <v>24</v>
      </c>
      <c r="M327" s="4">
        <v>44448</v>
      </c>
      <c r="N327" s="3" t="s">
        <v>25</v>
      </c>
    </row>
    <row r="328" spans="1:14" ht="104.25" customHeight="1" x14ac:dyDescent="0.2">
      <c r="A328" s="2">
        <v>324</v>
      </c>
      <c r="B328" s="3" t="s">
        <v>645</v>
      </c>
      <c r="C328" s="3" t="s">
        <v>646</v>
      </c>
      <c r="D328" s="3" t="s">
        <v>19</v>
      </c>
      <c r="E328" s="3" t="s">
        <v>117</v>
      </c>
      <c r="F328" s="4">
        <v>44174</v>
      </c>
      <c r="G328" s="3" t="s">
        <v>640</v>
      </c>
      <c r="H328" s="3" t="s">
        <v>640</v>
      </c>
      <c r="I328" s="3" t="s">
        <v>181</v>
      </c>
      <c r="J328" s="3" t="s">
        <v>23</v>
      </c>
      <c r="K328" s="3" t="s">
        <v>23</v>
      </c>
      <c r="L328" s="3" t="s">
        <v>24</v>
      </c>
      <c r="M328" s="4">
        <v>44448</v>
      </c>
      <c r="N328" s="3" t="s">
        <v>25</v>
      </c>
    </row>
    <row r="329" spans="1:14" ht="104.25" customHeight="1" x14ac:dyDescent="0.2">
      <c r="A329" s="2">
        <v>325</v>
      </c>
      <c r="B329" s="3" t="s">
        <v>647</v>
      </c>
      <c r="C329" s="3" t="s">
        <v>648</v>
      </c>
      <c r="D329" s="3" t="s">
        <v>19</v>
      </c>
      <c r="E329" s="3" t="s">
        <v>117</v>
      </c>
      <c r="F329" s="4">
        <v>44181</v>
      </c>
      <c r="G329" s="3" t="s">
        <v>640</v>
      </c>
      <c r="H329" s="3" t="s">
        <v>640</v>
      </c>
      <c r="I329" s="3" t="s">
        <v>629</v>
      </c>
      <c r="J329" s="3" t="s">
        <v>41</v>
      </c>
      <c r="K329" s="3" t="s">
        <v>41</v>
      </c>
      <c r="L329" s="3" t="s">
        <v>126</v>
      </c>
      <c r="M329" s="4">
        <v>44448</v>
      </c>
      <c r="N329" s="3" t="s">
        <v>42</v>
      </c>
    </row>
    <row r="330" spans="1:14" ht="104.25" customHeight="1" x14ac:dyDescent="0.2">
      <c r="A330" s="2">
        <v>326</v>
      </c>
      <c r="B330" s="3" t="s">
        <v>649</v>
      </c>
      <c r="C330" s="3" t="s">
        <v>650</v>
      </c>
      <c r="D330" s="3" t="s">
        <v>19</v>
      </c>
      <c r="E330" s="3" t="s">
        <v>494</v>
      </c>
      <c r="F330" s="4">
        <v>44229</v>
      </c>
      <c r="G330" s="3" t="s">
        <v>640</v>
      </c>
      <c r="H330" s="3" t="s">
        <v>640</v>
      </c>
      <c r="I330" s="3" t="s">
        <v>629</v>
      </c>
      <c r="J330" s="3" t="s">
        <v>41</v>
      </c>
      <c r="K330" s="3" t="s">
        <v>41</v>
      </c>
      <c r="L330" s="3" t="s">
        <v>126</v>
      </c>
      <c r="M330" s="4">
        <v>44448</v>
      </c>
      <c r="N330" s="3" t="s">
        <v>42</v>
      </c>
    </row>
    <row r="331" spans="1:14" ht="104.25" customHeight="1" x14ac:dyDescent="0.2">
      <c r="A331" s="2">
        <v>327</v>
      </c>
      <c r="B331" s="3" t="s">
        <v>651</v>
      </c>
      <c r="C331" s="3" t="s">
        <v>652</v>
      </c>
      <c r="D331" s="3" t="s">
        <v>19</v>
      </c>
      <c r="E331" s="3" t="s">
        <v>653</v>
      </c>
      <c r="F331" s="4">
        <v>44229</v>
      </c>
      <c r="G331" s="3" t="s">
        <v>640</v>
      </c>
      <c r="H331" s="3" t="s">
        <v>640</v>
      </c>
      <c r="I331" s="3" t="s">
        <v>629</v>
      </c>
      <c r="J331" s="3" t="s">
        <v>41</v>
      </c>
      <c r="K331" s="3" t="s">
        <v>41</v>
      </c>
      <c r="L331" s="3" t="s">
        <v>126</v>
      </c>
      <c r="M331" s="4">
        <v>44448</v>
      </c>
      <c r="N331" s="3" t="s">
        <v>42</v>
      </c>
    </row>
    <row r="332" spans="1:14" ht="104.25" customHeight="1" x14ac:dyDescent="0.2">
      <c r="A332" s="2">
        <v>328</v>
      </c>
      <c r="B332" s="3" t="s">
        <v>654</v>
      </c>
      <c r="C332" s="3" t="s">
        <v>655</v>
      </c>
      <c r="D332" s="3" t="s">
        <v>19</v>
      </c>
      <c r="E332" s="3" t="s">
        <v>117</v>
      </c>
      <c r="F332" s="4">
        <v>44229</v>
      </c>
      <c r="G332" s="3" t="s">
        <v>640</v>
      </c>
      <c r="H332" s="3" t="s">
        <v>640</v>
      </c>
      <c r="I332" s="3" t="s">
        <v>629</v>
      </c>
      <c r="J332" s="3" t="s">
        <v>41</v>
      </c>
      <c r="K332" s="3" t="s">
        <v>41</v>
      </c>
      <c r="L332" s="3" t="s">
        <v>126</v>
      </c>
      <c r="M332" s="4">
        <v>44448</v>
      </c>
      <c r="N332" s="3" t="s">
        <v>42</v>
      </c>
    </row>
    <row r="333" spans="1:14" ht="104.25" customHeight="1" x14ac:dyDescent="0.2">
      <c r="A333" s="2">
        <v>329</v>
      </c>
      <c r="B333" s="3" t="s">
        <v>656</v>
      </c>
      <c r="C333" s="3" t="s">
        <v>657</v>
      </c>
      <c r="D333" s="3" t="s">
        <v>19</v>
      </c>
      <c r="E333" s="3" t="s">
        <v>20</v>
      </c>
      <c r="F333" s="4">
        <v>44229</v>
      </c>
      <c r="G333" s="3" t="s">
        <v>640</v>
      </c>
      <c r="H333" s="3" t="s">
        <v>640</v>
      </c>
      <c r="I333" s="3" t="s">
        <v>629</v>
      </c>
      <c r="J333" s="3" t="s">
        <v>41</v>
      </c>
      <c r="K333" s="3" t="s">
        <v>41</v>
      </c>
      <c r="L333" s="3" t="s">
        <v>126</v>
      </c>
      <c r="M333" s="4">
        <v>44448</v>
      </c>
      <c r="N333" s="3" t="s">
        <v>42</v>
      </c>
    </row>
    <row r="334" spans="1:14" ht="104.25" customHeight="1" x14ac:dyDescent="0.2">
      <c r="A334" s="2">
        <v>330</v>
      </c>
      <c r="B334" s="3" t="s">
        <v>658</v>
      </c>
      <c r="C334" s="3" t="s">
        <v>659</v>
      </c>
      <c r="D334" s="3" t="s">
        <v>19</v>
      </c>
      <c r="E334" s="3" t="s">
        <v>20</v>
      </c>
      <c r="F334" s="4">
        <v>44229</v>
      </c>
      <c r="G334" s="3" t="s">
        <v>640</v>
      </c>
      <c r="H334" s="3" t="s">
        <v>640</v>
      </c>
      <c r="I334" s="3" t="s">
        <v>629</v>
      </c>
      <c r="J334" s="3" t="s">
        <v>41</v>
      </c>
      <c r="K334" s="3" t="s">
        <v>41</v>
      </c>
      <c r="L334" s="3" t="s">
        <v>126</v>
      </c>
      <c r="M334" s="4">
        <v>44448</v>
      </c>
      <c r="N334" s="3" t="s">
        <v>42</v>
      </c>
    </row>
    <row r="335" spans="1:14" ht="104.25" customHeight="1" x14ac:dyDescent="0.2">
      <c r="A335" s="2">
        <v>331</v>
      </c>
      <c r="B335" s="3" t="s">
        <v>660</v>
      </c>
      <c r="C335" s="3" t="s">
        <v>661</v>
      </c>
      <c r="D335" s="3" t="s">
        <v>19</v>
      </c>
      <c r="E335" s="3" t="s">
        <v>494</v>
      </c>
      <c r="F335" s="4">
        <v>44229</v>
      </c>
      <c r="G335" s="3" t="s">
        <v>640</v>
      </c>
      <c r="H335" s="3" t="s">
        <v>640</v>
      </c>
      <c r="I335" s="3" t="s">
        <v>181</v>
      </c>
      <c r="J335" s="3" t="s">
        <v>23</v>
      </c>
      <c r="K335" s="3" t="s">
        <v>23</v>
      </c>
      <c r="L335" s="3" t="s">
        <v>24</v>
      </c>
      <c r="M335" s="4">
        <v>44448</v>
      </c>
      <c r="N335" s="3" t="s">
        <v>25</v>
      </c>
    </row>
    <row r="336" spans="1:14" ht="104.25" customHeight="1" x14ac:dyDescent="0.2">
      <c r="A336" s="2">
        <v>332</v>
      </c>
      <c r="B336" s="3" t="s">
        <v>662</v>
      </c>
      <c r="C336" s="3" t="s">
        <v>663</v>
      </c>
      <c r="D336" s="3" t="s">
        <v>19</v>
      </c>
      <c r="E336" s="3" t="s">
        <v>117</v>
      </c>
      <c r="F336" s="4">
        <v>44440</v>
      </c>
      <c r="G336" s="3" t="s">
        <v>640</v>
      </c>
      <c r="H336" s="3" t="s">
        <v>640</v>
      </c>
      <c r="I336" s="3" t="s">
        <v>181</v>
      </c>
      <c r="J336" s="3" t="s">
        <v>23</v>
      </c>
      <c r="K336" s="3" t="s">
        <v>23</v>
      </c>
      <c r="L336" s="3" t="s">
        <v>24</v>
      </c>
      <c r="M336" s="4">
        <v>44448</v>
      </c>
      <c r="N336" s="3" t="s">
        <v>25</v>
      </c>
    </row>
    <row r="337" spans="1:14" ht="104.25" customHeight="1" x14ac:dyDescent="0.2">
      <c r="A337" s="2">
        <v>333</v>
      </c>
      <c r="B337" s="3" t="s">
        <v>664</v>
      </c>
      <c r="C337" s="3" t="s">
        <v>665</v>
      </c>
      <c r="D337" s="3" t="s">
        <v>19</v>
      </c>
      <c r="E337" s="3" t="s">
        <v>117</v>
      </c>
      <c r="F337" s="4">
        <v>44197</v>
      </c>
      <c r="G337" s="3" t="s">
        <v>666</v>
      </c>
      <c r="H337" s="3" t="s">
        <v>666</v>
      </c>
      <c r="I337" s="3" t="s">
        <v>181</v>
      </c>
      <c r="J337" s="3" t="s">
        <v>23</v>
      </c>
      <c r="K337" s="3" t="s">
        <v>23</v>
      </c>
      <c r="L337" s="3" t="s">
        <v>24</v>
      </c>
      <c r="M337" s="4">
        <v>44427</v>
      </c>
      <c r="N337" s="3" t="s">
        <v>25</v>
      </c>
    </row>
    <row r="338" spans="1:14" ht="104.25" customHeight="1" x14ac:dyDescent="0.2">
      <c r="A338" s="2">
        <v>334</v>
      </c>
      <c r="B338" s="3" t="s">
        <v>667</v>
      </c>
      <c r="C338" s="3" t="s">
        <v>668</v>
      </c>
      <c r="D338" s="3" t="s">
        <v>19</v>
      </c>
      <c r="E338" s="3" t="s">
        <v>186</v>
      </c>
      <c r="F338" s="4">
        <v>44564</v>
      </c>
      <c r="G338" s="3" t="s">
        <v>669</v>
      </c>
      <c r="H338" s="3" t="s">
        <v>669</v>
      </c>
      <c r="I338" s="3" t="s">
        <v>484</v>
      </c>
      <c r="J338" s="3" t="s">
        <v>41</v>
      </c>
      <c r="K338" s="3" t="s">
        <v>41</v>
      </c>
      <c r="L338" s="3" t="s">
        <v>126</v>
      </c>
      <c r="M338" s="4">
        <v>44859</v>
      </c>
      <c r="N338" s="3" t="s">
        <v>25</v>
      </c>
    </row>
    <row r="339" spans="1:14" ht="104.25" customHeight="1" x14ac:dyDescent="0.2">
      <c r="A339" s="2">
        <v>335</v>
      </c>
      <c r="B339" s="3" t="s">
        <v>670</v>
      </c>
      <c r="C339" s="3" t="s">
        <v>671</v>
      </c>
      <c r="D339" s="3" t="s">
        <v>19</v>
      </c>
      <c r="E339" s="3" t="s">
        <v>672</v>
      </c>
      <c r="F339" s="4">
        <v>44564</v>
      </c>
      <c r="G339" s="3" t="s">
        <v>669</v>
      </c>
      <c r="H339" s="3" t="s">
        <v>669</v>
      </c>
      <c r="I339" s="3" t="s">
        <v>484</v>
      </c>
      <c r="J339" s="3" t="s">
        <v>41</v>
      </c>
      <c r="K339" s="3" t="s">
        <v>41</v>
      </c>
      <c r="L339" s="3" t="s">
        <v>126</v>
      </c>
      <c r="M339" s="4">
        <v>44859</v>
      </c>
      <c r="N339" s="3" t="s">
        <v>25</v>
      </c>
    </row>
    <row r="340" spans="1:14" ht="104.25" customHeight="1" x14ac:dyDescent="0.2">
      <c r="A340" s="2">
        <v>336</v>
      </c>
      <c r="B340" s="3" t="s">
        <v>673</v>
      </c>
      <c r="C340" s="3" t="s">
        <v>674</v>
      </c>
      <c r="D340" s="3" t="s">
        <v>19</v>
      </c>
      <c r="E340" s="3" t="s">
        <v>186</v>
      </c>
      <c r="F340" s="4">
        <v>44564</v>
      </c>
      <c r="G340" s="3" t="s">
        <v>669</v>
      </c>
      <c r="H340" s="3" t="s">
        <v>669</v>
      </c>
      <c r="I340" s="3" t="s">
        <v>484</v>
      </c>
      <c r="J340" s="3" t="s">
        <v>41</v>
      </c>
      <c r="K340" s="3" t="s">
        <v>41</v>
      </c>
      <c r="L340" s="3" t="s">
        <v>126</v>
      </c>
      <c r="M340" s="4">
        <v>44859</v>
      </c>
      <c r="N340" s="3" t="s">
        <v>25</v>
      </c>
    </row>
    <row r="341" spans="1:14" ht="104.25" customHeight="1" x14ac:dyDescent="0.2">
      <c r="A341" s="2">
        <v>337</v>
      </c>
      <c r="B341" s="3" t="s">
        <v>675</v>
      </c>
      <c r="C341" s="3" t="s">
        <v>676</v>
      </c>
      <c r="D341" s="3" t="s">
        <v>19</v>
      </c>
      <c r="E341" s="3" t="s">
        <v>186</v>
      </c>
      <c r="F341" s="4">
        <v>44564</v>
      </c>
      <c r="G341" s="3" t="s">
        <v>669</v>
      </c>
      <c r="H341" s="3" t="s">
        <v>669</v>
      </c>
      <c r="I341" s="3" t="s">
        <v>22</v>
      </c>
      <c r="J341" s="3" t="s">
        <v>23</v>
      </c>
      <c r="K341" s="3" t="s">
        <v>23</v>
      </c>
      <c r="L341" s="3" t="s">
        <v>126</v>
      </c>
      <c r="M341" s="4">
        <v>44859</v>
      </c>
      <c r="N341" s="3" t="s">
        <v>25</v>
      </c>
    </row>
    <row r="342" spans="1:14" ht="104.25" customHeight="1" x14ac:dyDescent="0.2">
      <c r="A342" s="2">
        <v>338</v>
      </c>
      <c r="B342" s="3" t="s">
        <v>677</v>
      </c>
      <c r="C342" s="3" t="s">
        <v>678</v>
      </c>
      <c r="D342" s="3" t="s">
        <v>19</v>
      </c>
      <c r="E342" s="3" t="s">
        <v>186</v>
      </c>
      <c r="F342" s="4">
        <v>44564</v>
      </c>
      <c r="G342" s="3" t="s">
        <v>669</v>
      </c>
      <c r="H342" s="3" t="s">
        <v>669</v>
      </c>
      <c r="I342" s="3" t="s">
        <v>22</v>
      </c>
      <c r="J342" s="3" t="s">
        <v>23</v>
      </c>
      <c r="K342" s="3" t="s">
        <v>23</v>
      </c>
      <c r="L342" s="3" t="s">
        <v>126</v>
      </c>
      <c r="M342" s="4">
        <v>44859</v>
      </c>
      <c r="N342" s="3" t="s">
        <v>25</v>
      </c>
    </row>
    <row r="343" spans="1:14" ht="104.25" customHeight="1" x14ac:dyDescent="0.2">
      <c r="A343" s="2">
        <v>339</v>
      </c>
      <c r="B343" s="3" t="s">
        <v>679</v>
      </c>
      <c r="C343" s="3" t="s">
        <v>680</v>
      </c>
      <c r="D343" s="3" t="s">
        <v>19</v>
      </c>
      <c r="E343" s="3" t="s">
        <v>186</v>
      </c>
      <c r="F343" s="4">
        <v>44564</v>
      </c>
      <c r="G343" s="3" t="s">
        <v>669</v>
      </c>
      <c r="H343" s="3" t="s">
        <v>669</v>
      </c>
      <c r="I343" s="3" t="s">
        <v>22</v>
      </c>
      <c r="J343" s="3" t="s">
        <v>23</v>
      </c>
      <c r="K343" s="3" t="s">
        <v>23</v>
      </c>
      <c r="L343" s="3" t="s">
        <v>126</v>
      </c>
      <c r="M343" s="4">
        <v>44859</v>
      </c>
      <c r="N343" s="3" t="s">
        <v>25</v>
      </c>
    </row>
    <row r="344" spans="1:14" ht="104.25" customHeight="1" x14ac:dyDescent="0.2">
      <c r="A344" s="2">
        <v>340</v>
      </c>
      <c r="B344" s="3" t="s">
        <v>681</v>
      </c>
      <c r="C344" s="3" t="s">
        <v>682</v>
      </c>
      <c r="D344" s="3" t="s">
        <v>19</v>
      </c>
      <c r="E344" s="3" t="s">
        <v>186</v>
      </c>
      <c r="F344" s="4">
        <v>44564</v>
      </c>
      <c r="G344" s="3" t="s">
        <v>669</v>
      </c>
      <c r="H344" s="3" t="s">
        <v>669</v>
      </c>
      <c r="I344" s="3" t="s">
        <v>22</v>
      </c>
      <c r="J344" s="3" t="s">
        <v>23</v>
      </c>
      <c r="K344" s="3" t="s">
        <v>23</v>
      </c>
      <c r="L344" s="3" t="s">
        <v>24</v>
      </c>
      <c r="M344" s="4">
        <v>44859</v>
      </c>
      <c r="N344" s="3" t="s">
        <v>25</v>
      </c>
    </row>
    <row r="345" spans="1:14" ht="104.25" customHeight="1" x14ac:dyDescent="0.2">
      <c r="A345" s="2">
        <v>341</v>
      </c>
      <c r="B345" s="3" t="s">
        <v>683</v>
      </c>
      <c r="C345" s="3" t="s">
        <v>684</v>
      </c>
      <c r="D345" s="3" t="s">
        <v>19</v>
      </c>
      <c r="E345" s="3" t="s">
        <v>186</v>
      </c>
      <c r="F345" s="4">
        <v>44564</v>
      </c>
      <c r="G345" s="3" t="s">
        <v>669</v>
      </c>
      <c r="H345" s="3" t="s">
        <v>669</v>
      </c>
      <c r="I345" s="3" t="s">
        <v>22</v>
      </c>
      <c r="J345" s="3" t="s">
        <v>23</v>
      </c>
      <c r="K345" s="3" t="s">
        <v>23</v>
      </c>
      <c r="L345" s="3" t="s">
        <v>126</v>
      </c>
      <c r="M345" s="4">
        <v>44859</v>
      </c>
      <c r="N345" s="3" t="s">
        <v>25</v>
      </c>
    </row>
    <row r="346" spans="1:14" ht="104.25" customHeight="1" x14ac:dyDescent="0.2">
      <c r="A346" s="2">
        <v>342</v>
      </c>
      <c r="B346" s="3" t="s">
        <v>679</v>
      </c>
      <c r="C346" s="3" t="s">
        <v>685</v>
      </c>
      <c r="D346" s="3" t="s">
        <v>19</v>
      </c>
      <c r="E346" s="3" t="s">
        <v>186</v>
      </c>
      <c r="F346" s="4">
        <v>44564</v>
      </c>
      <c r="G346" s="3" t="s">
        <v>669</v>
      </c>
      <c r="H346" s="3" t="s">
        <v>669</v>
      </c>
      <c r="I346" s="3" t="s">
        <v>22</v>
      </c>
      <c r="J346" s="3" t="s">
        <v>23</v>
      </c>
      <c r="K346" s="3" t="s">
        <v>23</v>
      </c>
      <c r="L346" s="3" t="s">
        <v>126</v>
      </c>
      <c r="M346" s="4">
        <v>44859</v>
      </c>
      <c r="N346" s="3" t="s">
        <v>25</v>
      </c>
    </row>
    <row r="347" spans="1:14" ht="104.25" customHeight="1" x14ac:dyDescent="0.2">
      <c r="A347" s="2">
        <v>343</v>
      </c>
      <c r="B347" s="3" t="s">
        <v>679</v>
      </c>
      <c r="C347" s="3" t="s">
        <v>686</v>
      </c>
      <c r="D347" s="3" t="s">
        <v>19</v>
      </c>
      <c r="E347" s="3" t="s">
        <v>186</v>
      </c>
      <c r="F347" s="4">
        <v>44564</v>
      </c>
      <c r="G347" s="3" t="s">
        <v>669</v>
      </c>
      <c r="H347" s="3" t="s">
        <v>669</v>
      </c>
      <c r="I347" s="3" t="s">
        <v>22</v>
      </c>
      <c r="J347" s="3" t="s">
        <v>23</v>
      </c>
      <c r="K347" s="3" t="s">
        <v>23</v>
      </c>
      <c r="L347" s="3" t="s">
        <v>126</v>
      </c>
      <c r="M347" s="4">
        <v>44859</v>
      </c>
      <c r="N347" s="3" t="s">
        <v>25</v>
      </c>
    </row>
    <row r="348" spans="1:14" ht="104.25" customHeight="1" x14ac:dyDescent="0.2">
      <c r="A348" s="2">
        <v>344</v>
      </c>
      <c r="B348" s="3" t="s">
        <v>687</v>
      </c>
      <c r="C348" s="3" t="s">
        <v>688</v>
      </c>
      <c r="D348" s="3" t="s">
        <v>19</v>
      </c>
      <c r="E348" s="3" t="s">
        <v>186</v>
      </c>
      <c r="F348" s="4">
        <v>44564</v>
      </c>
      <c r="G348" s="3" t="s">
        <v>669</v>
      </c>
      <c r="H348" s="3" t="s">
        <v>669</v>
      </c>
      <c r="I348" s="3" t="s">
        <v>22</v>
      </c>
      <c r="J348" s="3" t="s">
        <v>23</v>
      </c>
      <c r="K348" s="3" t="s">
        <v>23</v>
      </c>
      <c r="L348" s="3" t="s">
        <v>126</v>
      </c>
      <c r="M348" s="4">
        <v>44859</v>
      </c>
      <c r="N348" s="3" t="s">
        <v>25</v>
      </c>
    </row>
    <row r="349" spans="1:14" ht="104.25" customHeight="1" x14ac:dyDescent="0.2">
      <c r="A349" s="2">
        <v>345</v>
      </c>
      <c r="B349" s="3" t="s">
        <v>689</v>
      </c>
      <c r="C349" s="3" t="s">
        <v>690</v>
      </c>
      <c r="D349" s="3" t="s">
        <v>19</v>
      </c>
      <c r="E349" s="3" t="s">
        <v>672</v>
      </c>
      <c r="F349" s="4">
        <v>44564</v>
      </c>
      <c r="G349" s="3" t="s">
        <v>669</v>
      </c>
      <c r="H349" s="3" t="s">
        <v>669</v>
      </c>
      <c r="I349" s="3" t="s">
        <v>181</v>
      </c>
      <c r="J349" s="3" t="s">
        <v>23</v>
      </c>
      <c r="K349" s="3" t="s">
        <v>23</v>
      </c>
      <c r="L349" s="3" t="s">
        <v>126</v>
      </c>
      <c r="M349" s="4">
        <v>44859</v>
      </c>
      <c r="N349" s="3" t="s">
        <v>25</v>
      </c>
    </row>
    <row r="350" spans="1:14" ht="104.25" customHeight="1" x14ac:dyDescent="0.2">
      <c r="A350" s="2">
        <v>346</v>
      </c>
      <c r="B350" s="3" t="s">
        <v>691</v>
      </c>
      <c r="C350" s="3" t="s">
        <v>692</v>
      </c>
      <c r="D350" s="3" t="s">
        <v>19</v>
      </c>
      <c r="E350" s="3" t="s">
        <v>672</v>
      </c>
      <c r="F350" s="4">
        <v>44564</v>
      </c>
      <c r="G350" s="3" t="s">
        <v>669</v>
      </c>
      <c r="H350" s="3" t="s">
        <v>669</v>
      </c>
      <c r="I350" s="3" t="s">
        <v>181</v>
      </c>
      <c r="J350" s="3" t="s">
        <v>23</v>
      </c>
      <c r="K350" s="3" t="s">
        <v>23</v>
      </c>
      <c r="L350" s="3" t="s">
        <v>126</v>
      </c>
      <c r="M350" s="4">
        <v>44859</v>
      </c>
      <c r="N350" s="3" t="s">
        <v>25</v>
      </c>
    </row>
    <row r="351" spans="1:14" ht="104.25" customHeight="1" x14ac:dyDescent="0.2">
      <c r="A351" s="2">
        <v>347</v>
      </c>
      <c r="B351" s="3" t="s">
        <v>693</v>
      </c>
      <c r="C351" s="3" t="s">
        <v>694</v>
      </c>
      <c r="D351" s="3" t="s">
        <v>19</v>
      </c>
      <c r="E351" s="3" t="s">
        <v>494</v>
      </c>
      <c r="F351" s="4">
        <v>44564</v>
      </c>
      <c r="G351" s="3" t="s">
        <v>669</v>
      </c>
      <c r="H351" s="3" t="s">
        <v>669</v>
      </c>
      <c r="I351" s="3" t="s">
        <v>181</v>
      </c>
      <c r="J351" s="3" t="s">
        <v>23</v>
      </c>
      <c r="K351" s="3" t="s">
        <v>23</v>
      </c>
      <c r="L351" s="3" t="s">
        <v>126</v>
      </c>
      <c r="M351" s="4">
        <v>44859</v>
      </c>
      <c r="N351" s="3" t="s">
        <v>25</v>
      </c>
    </row>
    <row r="352" spans="1:14" ht="104.25" customHeight="1" x14ac:dyDescent="0.2">
      <c r="A352" s="2">
        <v>348</v>
      </c>
      <c r="B352" s="3" t="s">
        <v>695</v>
      </c>
      <c r="C352" s="3" t="s">
        <v>696</v>
      </c>
      <c r="D352" s="3" t="s">
        <v>19</v>
      </c>
      <c r="E352" s="3" t="s">
        <v>494</v>
      </c>
      <c r="F352" s="4">
        <v>44564</v>
      </c>
      <c r="G352" s="3" t="s">
        <v>669</v>
      </c>
      <c r="H352" s="3" t="s">
        <v>669</v>
      </c>
      <c r="I352" s="3" t="s">
        <v>181</v>
      </c>
      <c r="J352" s="3" t="s">
        <v>23</v>
      </c>
      <c r="K352" s="3" t="s">
        <v>23</v>
      </c>
      <c r="L352" s="3" t="s">
        <v>126</v>
      </c>
      <c r="M352" s="4">
        <v>44859</v>
      </c>
      <c r="N352" s="3" t="s">
        <v>25</v>
      </c>
    </row>
    <row r="353" spans="1:14" ht="104.25" customHeight="1" x14ac:dyDescent="0.2">
      <c r="A353" s="2">
        <v>349</v>
      </c>
      <c r="B353" s="3" t="s">
        <v>697</v>
      </c>
      <c r="C353" s="3" t="s">
        <v>698</v>
      </c>
      <c r="D353" s="3" t="s">
        <v>19</v>
      </c>
      <c r="E353" s="3" t="s">
        <v>20</v>
      </c>
      <c r="F353" s="4">
        <v>43891</v>
      </c>
      <c r="G353" s="3" t="s">
        <v>699</v>
      </c>
      <c r="H353" s="3" t="s">
        <v>699</v>
      </c>
      <c r="I353" s="3" t="s">
        <v>22</v>
      </c>
      <c r="J353" s="3" t="s">
        <v>23</v>
      </c>
      <c r="K353" s="3" t="s">
        <v>23</v>
      </c>
      <c r="L353" s="3" t="s">
        <v>24</v>
      </c>
      <c r="M353" s="4">
        <v>44438</v>
      </c>
      <c r="N353" s="3" t="s">
        <v>25</v>
      </c>
    </row>
    <row r="354" spans="1:14" ht="104.25" customHeight="1" x14ac:dyDescent="0.2">
      <c r="A354" s="2">
        <v>350</v>
      </c>
      <c r="B354" s="3" t="s">
        <v>700</v>
      </c>
      <c r="C354" s="3" t="s">
        <v>701</v>
      </c>
      <c r="D354" s="3" t="s">
        <v>19</v>
      </c>
      <c r="E354" s="3" t="s">
        <v>117</v>
      </c>
      <c r="F354" s="4">
        <v>44229</v>
      </c>
      <c r="G354" s="3" t="s">
        <v>699</v>
      </c>
      <c r="H354" s="3" t="s">
        <v>699</v>
      </c>
      <c r="I354" s="3" t="s">
        <v>22</v>
      </c>
      <c r="J354" s="3" t="s">
        <v>23</v>
      </c>
      <c r="K354" s="3" t="s">
        <v>23</v>
      </c>
      <c r="L354" s="3" t="s">
        <v>24</v>
      </c>
      <c r="M354" s="4">
        <v>44438</v>
      </c>
      <c r="N354" s="3" t="s">
        <v>25</v>
      </c>
    </row>
    <row r="355" spans="1:14" ht="104.25" customHeight="1" x14ac:dyDescent="0.2">
      <c r="A355" s="2">
        <v>351</v>
      </c>
      <c r="B355" s="3" t="s">
        <v>702</v>
      </c>
      <c r="C355" s="3" t="s">
        <v>703</v>
      </c>
      <c r="D355" s="3" t="s">
        <v>19</v>
      </c>
      <c r="E355" s="3" t="s">
        <v>20</v>
      </c>
      <c r="F355" s="4">
        <v>44924</v>
      </c>
      <c r="G355" s="3" t="s">
        <v>699</v>
      </c>
      <c r="H355" s="3" t="s">
        <v>699</v>
      </c>
      <c r="I355" s="3" t="s">
        <v>22</v>
      </c>
      <c r="J355" s="3" t="s">
        <v>122</v>
      </c>
      <c r="K355" s="3" t="s">
        <v>122</v>
      </c>
      <c r="L355" s="3" t="s">
        <v>126</v>
      </c>
      <c r="M355" s="4">
        <v>44924</v>
      </c>
      <c r="N355" s="3" t="s">
        <v>122</v>
      </c>
    </row>
    <row r="356" spans="1:14" ht="104.25" customHeight="1" x14ac:dyDescent="0.2">
      <c r="A356" s="2">
        <v>352</v>
      </c>
      <c r="B356" s="3" t="s">
        <v>704</v>
      </c>
      <c r="C356" s="3" t="s">
        <v>705</v>
      </c>
      <c r="D356" s="3" t="s">
        <v>19</v>
      </c>
      <c r="E356" s="3" t="s">
        <v>20</v>
      </c>
      <c r="F356" s="4">
        <v>44226</v>
      </c>
      <c r="G356" s="3" t="s">
        <v>699</v>
      </c>
      <c r="H356" s="3" t="s">
        <v>699</v>
      </c>
      <c r="I356" s="3" t="s">
        <v>22</v>
      </c>
      <c r="J356" s="3" t="s">
        <v>553</v>
      </c>
      <c r="K356" s="3" t="s">
        <v>553</v>
      </c>
      <c r="L356" s="3" t="s">
        <v>24</v>
      </c>
      <c r="M356" s="4">
        <v>44859</v>
      </c>
      <c r="N356" s="3" t="s">
        <v>25</v>
      </c>
    </row>
    <row r="357" spans="1:14" ht="104.25" customHeight="1" x14ac:dyDescent="0.2">
      <c r="A357" s="2">
        <v>353</v>
      </c>
      <c r="B357" s="3" t="s">
        <v>706</v>
      </c>
      <c r="C357" s="3" t="s">
        <v>707</v>
      </c>
      <c r="D357" s="3" t="s">
        <v>19</v>
      </c>
      <c r="E357" s="3" t="s">
        <v>20</v>
      </c>
      <c r="F357" s="4">
        <v>44226</v>
      </c>
      <c r="G357" s="3" t="s">
        <v>699</v>
      </c>
      <c r="H357" s="3" t="s">
        <v>699</v>
      </c>
      <c r="I357" s="3" t="s">
        <v>22</v>
      </c>
      <c r="J357" s="3" t="s">
        <v>553</v>
      </c>
      <c r="K357" s="3" t="s">
        <v>553</v>
      </c>
      <c r="L357" s="3" t="s">
        <v>24</v>
      </c>
      <c r="M357" s="4">
        <v>44859</v>
      </c>
      <c r="N357" s="3" t="s">
        <v>25</v>
      </c>
    </row>
    <row r="358" spans="1:14" ht="104.25" customHeight="1" x14ac:dyDescent="0.2">
      <c r="A358" s="2">
        <v>354</v>
      </c>
      <c r="B358" s="3" t="s">
        <v>708</v>
      </c>
      <c r="C358" s="3" t="s">
        <v>709</v>
      </c>
      <c r="D358" s="3" t="s">
        <v>19</v>
      </c>
      <c r="E358" s="3" t="s">
        <v>20</v>
      </c>
      <c r="F358" s="4">
        <v>44226</v>
      </c>
      <c r="G358" s="3" t="s">
        <v>699</v>
      </c>
      <c r="H358" s="3" t="s">
        <v>699</v>
      </c>
      <c r="I358" s="3" t="s">
        <v>22</v>
      </c>
      <c r="J358" s="3" t="s">
        <v>710</v>
      </c>
      <c r="K358" s="3" t="s">
        <v>711</v>
      </c>
      <c r="L358" s="3" t="s">
        <v>24</v>
      </c>
      <c r="M358" s="4">
        <v>44441</v>
      </c>
      <c r="N358" s="3" t="s">
        <v>122</v>
      </c>
    </row>
    <row r="359" spans="1:14" ht="104.25" customHeight="1" x14ac:dyDescent="0.2">
      <c r="A359" s="2">
        <v>355</v>
      </c>
      <c r="B359" s="3" t="s">
        <v>712</v>
      </c>
      <c r="C359" s="3" t="s">
        <v>705</v>
      </c>
      <c r="D359" s="3" t="s">
        <v>19</v>
      </c>
      <c r="E359" s="3" t="s">
        <v>20</v>
      </c>
      <c r="F359" s="4">
        <v>44226</v>
      </c>
      <c r="G359" s="3" t="s">
        <v>699</v>
      </c>
      <c r="H359" s="3" t="s">
        <v>699</v>
      </c>
      <c r="I359" s="3" t="s">
        <v>22</v>
      </c>
      <c r="J359" s="3" t="s">
        <v>553</v>
      </c>
      <c r="K359" s="3" t="s">
        <v>553</v>
      </c>
      <c r="L359" s="3" t="s">
        <v>24</v>
      </c>
      <c r="M359" s="4">
        <v>44859</v>
      </c>
      <c r="N359" s="3" t="s">
        <v>25</v>
      </c>
    </row>
    <row r="360" spans="1:14" ht="104.25" customHeight="1" x14ac:dyDescent="0.2">
      <c r="A360" s="2">
        <v>356</v>
      </c>
      <c r="B360" s="3" t="s">
        <v>713</v>
      </c>
      <c r="C360" s="3" t="s">
        <v>714</v>
      </c>
      <c r="D360" s="3" t="s">
        <v>19</v>
      </c>
      <c r="E360" s="3" t="s">
        <v>117</v>
      </c>
      <c r="F360" s="4">
        <v>29371</v>
      </c>
      <c r="G360" s="3" t="s">
        <v>699</v>
      </c>
      <c r="H360" s="3" t="s">
        <v>699</v>
      </c>
      <c r="I360" s="3" t="s">
        <v>22</v>
      </c>
      <c r="J360" s="3" t="s">
        <v>23</v>
      </c>
      <c r="K360" s="3" t="s">
        <v>23</v>
      </c>
      <c r="L360" s="3" t="s">
        <v>24</v>
      </c>
      <c r="M360" s="4">
        <v>44859</v>
      </c>
      <c r="N360" s="3" t="s">
        <v>25</v>
      </c>
    </row>
    <row r="361" spans="1:14" ht="104.25" customHeight="1" x14ac:dyDescent="0.2">
      <c r="A361" s="2">
        <v>357</v>
      </c>
      <c r="B361" s="3" t="s">
        <v>715</v>
      </c>
      <c r="C361" s="3" t="s">
        <v>716</v>
      </c>
      <c r="D361" s="3" t="s">
        <v>19</v>
      </c>
      <c r="E361" s="3" t="s">
        <v>117</v>
      </c>
      <c r="F361" s="4">
        <v>44530</v>
      </c>
      <c r="G361" s="3" t="s">
        <v>699</v>
      </c>
      <c r="H361" s="3" t="s">
        <v>699</v>
      </c>
      <c r="I361" s="3" t="s">
        <v>22</v>
      </c>
      <c r="J361" s="3" t="s">
        <v>23</v>
      </c>
      <c r="K361" s="3" t="s">
        <v>23</v>
      </c>
      <c r="L361" s="3" t="s">
        <v>24</v>
      </c>
      <c r="M361" s="4">
        <v>44859</v>
      </c>
      <c r="N361" s="3" t="s">
        <v>25</v>
      </c>
    </row>
    <row r="362" spans="1:14" ht="104.25" customHeight="1" x14ac:dyDescent="0.2">
      <c r="A362" s="2">
        <v>358</v>
      </c>
      <c r="B362" s="3" t="s">
        <v>717</v>
      </c>
      <c r="C362" s="3" t="s">
        <v>718</v>
      </c>
      <c r="D362" s="3" t="s">
        <v>19</v>
      </c>
      <c r="E362" s="3" t="s">
        <v>117</v>
      </c>
      <c r="F362" s="4">
        <v>44530</v>
      </c>
      <c r="G362" s="3" t="s">
        <v>699</v>
      </c>
      <c r="H362" s="3" t="s">
        <v>699</v>
      </c>
      <c r="I362" s="3" t="s">
        <v>22</v>
      </c>
      <c r="J362" s="3" t="s">
        <v>23</v>
      </c>
      <c r="K362" s="3" t="s">
        <v>23</v>
      </c>
      <c r="L362" s="3" t="s">
        <v>24</v>
      </c>
      <c r="M362" s="4">
        <v>44859</v>
      </c>
      <c r="N362" s="3" t="s">
        <v>25</v>
      </c>
    </row>
    <row r="363" spans="1:14" ht="104.25" customHeight="1" x14ac:dyDescent="0.2">
      <c r="A363" s="2">
        <v>359</v>
      </c>
      <c r="B363" s="3" t="s">
        <v>719</v>
      </c>
      <c r="C363" s="3" t="s">
        <v>720</v>
      </c>
      <c r="D363" s="3" t="s">
        <v>19</v>
      </c>
      <c r="E363" s="3" t="s">
        <v>117</v>
      </c>
      <c r="F363" s="4">
        <v>44530</v>
      </c>
      <c r="G363" s="3" t="s">
        <v>699</v>
      </c>
      <c r="H363" s="3" t="s">
        <v>699</v>
      </c>
      <c r="I363" s="3" t="s">
        <v>22</v>
      </c>
      <c r="J363" s="3" t="s">
        <v>23</v>
      </c>
      <c r="K363" s="3" t="s">
        <v>23</v>
      </c>
      <c r="L363" s="3" t="s">
        <v>24</v>
      </c>
      <c r="M363" s="4">
        <v>44859</v>
      </c>
      <c r="N363" s="3" t="s">
        <v>25</v>
      </c>
    </row>
    <row r="364" spans="1:14" ht="104.25" customHeight="1" x14ac:dyDescent="0.2">
      <c r="A364" s="2">
        <v>360</v>
      </c>
      <c r="B364" s="3" t="s">
        <v>721</v>
      </c>
      <c r="C364" s="3" t="s">
        <v>722</v>
      </c>
      <c r="D364" s="3" t="s">
        <v>19</v>
      </c>
      <c r="E364" s="3" t="s">
        <v>117</v>
      </c>
      <c r="F364" s="4">
        <v>44530</v>
      </c>
      <c r="G364" s="3" t="s">
        <v>699</v>
      </c>
      <c r="H364" s="3" t="s">
        <v>699</v>
      </c>
      <c r="I364" s="3" t="s">
        <v>22</v>
      </c>
      <c r="J364" s="3" t="s">
        <v>23</v>
      </c>
      <c r="K364" s="3" t="s">
        <v>23</v>
      </c>
      <c r="L364" s="3" t="s">
        <v>24</v>
      </c>
      <c r="M364" s="4">
        <v>44859</v>
      </c>
      <c r="N364" s="3" t="s">
        <v>25</v>
      </c>
    </row>
    <row r="365" spans="1:14" ht="104.25" customHeight="1" x14ac:dyDescent="0.2">
      <c r="A365" s="2">
        <v>361</v>
      </c>
      <c r="B365" s="3" t="s">
        <v>723</v>
      </c>
      <c r="C365" s="3" t="s">
        <v>724</v>
      </c>
      <c r="D365" s="3" t="s">
        <v>19</v>
      </c>
      <c r="E365" s="3" t="s">
        <v>117</v>
      </c>
      <c r="F365" s="4">
        <v>44530</v>
      </c>
      <c r="G365" s="3" t="s">
        <v>699</v>
      </c>
      <c r="H365" s="3" t="s">
        <v>699</v>
      </c>
      <c r="I365" s="3" t="s">
        <v>22</v>
      </c>
      <c r="J365" s="3" t="s">
        <v>23</v>
      </c>
      <c r="K365" s="3" t="s">
        <v>23</v>
      </c>
      <c r="L365" s="3" t="s">
        <v>24</v>
      </c>
      <c r="M365" s="4">
        <v>44859</v>
      </c>
      <c r="N365" s="3" t="s">
        <v>25</v>
      </c>
    </row>
    <row r="366" spans="1:14" ht="104.25" customHeight="1" x14ac:dyDescent="0.2">
      <c r="A366" s="2">
        <v>362</v>
      </c>
      <c r="B366" s="3" t="s">
        <v>725</v>
      </c>
      <c r="C366" s="3" t="s">
        <v>726</v>
      </c>
      <c r="D366" s="3" t="s">
        <v>19</v>
      </c>
      <c r="E366" s="3" t="s">
        <v>117</v>
      </c>
      <c r="F366" s="4">
        <v>44530</v>
      </c>
      <c r="G366" s="3" t="s">
        <v>699</v>
      </c>
      <c r="H366" s="3" t="s">
        <v>699</v>
      </c>
      <c r="I366" s="3" t="s">
        <v>22</v>
      </c>
      <c r="J366" s="3" t="s">
        <v>23</v>
      </c>
      <c r="K366" s="3" t="s">
        <v>23</v>
      </c>
      <c r="L366" s="3" t="s">
        <v>24</v>
      </c>
      <c r="M366" s="4">
        <v>44859</v>
      </c>
      <c r="N366" s="3" t="s">
        <v>25</v>
      </c>
    </row>
    <row r="367" spans="1:14" ht="104.25" customHeight="1" x14ac:dyDescent="0.2">
      <c r="A367" s="2">
        <v>363</v>
      </c>
      <c r="B367" s="3" t="s">
        <v>727</v>
      </c>
      <c r="C367" s="3" t="s">
        <v>726</v>
      </c>
      <c r="D367" s="3" t="s">
        <v>19</v>
      </c>
      <c r="E367" s="3" t="s">
        <v>117</v>
      </c>
      <c r="F367" s="4">
        <v>44530</v>
      </c>
      <c r="G367" s="3" t="s">
        <v>699</v>
      </c>
      <c r="H367" s="3" t="s">
        <v>699</v>
      </c>
      <c r="I367" s="3" t="s">
        <v>22</v>
      </c>
      <c r="J367" s="3" t="s">
        <v>23</v>
      </c>
      <c r="K367" s="3" t="s">
        <v>23</v>
      </c>
      <c r="L367" s="3" t="s">
        <v>24</v>
      </c>
      <c r="M367" s="4">
        <v>44859</v>
      </c>
      <c r="N367" s="3" t="s">
        <v>25</v>
      </c>
    </row>
    <row r="368" spans="1:14" ht="104.25" customHeight="1" x14ac:dyDescent="0.2">
      <c r="A368" s="2">
        <v>364</v>
      </c>
      <c r="B368" s="3" t="s">
        <v>728</v>
      </c>
      <c r="C368" s="3" t="s">
        <v>729</v>
      </c>
      <c r="D368" s="3" t="s">
        <v>19</v>
      </c>
      <c r="E368" s="3" t="s">
        <v>117</v>
      </c>
      <c r="F368" s="4">
        <v>44530</v>
      </c>
      <c r="G368" s="3" t="s">
        <v>699</v>
      </c>
      <c r="H368" s="3" t="s">
        <v>699</v>
      </c>
      <c r="I368" s="3" t="s">
        <v>22</v>
      </c>
      <c r="J368" s="3" t="s">
        <v>23</v>
      </c>
      <c r="K368" s="3" t="s">
        <v>23</v>
      </c>
      <c r="L368" s="3" t="s">
        <v>24</v>
      </c>
      <c r="M368" s="4">
        <v>44859</v>
      </c>
      <c r="N368" s="3" t="s">
        <v>25</v>
      </c>
    </row>
    <row r="369" spans="1:14" ht="104.25" customHeight="1" x14ac:dyDescent="0.2">
      <c r="A369" s="2">
        <v>365</v>
      </c>
      <c r="B369" s="3" t="s">
        <v>730</v>
      </c>
      <c r="C369" s="3" t="s">
        <v>731</v>
      </c>
      <c r="D369" s="3" t="s">
        <v>19</v>
      </c>
      <c r="E369" s="3" t="s">
        <v>117</v>
      </c>
      <c r="F369" s="4">
        <v>44530</v>
      </c>
      <c r="G369" s="3" t="s">
        <v>699</v>
      </c>
      <c r="H369" s="3" t="s">
        <v>699</v>
      </c>
      <c r="I369" s="3" t="s">
        <v>22</v>
      </c>
      <c r="J369" s="3" t="s">
        <v>23</v>
      </c>
      <c r="K369" s="3" t="s">
        <v>23</v>
      </c>
      <c r="L369" s="3" t="s">
        <v>24</v>
      </c>
      <c r="M369" s="4">
        <v>44859</v>
      </c>
      <c r="N369" s="3" t="s">
        <v>25</v>
      </c>
    </row>
    <row r="370" spans="1:14" ht="104.25" customHeight="1" x14ac:dyDescent="0.2">
      <c r="A370" s="2">
        <v>366</v>
      </c>
      <c r="B370" s="3" t="s">
        <v>732</v>
      </c>
      <c r="C370" s="3" t="s">
        <v>733</v>
      </c>
      <c r="D370" s="3" t="s">
        <v>19</v>
      </c>
      <c r="E370" s="3" t="s">
        <v>117</v>
      </c>
      <c r="F370" s="4">
        <v>44530</v>
      </c>
      <c r="G370" s="3" t="s">
        <v>699</v>
      </c>
      <c r="H370" s="3" t="s">
        <v>699</v>
      </c>
      <c r="I370" s="3" t="s">
        <v>22</v>
      </c>
      <c r="J370" s="3" t="s">
        <v>23</v>
      </c>
      <c r="K370" s="3" t="s">
        <v>23</v>
      </c>
      <c r="L370" s="3" t="s">
        <v>24</v>
      </c>
      <c r="M370" s="4">
        <v>44859</v>
      </c>
      <c r="N370" s="3" t="s">
        <v>25</v>
      </c>
    </row>
    <row r="371" spans="1:14" ht="104.25" customHeight="1" x14ac:dyDescent="0.2">
      <c r="A371" s="2">
        <v>367</v>
      </c>
      <c r="B371" s="3" t="s">
        <v>734</v>
      </c>
      <c r="C371" s="3" t="s">
        <v>735</v>
      </c>
      <c r="D371" s="3" t="s">
        <v>19</v>
      </c>
      <c r="E371" s="3" t="s">
        <v>117</v>
      </c>
      <c r="F371" s="4">
        <v>44530</v>
      </c>
      <c r="G371" s="3" t="s">
        <v>699</v>
      </c>
      <c r="H371" s="3" t="s">
        <v>699</v>
      </c>
      <c r="I371" s="3" t="s">
        <v>22</v>
      </c>
      <c r="J371" s="3" t="s">
        <v>23</v>
      </c>
      <c r="K371" s="3" t="s">
        <v>23</v>
      </c>
      <c r="L371" s="3" t="s">
        <v>24</v>
      </c>
      <c r="M371" s="4">
        <v>44859</v>
      </c>
      <c r="N371" s="3" t="s">
        <v>25</v>
      </c>
    </row>
    <row r="372" spans="1:14" ht="104.25" customHeight="1" x14ac:dyDescent="0.2">
      <c r="A372" s="2">
        <v>368</v>
      </c>
      <c r="B372" s="3" t="s">
        <v>736</v>
      </c>
      <c r="C372" s="3" t="s">
        <v>737</v>
      </c>
      <c r="D372" s="3" t="s">
        <v>19</v>
      </c>
      <c r="E372" s="3" t="s">
        <v>117</v>
      </c>
      <c r="F372" s="4">
        <v>44530</v>
      </c>
      <c r="G372" s="3" t="s">
        <v>699</v>
      </c>
      <c r="H372" s="3" t="s">
        <v>699</v>
      </c>
      <c r="I372" s="3" t="s">
        <v>22</v>
      </c>
      <c r="J372" s="3" t="s">
        <v>23</v>
      </c>
      <c r="K372" s="3" t="s">
        <v>23</v>
      </c>
      <c r="L372" s="3" t="s">
        <v>24</v>
      </c>
      <c r="M372" s="4">
        <v>44859</v>
      </c>
      <c r="N372" s="3" t="s">
        <v>25</v>
      </c>
    </row>
    <row r="373" spans="1:14" ht="104.25" customHeight="1" x14ac:dyDescent="0.2">
      <c r="A373" s="2">
        <v>369</v>
      </c>
      <c r="B373" s="3" t="s">
        <v>738</v>
      </c>
      <c r="C373" s="3" t="s">
        <v>739</v>
      </c>
      <c r="D373" s="3" t="s">
        <v>19</v>
      </c>
      <c r="E373" s="3" t="s">
        <v>117</v>
      </c>
      <c r="F373" s="4">
        <v>41363</v>
      </c>
      <c r="G373" s="3" t="s">
        <v>699</v>
      </c>
      <c r="H373" s="3" t="s">
        <v>699</v>
      </c>
      <c r="I373" s="3" t="s">
        <v>22</v>
      </c>
      <c r="J373" s="3" t="s">
        <v>23</v>
      </c>
      <c r="K373" s="3" t="s">
        <v>23</v>
      </c>
      <c r="L373" s="3" t="s">
        <v>24</v>
      </c>
      <c r="M373" s="4">
        <v>44859</v>
      </c>
      <c r="N373" s="3" t="s">
        <v>25</v>
      </c>
    </row>
    <row r="374" spans="1:14" ht="104.25" customHeight="1" x14ac:dyDescent="0.2">
      <c r="A374" s="2">
        <v>370</v>
      </c>
      <c r="B374" s="3" t="s">
        <v>740</v>
      </c>
      <c r="C374" s="3" t="s">
        <v>741</v>
      </c>
      <c r="D374" s="3" t="s">
        <v>19</v>
      </c>
      <c r="E374" s="3" t="s">
        <v>117</v>
      </c>
      <c r="F374" s="4">
        <v>41363</v>
      </c>
      <c r="G374" s="3" t="s">
        <v>699</v>
      </c>
      <c r="H374" s="3" t="s">
        <v>699</v>
      </c>
      <c r="I374" s="3" t="s">
        <v>22</v>
      </c>
      <c r="J374" s="3" t="s">
        <v>23</v>
      </c>
      <c r="K374" s="3" t="s">
        <v>23</v>
      </c>
      <c r="L374" s="3" t="s">
        <v>24</v>
      </c>
      <c r="M374" s="4">
        <v>44859</v>
      </c>
      <c r="N374" s="3" t="s">
        <v>25</v>
      </c>
    </row>
    <row r="375" spans="1:14" ht="104.25" customHeight="1" x14ac:dyDescent="0.2">
      <c r="A375" s="2">
        <v>371</v>
      </c>
      <c r="B375" s="3" t="s">
        <v>742</v>
      </c>
      <c r="C375" s="3" t="s">
        <v>743</v>
      </c>
      <c r="D375" s="3" t="s">
        <v>19</v>
      </c>
      <c r="E375" s="3" t="s">
        <v>186</v>
      </c>
      <c r="F375" s="4">
        <v>44530</v>
      </c>
      <c r="G375" s="3" t="s">
        <v>699</v>
      </c>
      <c r="H375" s="3" t="s">
        <v>699</v>
      </c>
      <c r="I375" s="3" t="s">
        <v>22</v>
      </c>
      <c r="J375" s="3" t="s">
        <v>23</v>
      </c>
      <c r="K375" s="3" t="s">
        <v>23</v>
      </c>
      <c r="L375" s="3" t="s">
        <v>24</v>
      </c>
      <c r="M375" s="4">
        <v>44859</v>
      </c>
      <c r="N375" s="3" t="s">
        <v>25</v>
      </c>
    </row>
    <row r="376" spans="1:14" ht="104.25" customHeight="1" x14ac:dyDescent="0.2">
      <c r="A376" s="2">
        <v>372</v>
      </c>
      <c r="B376" s="3" t="s">
        <v>744</v>
      </c>
      <c r="C376" s="3" t="s">
        <v>745</v>
      </c>
      <c r="D376" s="3" t="s">
        <v>19</v>
      </c>
      <c r="E376" s="3" t="s">
        <v>117</v>
      </c>
      <c r="F376" s="4">
        <v>44530</v>
      </c>
      <c r="G376" s="3" t="s">
        <v>699</v>
      </c>
      <c r="H376" s="3" t="s">
        <v>699</v>
      </c>
      <c r="I376" s="3" t="s">
        <v>22</v>
      </c>
      <c r="J376" s="3" t="s">
        <v>23</v>
      </c>
      <c r="K376" s="3" t="s">
        <v>23</v>
      </c>
      <c r="L376" s="3" t="s">
        <v>24</v>
      </c>
      <c r="M376" s="4">
        <v>44859</v>
      </c>
      <c r="N376" s="3" t="s">
        <v>25</v>
      </c>
    </row>
    <row r="377" spans="1:14" ht="104.25" customHeight="1" x14ac:dyDescent="0.2">
      <c r="A377" s="2">
        <v>373</v>
      </c>
      <c r="B377" s="3" t="s">
        <v>746</v>
      </c>
      <c r="C377" s="3" t="s">
        <v>747</v>
      </c>
      <c r="D377" s="3" t="s">
        <v>19</v>
      </c>
      <c r="E377" s="3" t="s">
        <v>117</v>
      </c>
      <c r="F377" s="4">
        <v>44530</v>
      </c>
      <c r="G377" s="3" t="s">
        <v>699</v>
      </c>
      <c r="H377" s="3" t="s">
        <v>699</v>
      </c>
      <c r="I377" s="3" t="s">
        <v>22</v>
      </c>
      <c r="J377" s="3" t="s">
        <v>23</v>
      </c>
      <c r="K377" s="3" t="s">
        <v>23</v>
      </c>
      <c r="L377" s="3" t="s">
        <v>24</v>
      </c>
      <c r="M377" s="4">
        <v>44859</v>
      </c>
      <c r="N377" s="3" t="s">
        <v>25</v>
      </c>
    </row>
    <row r="378" spans="1:14" ht="104.25" customHeight="1" x14ac:dyDescent="0.2">
      <c r="A378" s="2">
        <v>374</v>
      </c>
      <c r="B378" s="3" t="s">
        <v>748</v>
      </c>
      <c r="C378" s="3" t="s">
        <v>749</v>
      </c>
      <c r="D378" s="3" t="s">
        <v>19</v>
      </c>
      <c r="E378" s="3" t="s">
        <v>117</v>
      </c>
      <c r="F378" s="4">
        <v>44530</v>
      </c>
      <c r="G378" s="3" t="s">
        <v>699</v>
      </c>
      <c r="H378" s="3" t="s">
        <v>699</v>
      </c>
      <c r="I378" s="3" t="s">
        <v>22</v>
      </c>
      <c r="J378" s="3" t="s">
        <v>23</v>
      </c>
      <c r="K378" s="3" t="s">
        <v>23</v>
      </c>
      <c r="L378" s="3" t="s">
        <v>24</v>
      </c>
      <c r="M378" s="4">
        <v>44859</v>
      </c>
      <c r="N378" s="3" t="s">
        <v>25</v>
      </c>
    </row>
    <row r="379" spans="1:14" ht="104.25" customHeight="1" x14ac:dyDescent="0.2">
      <c r="A379" s="2">
        <v>375</v>
      </c>
      <c r="B379" s="3" t="s">
        <v>750</v>
      </c>
      <c r="C379" s="3" t="s">
        <v>751</v>
      </c>
      <c r="D379" s="3" t="s">
        <v>19</v>
      </c>
      <c r="E379" s="3" t="s">
        <v>117</v>
      </c>
      <c r="F379" s="4">
        <v>41363</v>
      </c>
      <c r="G379" s="3" t="s">
        <v>699</v>
      </c>
      <c r="H379" s="3" t="s">
        <v>699</v>
      </c>
      <c r="I379" s="3" t="s">
        <v>22</v>
      </c>
      <c r="J379" s="3" t="s">
        <v>23</v>
      </c>
      <c r="K379" s="3" t="s">
        <v>23</v>
      </c>
      <c r="L379" s="3" t="s">
        <v>24</v>
      </c>
      <c r="M379" s="4">
        <v>44859</v>
      </c>
      <c r="N379" s="3" t="s">
        <v>25</v>
      </c>
    </row>
    <row r="380" spans="1:14" ht="104.25" customHeight="1" x14ac:dyDescent="0.2">
      <c r="A380" s="2">
        <v>376</v>
      </c>
      <c r="B380" s="3" t="s">
        <v>750</v>
      </c>
      <c r="C380" s="3" t="s">
        <v>752</v>
      </c>
      <c r="D380" s="3" t="s">
        <v>19</v>
      </c>
      <c r="E380" s="3" t="s">
        <v>117</v>
      </c>
      <c r="F380" s="4">
        <v>41363</v>
      </c>
      <c r="G380" s="3" t="s">
        <v>699</v>
      </c>
      <c r="H380" s="3" t="s">
        <v>699</v>
      </c>
      <c r="I380" s="3" t="s">
        <v>22</v>
      </c>
      <c r="J380" s="3" t="s">
        <v>23</v>
      </c>
      <c r="K380" s="3" t="s">
        <v>23</v>
      </c>
      <c r="L380" s="3" t="s">
        <v>24</v>
      </c>
      <c r="M380" s="4">
        <v>44859</v>
      </c>
      <c r="N380" s="3" t="s">
        <v>25</v>
      </c>
    </row>
    <row r="381" spans="1:14" ht="104.25" customHeight="1" x14ac:dyDescent="0.2">
      <c r="A381" s="2">
        <v>377</v>
      </c>
      <c r="B381" s="3" t="s">
        <v>753</v>
      </c>
      <c r="C381" s="3" t="s">
        <v>754</v>
      </c>
      <c r="D381" s="3" t="s">
        <v>19</v>
      </c>
      <c r="E381" s="3" t="s">
        <v>117</v>
      </c>
      <c r="F381" s="4">
        <v>38869</v>
      </c>
      <c r="G381" s="3" t="s">
        <v>699</v>
      </c>
      <c r="H381" s="3" t="s">
        <v>699</v>
      </c>
      <c r="I381" s="3" t="s">
        <v>22</v>
      </c>
      <c r="J381" s="3" t="s">
        <v>23</v>
      </c>
      <c r="K381" s="3" t="s">
        <v>23</v>
      </c>
      <c r="L381" s="3" t="s">
        <v>24</v>
      </c>
      <c r="M381" s="4">
        <v>44859</v>
      </c>
      <c r="N381" s="3" t="s">
        <v>25</v>
      </c>
    </row>
    <row r="382" spans="1:14" ht="104.25" customHeight="1" x14ac:dyDescent="0.2">
      <c r="A382" s="2">
        <v>378</v>
      </c>
      <c r="B382" s="3" t="s">
        <v>755</v>
      </c>
      <c r="C382" s="3" t="s">
        <v>756</v>
      </c>
      <c r="D382" s="3" t="s">
        <v>19</v>
      </c>
      <c r="E382" s="3" t="s">
        <v>653</v>
      </c>
      <c r="F382" s="4">
        <v>44530</v>
      </c>
      <c r="G382" s="3" t="s">
        <v>699</v>
      </c>
      <c r="H382" s="3" t="s">
        <v>699</v>
      </c>
      <c r="I382" s="3" t="s">
        <v>22</v>
      </c>
      <c r="J382" s="3" t="s">
        <v>23</v>
      </c>
      <c r="K382" s="3" t="s">
        <v>23</v>
      </c>
      <c r="L382" s="3" t="s">
        <v>24</v>
      </c>
      <c r="M382" s="4">
        <v>44859</v>
      </c>
      <c r="N382" s="3" t="s">
        <v>25</v>
      </c>
    </row>
    <row r="383" spans="1:14" ht="104.25" customHeight="1" x14ac:dyDescent="0.2">
      <c r="A383" s="2">
        <v>379</v>
      </c>
      <c r="B383" s="3" t="s">
        <v>757</v>
      </c>
      <c r="C383" s="3" t="s">
        <v>758</v>
      </c>
      <c r="D383" s="3" t="s">
        <v>19</v>
      </c>
      <c r="E383" s="3" t="s">
        <v>186</v>
      </c>
      <c r="F383" s="4">
        <v>44197</v>
      </c>
      <c r="G383" s="3" t="s">
        <v>699</v>
      </c>
      <c r="H383" s="3" t="s">
        <v>699</v>
      </c>
      <c r="I383" s="3" t="s">
        <v>22</v>
      </c>
      <c r="J383" s="3" t="s">
        <v>23</v>
      </c>
      <c r="K383" s="3" t="s">
        <v>23</v>
      </c>
      <c r="L383" s="3" t="s">
        <v>24</v>
      </c>
      <c r="M383" s="4">
        <v>44438</v>
      </c>
      <c r="N383" s="3" t="s">
        <v>25</v>
      </c>
    </row>
    <row r="384" spans="1:14" ht="104.25" customHeight="1" x14ac:dyDescent="0.2">
      <c r="A384" s="2">
        <v>380</v>
      </c>
      <c r="B384" s="3" t="s">
        <v>759</v>
      </c>
      <c r="C384" s="3" t="s">
        <v>760</v>
      </c>
      <c r="D384" s="3" t="s">
        <v>19</v>
      </c>
      <c r="E384" s="3" t="s">
        <v>186</v>
      </c>
      <c r="F384" s="4">
        <v>44197</v>
      </c>
      <c r="G384" s="3" t="s">
        <v>699</v>
      </c>
      <c r="H384" s="3" t="s">
        <v>699</v>
      </c>
      <c r="I384" s="3" t="s">
        <v>22</v>
      </c>
      <c r="J384" s="3" t="s">
        <v>23</v>
      </c>
      <c r="K384" s="3" t="s">
        <v>23</v>
      </c>
      <c r="L384" s="3" t="s">
        <v>24</v>
      </c>
      <c r="M384" s="4">
        <v>44438</v>
      </c>
      <c r="N384" s="3" t="s">
        <v>25</v>
      </c>
    </row>
    <row r="385" spans="1:14" ht="104.25" customHeight="1" x14ac:dyDescent="0.2">
      <c r="A385" s="2">
        <v>381</v>
      </c>
      <c r="B385" s="3" t="s">
        <v>761</v>
      </c>
      <c r="C385" s="3" t="s">
        <v>762</v>
      </c>
      <c r="D385" s="3" t="s">
        <v>19</v>
      </c>
      <c r="E385" s="3" t="s">
        <v>186</v>
      </c>
      <c r="F385" s="4">
        <v>44197</v>
      </c>
      <c r="G385" s="3" t="s">
        <v>699</v>
      </c>
      <c r="H385" s="3" t="s">
        <v>699</v>
      </c>
      <c r="I385" s="3" t="s">
        <v>22</v>
      </c>
      <c r="J385" s="3" t="s">
        <v>23</v>
      </c>
      <c r="K385" s="3" t="s">
        <v>23</v>
      </c>
      <c r="L385" s="3" t="s">
        <v>24</v>
      </c>
      <c r="M385" s="4">
        <v>44438</v>
      </c>
      <c r="N385" s="3" t="s">
        <v>25</v>
      </c>
    </row>
    <row r="386" spans="1:14" ht="104.25" customHeight="1" x14ac:dyDescent="0.2">
      <c r="A386" s="2">
        <v>382</v>
      </c>
      <c r="B386" s="3" t="s">
        <v>763</v>
      </c>
      <c r="C386" s="3" t="s">
        <v>764</v>
      </c>
      <c r="D386" s="3" t="s">
        <v>19</v>
      </c>
      <c r="E386" s="3" t="s">
        <v>186</v>
      </c>
      <c r="F386" s="4">
        <v>44226</v>
      </c>
      <c r="G386" s="3" t="s">
        <v>699</v>
      </c>
      <c r="H386" s="3" t="s">
        <v>699</v>
      </c>
      <c r="I386" s="3" t="s">
        <v>484</v>
      </c>
      <c r="J386" s="3" t="s">
        <v>485</v>
      </c>
      <c r="K386" s="3" t="s">
        <v>485</v>
      </c>
      <c r="L386" s="3" t="s">
        <v>24</v>
      </c>
      <c r="M386" s="4">
        <v>44438</v>
      </c>
      <c r="N386" s="3" t="s">
        <v>25</v>
      </c>
    </row>
    <row r="387" spans="1:14" ht="104.25" customHeight="1" x14ac:dyDescent="0.2">
      <c r="A387" s="2">
        <v>383</v>
      </c>
      <c r="B387" s="3" t="s">
        <v>765</v>
      </c>
      <c r="C387" s="3" t="s">
        <v>766</v>
      </c>
      <c r="D387" s="3" t="s">
        <v>19</v>
      </c>
      <c r="E387" s="3" t="s">
        <v>186</v>
      </c>
      <c r="F387" s="4">
        <v>44226</v>
      </c>
      <c r="G387" s="3" t="s">
        <v>699</v>
      </c>
      <c r="H387" s="3" t="s">
        <v>699</v>
      </c>
      <c r="I387" s="3" t="s">
        <v>484</v>
      </c>
      <c r="J387" s="3" t="s">
        <v>485</v>
      </c>
      <c r="K387" s="3" t="s">
        <v>485</v>
      </c>
      <c r="L387" s="3" t="s">
        <v>24</v>
      </c>
      <c r="M387" s="4">
        <v>44438</v>
      </c>
      <c r="N387" s="3" t="s">
        <v>25</v>
      </c>
    </row>
    <row r="388" spans="1:14" ht="104.25" customHeight="1" x14ac:dyDescent="0.2">
      <c r="A388" s="2">
        <v>384</v>
      </c>
      <c r="B388" s="3" t="s">
        <v>767</v>
      </c>
      <c r="C388" s="3" t="s">
        <v>768</v>
      </c>
      <c r="D388" s="3" t="s">
        <v>19</v>
      </c>
      <c r="E388" s="3" t="s">
        <v>186</v>
      </c>
      <c r="F388" s="4">
        <v>44226</v>
      </c>
      <c r="G388" s="3" t="s">
        <v>699</v>
      </c>
      <c r="H388" s="3" t="s">
        <v>699</v>
      </c>
      <c r="I388" s="3" t="s">
        <v>484</v>
      </c>
      <c r="J388" s="3" t="s">
        <v>485</v>
      </c>
      <c r="K388" s="3" t="s">
        <v>485</v>
      </c>
      <c r="L388" s="3" t="s">
        <v>24</v>
      </c>
      <c r="M388" s="4">
        <v>44438</v>
      </c>
      <c r="N388" s="3" t="s">
        <v>25</v>
      </c>
    </row>
    <row r="389" spans="1:14" ht="104.25" customHeight="1" x14ac:dyDescent="0.2">
      <c r="A389" s="2">
        <v>385</v>
      </c>
      <c r="B389" s="3" t="s">
        <v>769</v>
      </c>
      <c r="C389" s="3" t="s">
        <v>770</v>
      </c>
      <c r="D389" s="3" t="s">
        <v>19</v>
      </c>
      <c r="E389" s="3" t="s">
        <v>186</v>
      </c>
      <c r="F389" s="4">
        <v>44874</v>
      </c>
      <c r="G389" s="3" t="s">
        <v>699</v>
      </c>
      <c r="H389" s="3" t="s">
        <v>699</v>
      </c>
      <c r="I389" s="3" t="s">
        <v>484</v>
      </c>
      <c r="J389" s="3" t="s">
        <v>485</v>
      </c>
      <c r="K389" s="3" t="s">
        <v>485</v>
      </c>
      <c r="L389" s="3" t="s">
        <v>126</v>
      </c>
      <c r="M389" s="4">
        <v>44874</v>
      </c>
      <c r="N389" s="3" t="s">
        <v>25</v>
      </c>
    </row>
    <row r="390" spans="1:14" ht="104.25" customHeight="1" x14ac:dyDescent="0.2">
      <c r="A390" s="2">
        <v>386</v>
      </c>
      <c r="B390" s="3" t="s">
        <v>771</v>
      </c>
      <c r="C390" s="3" t="s">
        <v>772</v>
      </c>
      <c r="D390" s="3" t="s">
        <v>19</v>
      </c>
      <c r="E390" s="3" t="s">
        <v>117</v>
      </c>
      <c r="F390" s="4">
        <v>44593</v>
      </c>
      <c r="G390" s="3" t="s">
        <v>773</v>
      </c>
      <c r="H390" s="3" t="s">
        <v>773</v>
      </c>
      <c r="I390" s="3" t="s">
        <v>22</v>
      </c>
      <c r="J390" s="3" t="s">
        <v>23</v>
      </c>
      <c r="K390" s="3" t="s">
        <v>23</v>
      </c>
      <c r="L390" s="3" t="s">
        <v>24</v>
      </c>
      <c r="M390" s="4">
        <v>44859</v>
      </c>
      <c r="N390" s="3" t="s">
        <v>25</v>
      </c>
    </row>
    <row r="391" spans="1:14" ht="104.25" customHeight="1" x14ac:dyDescent="0.2">
      <c r="A391" s="2">
        <v>387</v>
      </c>
      <c r="B391" s="3" t="s">
        <v>774</v>
      </c>
      <c r="C391" s="3" t="s">
        <v>775</v>
      </c>
      <c r="D391" s="3" t="s">
        <v>19</v>
      </c>
      <c r="E391" s="3" t="s">
        <v>117</v>
      </c>
      <c r="F391" s="4">
        <v>45133</v>
      </c>
      <c r="G391" s="3" t="s">
        <v>776</v>
      </c>
      <c r="H391" s="3" t="s">
        <v>776</v>
      </c>
      <c r="I391" s="3" t="s">
        <v>22</v>
      </c>
      <c r="J391" s="3" t="s">
        <v>23</v>
      </c>
      <c r="K391" s="3" t="s">
        <v>23</v>
      </c>
      <c r="L391" s="3" t="s">
        <v>126</v>
      </c>
      <c r="M391" s="4">
        <v>45133</v>
      </c>
      <c r="N391" s="3" t="s">
        <v>25</v>
      </c>
    </row>
    <row r="392" spans="1:14" ht="104.25" customHeight="1" x14ac:dyDescent="0.2">
      <c r="A392" s="2">
        <v>388</v>
      </c>
      <c r="B392" s="3" t="s">
        <v>777</v>
      </c>
      <c r="C392" s="3" t="s">
        <v>778</v>
      </c>
      <c r="D392" s="3" t="s">
        <v>19</v>
      </c>
      <c r="E392" s="3" t="s">
        <v>20</v>
      </c>
      <c r="F392" s="4">
        <v>45133</v>
      </c>
      <c r="G392" s="3" t="s">
        <v>776</v>
      </c>
      <c r="H392" s="3" t="s">
        <v>776</v>
      </c>
      <c r="I392" s="3" t="s">
        <v>22</v>
      </c>
      <c r="J392" s="3" t="s">
        <v>23</v>
      </c>
      <c r="K392" s="3" t="s">
        <v>23</v>
      </c>
      <c r="L392" s="3" t="s">
        <v>126</v>
      </c>
      <c r="M392" s="4">
        <v>45133</v>
      </c>
      <c r="N392" s="3" t="s">
        <v>25</v>
      </c>
    </row>
    <row r="393" spans="1:14" ht="104.25" customHeight="1" x14ac:dyDescent="0.2">
      <c r="A393" s="2">
        <v>389</v>
      </c>
      <c r="B393" s="3" t="s">
        <v>779</v>
      </c>
      <c r="C393" s="3" t="s">
        <v>780</v>
      </c>
      <c r="D393" s="3" t="s">
        <v>19</v>
      </c>
      <c r="E393" s="3" t="s">
        <v>117</v>
      </c>
      <c r="F393" s="4">
        <v>45133</v>
      </c>
      <c r="G393" s="3" t="s">
        <v>781</v>
      </c>
      <c r="H393" s="3" t="s">
        <v>781</v>
      </c>
      <c r="I393" s="3" t="s">
        <v>22</v>
      </c>
      <c r="J393" s="3" t="s">
        <v>23</v>
      </c>
      <c r="K393" s="3" t="s">
        <v>23</v>
      </c>
      <c r="L393" s="3" t="s">
        <v>126</v>
      </c>
      <c r="M393" s="4">
        <v>45133</v>
      </c>
      <c r="N393" s="3" t="s">
        <v>25</v>
      </c>
    </row>
    <row r="394" spans="1:14" ht="104.25" customHeight="1" x14ac:dyDescent="0.2">
      <c r="A394" s="2">
        <v>390</v>
      </c>
      <c r="B394" s="3" t="s">
        <v>782</v>
      </c>
      <c r="C394" s="3" t="s">
        <v>783</v>
      </c>
      <c r="D394" s="3" t="s">
        <v>19</v>
      </c>
      <c r="E394" s="3" t="s">
        <v>117</v>
      </c>
      <c r="F394" s="4">
        <v>45133</v>
      </c>
      <c r="G394" s="3" t="s">
        <v>781</v>
      </c>
      <c r="H394" s="3" t="s">
        <v>781</v>
      </c>
      <c r="I394" s="3" t="s">
        <v>22</v>
      </c>
      <c r="J394" s="3" t="s">
        <v>23</v>
      </c>
      <c r="K394" s="3" t="s">
        <v>23</v>
      </c>
      <c r="L394" s="3" t="s">
        <v>126</v>
      </c>
      <c r="M394" s="4">
        <v>45133</v>
      </c>
      <c r="N394" s="3" t="s">
        <v>25</v>
      </c>
    </row>
    <row r="395" spans="1:14" ht="104.25" customHeight="1" x14ac:dyDescent="0.2">
      <c r="A395" s="2">
        <v>391</v>
      </c>
      <c r="B395" s="3" t="s">
        <v>784</v>
      </c>
      <c r="C395" s="3" t="s">
        <v>785</v>
      </c>
      <c r="D395" s="3" t="s">
        <v>19</v>
      </c>
      <c r="E395" s="3" t="s">
        <v>117</v>
      </c>
      <c r="F395" s="4">
        <v>45133</v>
      </c>
      <c r="G395" s="3" t="s">
        <v>781</v>
      </c>
      <c r="H395" s="3" t="s">
        <v>781</v>
      </c>
      <c r="I395" s="3" t="s">
        <v>22</v>
      </c>
      <c r="J395" s="3" t="s">
        <v>23</v>
      </c>
      <c r="K395" s="3" t="s">
        <v>23</v>
      </c>
      <c r="L395" s="3" t="s">
        <v>126</v>
      </c>
      <c r="M395" s="4">
        <v>1215005</v>
      </c>
      <c r="N395" s="3" t="s">
        <v>25</v>
      </c>
    </row>
    <row r="396" spans="1:14" ht="104.25" customHeight="1" x14ac:dyDescent="0.2">
      <c r="A396" s="2">
        <v>392</v>
      </c>
      <c r="B396" s="3" t="s">
        <v>786</v>
      </c>
      <c r="C396" s="3" t="s">
        <v>787</v>
      </c>
      <c r="D396" s="3" t="s">
        <v>19</v>
      </c>
      <c r="E396" s="3" t="s">
        <v>788</v>
      </c>
      <c r="F396" s="4">
        <v>45133</v>
      </c>
      <c r="G396" s="3" t="s">
        <v>781</v>
      </c>
      <c r="H396" s="3" t="s">
        <v>781</v>
      </c>
      <c r="I396" s="3" t="s">
        <v>22</v>
      </c>
      <c r="J396" s="3" t="s">
        <v>23</v>
      </c>
      <c r="K396" s="3" t="s">
        <v>23</v>
      </c>
      <c r="L396" s="3" t="s">
        <v>126</v>
      </c>
      <c r="M396" s="4">
        <v>45133</v>
      </c>
      <c r="N396" s="3" t="s">
        <v>25</v>
      </c>
    </row>
    <row r="397" spans="1:14" ht="104.25" customHeight="1" x14ac:dyDescent="0.2">
      <c r="A397" s="2">
        <v>393</v>
      </c>
      <c r="B397" s="3" t="s">
        <v>789</v>
      </c>
      <c r="C397" s="3" t="s">
        <v>790</v>
      </c>
      <c r="D397" s="3" t="s">
        <v>19</v>
      </c>
      <c r="E397" s="3" t="s">
        <v>117</v>
      </c>
      <c r="F397" s="4">
        <v>45133</v>
      </c>
      <c r="G397" s="3" t="s">
        <v>781</v>
      </c>
      <c r="H397" s="3" t="s">
        <v>781</v>
      </c>
      <c r="I397" s="3" t="s">
        <v>22</v>
      </c>
      <c r="J397" s="3" t="s">
        <v>23</v>
      </c>
      <c r="K397" s="3" t="s">
        <v>23</v>
      </c>
      <c r="L397" s="3" t="s">
        <v>126</v>
      </c>
      <c r="M397" s="4">
        <v>45133</v>
      </c>
      <c r="N397" s="3" t="s">
        <v>25</v>
      </c>
    </row>
    <row r="398" spans="1:14" ht="104.25" customHeight="1" x14ac:dyDescent="0.2">
      <c r="A398" s="2">
        <v>394</v>
      </c>
      <c r="B398" s="3" t="s">
        <v>791</v>
      </c>
      <c r="C398" s="3" t="s">
        <v>792</v>
      </c>
      <c r="D398" s="3" t="s">
        <v>19</v>
      </c>
      <c r="E398" s="3" t="s">
        <v>117</v>
      </c>
      <c r="F398" s="4">
        <v>45133</v>
      </c>
      <c r="G398" s="3" t="s">
        <v>781</v>
      </c>
      <c r="H398" s="3" t="s">
        <v>781</v>
      </c>
      <c r="I398" s="3" t="s">
        <v>22</v>
      </c>
      <c r="J398" s="3" t="s">
        <v>23</v>
      </c>
      <c r="K398" s="3" t="s">
        <v>23</v>
      </c>
      <c r="L398" s="3" t="s">
        <v>126</v>
      </c>
      <c r="M398" s="4">
        <v>45133</v>
      </c>
      <c r="N398" s="3" t="s">
        <v>25</v>
      </c>
    </row>
    <row r="399" spans="1:14" ht="104.25" customHeight="1" x14ac:dyDescent="0.2">
      <c r="A399" s="2">
        <v>395</v>
      </c>
      <c r="B399" s="3" t="s">
        <v>793</v>
      </c>
      <c r="C399" s="3" t="s">
        <v>794</v>
      </c>
      <c r="D399" s="3" t="s">
        <v>19</v>
      </c>
      <c r="E399" s="3" t="s">
        <v>117</v>
      </c>
      <c r="F399" s="4">
        <v>45133</v>
      </c>
      <c r="G399" s="3" t="s">
        <v>781</v>
      </c>
      <c r="H399" s="3" t="s">
        <v>781</v>
      </c>
      <c r="I399" s="3" t="s">
        <v>22</v>
      </c>
      <c r="J399" s="3" t="s">
        <v>23</v>
      </c>
      <c r="K399" s="3" t="s">
        <v>23</v>
      </c>
      <c r="L399" s="3" t="s">
        <v>126</v>
      </c>
      <c r="M399" s="4">
        <v>45133</v>
      </c>
      <c r="N399" s="3" t="s">
        <v>25</v>
      </c>
    </row>
    <row r="400" spans="1:14" ht="104.25" customHeight="1" x14ac:dyDescent="0.2">
      <c r="A400" s="2">
        <v>396</v>
      </c>
      <c r="B400" s="3" t="s">
        <v>795</v>
      </c>
      <c r="C400" s="3" t="s">
        <v>796</v>
      </c>
      <c r="D400" s="3" t="s">
        <v>19</v>
      </c>
      <c r="E400" s="3" t="s">
        <v>117</v>
      </c>
      <c r="F400" s="4">
        <v>44928</v>
      </c>
      <c r="G400" s="3" t="s">
        <v>781</v>
      </c>
      <c r="H400" s="3" t="s">
        <v>781</v>
      </c>
      <c r="I400" s="3" t="s">
        <v>22</v>
      </c>
      <c r="J400" s="3" t="s">
        <v>23</v>
      </c>
      <c r="K400" s="3" t="s">
        <v>23</v>
      </c>
      <c r="L400" s="3" t="s">
        <v>126</v>
      </c>
      <c r="M400" s="4">
        <v>45133</v>
      </c>
      <c r="N400" s="3" t="s">
        <v>25</v>
      </c>
    </row>
    <row r="401" spans="1:14" ht="104.25" customHeight="1" x14ac:dyDescent="0.2">
      <c r="A401" s="2">
        <v>397</v>
      </c>
      <c r="B401" s="3" t="s">
        <v>797</v>
      </c>
      <c r="C401" s="3" t="s">
        <v>798</v>
      </c>
      <c r="D401" s="3" t="s">
        <v>19</v>
      </c>
      <c r="E401" s="3" t="s">
        <v>186</v>
      </c>
      <c r="F401" s="4">
        <v>45134</v>
      </c>
      <c r="G401" s="3" t="s">
        <v>781</v>
      </c>
      <c r="H401" s="3" t="s">
        <v>781</v>
      </c>
      <c r="I401" s="3" t="s">
        <v>22</v>
      </c>
      <c r="J401" s="3" t="s">
        <v>23</v>
      </c>
      <c r="K401" s="3" t="s">
        <v>23</v>
      </c>
      <c r="L401" s="3" t="s">
        <v>126</v>
      </c>
      <c r="M401" s="4">
        <v>45133</v>
      </c>
      <c r="N401" s="3" t="s">
        <v>25</v>
      </c>
    </row>
    <row r="402" spans="1:14" ht="104.25" customHeight="1" x14ac:dyDescent="0.2">
      <c r="A402" s="2">
        <v>398</v>
      </c>
      <c r="B402" s="3" t="s">
        <v>799</v>
      </c>
      <c r="C402" s="3" t="s">
        <v>800</v>
      </c>
      <c r="D402" s="3" t="s">
        <v>19</v>
      </c>
      <c r="E402" s="3" t="s">
        <v>117</v>
      </c>
      <c r="F402" s="4">
        <v>45134</v>
      </c>
      <c r="G402" s="3" t="s">
        <v>781</v>
      </c>
      <c r="H402" s="3" t="s">
        <v>781</v>
      </c>
      <c r="I402" s="3" t="s">
        <v>22</v>
      </c>
      <c r="J402" s="3" t="s">
        <v>23</v>
      </c>
      <c r="K402" s="3" t="s">
        <v>23</v>
      </c>
      <c r="L402" s="3" t="s">
        <v>126</v>
      </c>
      <c r="M402" s="4">
        <v>45133</v>
      </c>
      <c r="N402" s="3" t="s">
        <v>25</v>
      </c>
    </row>
    <row r="403" spans="1:14" ht="104.25" customHeight="1" x14ac:dyDescent="0.2">
      <c r="A403" s="2">
        <v>399</v>
      </c>
      <c r="B403" s="3" t="s">
        <v>801</v>
      </c>
      <c r="C403" s="3" t="s">
        <v>802</v>
      </c>
      <c r="D403" s="3" t="s">
        <v>19</v>
      </c>
      <c r="E403" s="3" t="s">
        <v>117</v>
      </c>
      <c r="F403" s="4">
        <v>45134</v>
      </c>
      <c r="G403" s="3" t="s">
        <v>781</v>
      </c>
      <c r="H403" s="3" t="s">
        <v>781</v>
      </c>
      <c r="I403" s="3" t="s">
        <v>22</v>
      </c>
      <c r="J403" s="3" t="s">
        <v>23</v>
      </c>
      <c r="K403" s="3" t="s">
        <v>23</v>
      </c>
      <c r="L403" s="3" t="s">
        <v>126</v>
      </c>
      <c r="M403" s="4">
        <v>45133</v>
      </c>
      <c r="N403" s="3" t="s">
        <v>25</v>
      </c>
    </row>
    <row r="404" spans="1:14" ht="104.25" customHeight="1" x14ac:dyDescent="0.2">
      <c r="A404" s="2">
        <v>400</v>
      </c>
      <c r="B404" s="3" t="s">
        <v>803</v>
      </c>
      <c r="C404" s="3" t="s">
        <v>804</v>
      </c>
      <c r="D404" s="3" t="s">
        <v>19</v>
      </c>
      <c r="E404" s="3" t="s">
        <v>117</v>
      </c>
      <c r="F404" s="4">
        <v>45134</v>
      </c>
      <c r="G404" s="3" t="s">
        <v>781</v>
      </c>
      <c r="H404" s="3" t="s">
        <v>781</v>
      </c>
      <c r="I404" s="3" t="s">
        <v>22</v>
      </c>
      <c r="J404" s="3" t="s">
        <v>23</v>
      </c>
      <c r="K404" s="3" t="s">
        <v>23</v>
      </c>
      <c r="L404" s="3" t="s">
        <v>126</v>
      </c>
      <c r="M404" s="4">
        <v>45133</v>
      </c>
      <c r="N404" s="3" t="s">
        <v>25</v>
      </c>
    </row>
    <row r="405" spans="1:14" ht="104.25" customHeight="1" x14ac:dyDescent="0.2">
      <c r="A405" s="2">
        <v>401</v>
      </c>
      <c r="B405" s="3" t="s">
        <v>774</v>
      </c>
      <c r="C405" s="3" t="s">
        <v>775</v>
      </c>
      <c r="D405" s="3" t="s">
        <v>19</v>
      </c>
      <c r="E405" s="3" t="s">
        <v>117</v>
      </c>
      <c r="F405" s="4">
        <v>45134</v>
      </c>
      <c r="G405" s="3" t="s">
        <v>781</v>
      </c>
      <c r="H405" s="3" t="s">
        <v>781</v>
      </c>
      <c r="I405" s="3" t="s">
        <v>22</v>
      </c>
      <c r="J405" s="3" t="s">
        <v>23</v>
      </c>
      <c r="K405" s="3" t="s">
        <v>23</v>
      </c>
      <c r="L405" s="3" t="s">
        <v>126</v>
      </c>
      <c r="M405" s="4">
        <v>45133</v>
      </c>
      <c r="N405" s="3" t="s">
        <v>25</v>
      </c>
    </row>
    <row r="406" spans="1:14" ht="104.25" customHeight="1" x14ac:dyDescent="0.2">
      <c r="A406" s="2">
        <v>402</v>
      </c>
      <c r="B406" s="3" t="s">
        <v>805</v>
      </c>
      <c r="C406" s="3" t="s">
        <v>806</v>
      </c>
      <c r="D406" s="3" t="s">
        <v>19</v>
      </c>
      <c r="E406" s="3" t="s">
        <v>117</v>
      </c>
      <c r="F406" s="4">
        <v>45134</v>
      </c>
      <c r="G406" s="3" t="s">
        <v>781</v>
      </c>
      <c r="H406" s="3" t="s">
        <v>781</v>
      </c>
      <c r="I406" s="3" t="s">
        <v>22</v>
      </c>
      <c r="J406" s="3" t="s">
        <v>23</v>
      </c>
      <c r="K406" s="3" t="s">
        <v>23</v>
      </c>
      <c r="L406" s="3" t="s">
        <v>126</v>
      </c>
      <c r="M406" s="4">
        <v>45133</v>
      </c>
      <c r="N406" s="3" t="s">
        <v>25</v>
      </c>
    </row>
    <row r="407" spans="1:14" ht="104.25" customHeight="1" x14ac:dyDescent="0.2">
      <c r="A407" s="2">
        <v>403</v>
      </c>
      <c r="B407" s="3" t="s">
        <v>807</v>
      </c>
      <c r="C407" s="3" t="s">
        <v>808</v>
      </c>
      <c r="D407" s="3" t="s">
        <v>19</v>
      </c>
      <c r="E407" s="3" t="s">
        <v>186</v>
      </c>
      <c r="F407" s="4">
        <v>45097</v>
      </c>
      <c r="G407" s="3" t="s">
        <v>781</v>
      </c>
      <c r="H407" s="3" t="s">
        <v>781</v>
      </c>
      <c r="I407" s="3" t="s">
        <v>22</v>
      </c>
      <c r="J407" s="3" t="s">
        <v>23</v>
      </c>
      <c r="K407" s="3" t="s">
        <v>23</v>
      </c>
      <c r="L407" s="3" t="s">
        <v>126</v>
      </c>
      <c r="M407" s="4">
        <v>44448</v>
      </c>
      <c r="N407" s="3" t="s">
        <v>25</v>
      </c>
    </row>
    <row r="408" spans="1:14" ht="104.25" customHeight="1" x14ac:dyDescent="0.2">
      <c r="A408" s="2">
        <v>404</v>
      </c>
      <c r="B408" s="3" t="s">
        <v>809</v>
      </c>
      <c r="C408" s="3" t="s">
        <v>810</v>
      </c>
      <c r="D408" s="3" t="s">
        <v>19</v>
      </c>
      <c r="E408" s="3" t="s">
        <v>20</v>
      </c>
      <c r="F408" s="4">
        <v>45097</v>
      </c>
      <c r="G408" s="3" t="s">
        <v>781</v>
      </c>
      <c r="H408" s="3" t="s">
        <v>781</v>
      </c>
      <c r="I408" s="3" t="s">
        <v>22</v>
      </c>
      <c r="J408" s="3" t="s">
        <v>23</v>
      </c>
      <c r="K408" s="3" t="s">
        <v>23</v>
      </c>
      <c r="L408" s="3" t="s">
        <v>126</v>
      </c>
      <c r="M408" s="4">
        <v>44859</v>
      </c>
      <c r="N408" s="3" t="s">
        <v>25</v>
      </c>
    </row>
    <row r="409" spans="1:14" ht="104.25" customHeight="1" x14ac:dyDescent="0.2">
      <c r="A409" s="2">
        <v>405</v>
      </c>
      <c r="B409" s="3" t="s">
        <v>811</v>
      </c>
      <c r="C409" s="3" t="s">
        <v>812</v>
      </c>
      <c r="D409" s="3" t="s">
        <v>19</v>
      </c>
      <c r="E409" s="3" t="s">
        <v>20</v>
      </c>
      <c r="F409" s="4">
        <v>45097</v>
      </c>
      <c r="G409" s="3" t="s">
        <v>781</v>
      </c>
      <c r="H409" s="3" t="s">
        <v>781</v>
      </c>
      <c r="I409" s="3" t="s">
        <v>22</v>
      </c>
      <c r="J409" s="3" t="s">
        <v>23</v>
      </c>
      <c r="K409" s="3" t="s">
        <v>23</v>
      </c>
      <c r="L409" s="3" t="s">
        <v>126</v>
      </c>
      <c r="M409" s="4">
        <v>44859</v>
      </c>
      <c r="N409" s="3" t="s">
        <v>25</v>
      </c>
    </row>
    <row r="410" spans="1:14" ht="104.25" customHeight="1" x14ac:dyDescent="0.2">
      <c r="A410" s="2">
        <v>406</v>
      </c>
      <c r="B410" s="3" t="s">
        <v>813</v>
      </c>
      <c r="C410" s="3" t="s">
        <v>814</v>
      </c>
      <c r="D410" s="3" t="s">
        <v>19</v>
      </c>
      <c r="E410" s="3" t="s">
        <v>20</v>
      </c>
      <c r="F410" s="4">
        <v>45097</v>
      </c>
      <c r="G410" s="3" t="s">
        <v>781</v>
      </c>
      <c r="H410" s="3" t="s">
        <v>781</v>
      </c>
      <c r="I410" s="3" t="s">
        <v>22</v>
      </c>
      <c r="J410" s="3" t="s">
        <v>23</v>
      </c>
      <c r="K410" s="3" t="s">
        <v>23</v>
      </c>
      <c r="L410" s="3" t="s">
        <v>126</v>
      </c>
      <c r="M410" s="4">
        <v>44859</v>
      </c>
      <c r="N410" s="3" t="s">
        <v>25</v>
      </c>
    </row>
    <row r="411" spans="1:14" ht="104.25" customHeight="1" x14ac:dyDescent="0.2">
      <c r="A411" s="2">
        <v>407</v>
      </c>
      <c r="B411" s="3" t="s">
        <v>815</v>
      </c>
      <c r="C411" s="3" t="s">
        <v>816</v>
      </c>
      <c r="D411" s="3" t="s">
        <v>19</v>
      </c>
      <c r="E411" s="3" t="s">
        <v>20</v>
      </c>
      <c r="F411" s="4">
        <v>45097</v>
      </c>
      <c r="G411" s="3" t="s">
        <v>781</v>
      </c>
      <c r="H411" s="3" t="s">
        <v>781</v>
      </c>
      <c r="I411" s="3" t="s">
        <v>22</v>
      </c>
      <c r="J411" s="3" t="s">
        <v>23</v>
      </c>
      <c r="K411" s="3" t="s">
        <v>23</v>
      </c>
      <c r="L411" s="3" t="s">
        <v>126</v>
      </c>
      <c r="M411" s="4">
        <v>44859</v>
      </c>
      <c r="N411" s="3" t="s">
        <v>25</v>
      </c>
    </row>
    <row r="412" spans="1:14" ht="104.25" customHeight="1" x14ac:dyDescent="0.2">
      <c r="A412" s="2">
        <v>408</v>
      </c>
      <c r="B412" s="3" t="s">
        <v>817</v>
      </c>
      <c r="C412" s="3" t="s">
        <v>818</v>
      </c>
      <c r="D412" s="3" t="s">
        <v>19</v>
      </c>
      <c r="E412" s="3" t="s">
        <v>20</v>
      </c>
      <c r="F412" s="4">
        <v>45097</v>
      </c>
      <c r="G412" s="3" t="s">
        <v>781</v>
      </c>
      <c r="H412" s="3" t="s">
        <v>781</v>
      </c>
      <c r="I412" s="3" t="s">
        <v>22</v>
      </c>
      <c r="J412" s="3" t="s">
        <v>23</v>
      </c>
      <c r="K412" s="3" t="s">
        <v>23</v>
      </c>
      <c r="L412" s="3" t="s">
        <v>126</v>
      </c>
      <c r="M412" s="4">
        <v>44859</v>
      </c>
      <c r="N412" s="3" t="s">
        <v>25</v>
      </c>
    </row>
    <row r="413" spans="1:14" ht="104.25" customHeight="1" x14ac:dyDescent="0.2">
      <c r="A413" s="2">
        <v>409</v>
      </c>
      <c r="B413" s="3" t="s">
        <v>819</v>
      </c>
      <c r="C413" s="3" t="s">
        <v>820</v>
      </c>
      <c r="D413" s="3" t="s">
        <v>19</v>
      </c>
      <c r="E413" s="3" t="s">
        <v>20</v>
      </c>
      <c r="F413" s="4">
        <v>45097</v>
      </c>
      <c r="G413" s="3" t="s">
        <v>781</v>
      </c>
      <c r="H413" s="3" t="s">
        <v>781</v>
      </c>
      <c r="I413" s="3" t="s">
        <v>22</v>
      </c>
      <c r="J413" s="3" t="s">
        <v>23</v>
      </c>
      <c r="K413" s="3" t="s">
        <v>23</v>
      </c>
      <c r="L413" s="3" t="s">
        <v>126</v>
      </c>
      <c r="M413" s="4">
        <v>44859</v>
      </c>
      <c r="N413" s="3" t="s">
        <v>25</v>
      </c>
    </row>
    <row r="414" spans="1:14" ht="104.25" customHeight="1" x14ac:dyDescent="0.2">
      <c r="A414" s="2">
        <v>410</v>
      </c>
      <c r="B414" s="3" t="s">
        <v>821</v>
      </c>
      <c r="C414" s="3" t="s">
        <v>822</v>
      </c>
      <c r="D414" s="3" t="s">
        <v>19</v>
      </c>
      <c r="E414" s="3" t="s">
        <v>20</v>
      </c>
      <c r="F414" s="4">
        <v>45097</v>
      </c>
      <c r="G414" s="3" t="s">
        <v>781</v>
      </c>
      <c r="H414" s="3" t="s">
        <v>781</v>
      </c>
      <c r="I414" s="3" t="s">
        <v>22</v>
      </c>
      <c r="J414" s="3" t="s">
        <v>23</v>
      </c>
      <c r="K414" s="3" t="s">
        <v>23</v>
      </c>
      <c r="L414" s="3" t="s">
        <v>126</v>
      </c>
      <c r="M414" s="4">
        <v>44859</v>
      </c>
      <c r="N414" s="3" t="s">
        <v>25</v>
      </c>
    </row>
    <row r="415" spans="1:14" ht="104.25" customHeight="1" x14ac:dyDescent="0.2">
      <c r="A415" s="2">
        <v>411</v>
      </c>
      <c r="B415" s="3" t="s">
        <v>823</v>
      </c>
      <c r="C415" s="3" t="s">
        <v>824</v>
      </c>
      <c r="D415" s="3" t="s">
        <v>19</v>
      </c>
      <c r="E415" s="3" t="s">
        <v>20</v>
      </c>
      <c r="F415" s="4">
        <v>45097</v>
      </c>
      <c r="G415" s="3" t="s">
        <v>781</v>
      </c>
      <c r="H415" s="3" t="s">
        <v>781</v>
      </c>
      <c r="I415" s="3" t="s">
        <v>22</v>
      </c>
      <c r="J415" s="3" t="s">
        <v>23</v>
      </c>
      <c r="K415" s="3" t="s">
        <v>23</v>
      </c>
      <c r="L415" s="3" t="s">
        <v>126</v>
      </c>
      <c r="M415" s="4">
        <v>44859</v>
      </c>
      <c r="N415" s="3" t="s">
        <v>25</v>
      </c>
    </row>
    <row r="416" spans="1:14" ht="104.25" customHeight="1" x14ac:dyDescent="0.2">
      <c r="A416" s="2">
        <v>412</v>
      </c>
      <c r="B416" s="3" t="s">
        <v>825</v>
      </c>
      <c r="C416" s="3" t="s">
        <v>825</v>
      </c>
      <c r="D416" s="3" t="s">
        <v>19</v>
      </c>
      <c r="E416" s="3" t="s">
        <v>20</v>
      </c>
      <c r="F416" s="4">
        <v>45097</v>
      </c>
      <c r="G416" s="3" t="s">
        <v>781</v>
      </c>
      <c r="H416" s="3" t="s">
        <v>781</v>
      </c>
      <c r="I416" s="3" t="s">
        <v>22</v>
      </c>
      <c r="J416" s="3" t="s">
        <v>23</v>
      </c>
      <c r="K416" s="3" t="s">
        <v>23</v>
      </c>
      <c r="L416" s="3" t="s">
        <v>126</v>
      </c>
      <c r="M416" s="4">
        <v>44859</v>
      </c>
      <c r="N416" s="3" t="s">
        <v>25</v>
      </c>
    </row>
    <row r="417" spans="1:14" ht="104.25" customHeight="1" x14ac:dyDescent="0.2">
      <c r="A417" s="2">
        <v>413</v>
      </c>
      <c r="B417" s="3" t="s">
        <v>826</v>
      </c>
      <c r="C417" s="3" t="s">
        <v>826</v>
      </c>
      <c r="D417" s="3" t="s">
        <v>19</v>
      </c>
      <c r="E417" s="3" t="s">
        <v>20</v>
      </c>
      <c r="F417" s="4">
        <v>45097</v>
      </c>
      <c r="G417" s="3" t="s">
        <v>781</v>
      </c>
      <c r="H417" s="3" t="s">
        <v>781</v>
      </c>
      <c r="I417" s="3" t="s">
        <v>22</v>
      </c>
      <c r="J417" s="3" t="s">
        <v>23</v>
      </c>
      <c r="K417" s="3" t="s">
        <v>23</v>
      </c>
      <c r="L417" s="3" t="s">
        <v>126</v>
      </c>
      <c r="M417" s="4">
        <v>44859</v>
      </c>
      <c r="N417" s="3" t="s">
        <v>25</v>
      </c>
    </row>
    <row r="418" spans="1:14" ht="104.25" customHeight="1" x14ac:dyDescent="0.2">
      <c r="A418" s="2">
        <v>414</v>
      </c>
      <c r="B418" s="3" t="s">
        <v>827</v>
      </c>
      <c r="C418" s="3" t="s">
        <v>827</v>
      </c>
      <c r="D418" s="3" t="s">
        <v>19</v>
      </c>
      <c r="E418" s="3" t="s">
        <v>20</v>
      </c>
      <c r="F418" s="4">
        <v>45097</v>
      </c>
      <c r="G418" s="3" t="s">
        <v>781</v>
      </c>
      <c r="H418" s="3" t="s">
        <v>781</v>
      </c>
      <c r="I418" s="3" t="s">
        <v>22</v>
      </c>
      <c r="J418" s="3" t="s">
        <v>23</v>
      </c>
      <c r="K418" s="3" t="s">
        <v>23</v>
      </c>
      <c r="L418" s="3" t="s">
        <v>126</v>
      </c>
      <c r="M418" s="4">
        <v>44859</v>
      </c>
      <c r="N418" s="3" t="s">
        <v>25</v>
      </c>
    </row>
    <row r="419" spans="1:14" ht="104.25" customHeight="1" x14ac:dyDescent="0.2">
      <c r="A419" s="2">
        <v>415</v>
      </c>
      <c r="B419" s="3" t="s">
        <v>828</v>
      </c>
      <c r="C419" s="3" t="s">
        <v>829</v>
      </c>
      <c r="D419" s="3" t="s">
        <v>19</v>
      </c>
      <c r="E419" s="3" t="s">
        <v>20</v>
      </c>
      <c r="F419" s="4">
        <v>45097</v>
      </c>
      <c r="G419" s="3" t="s">
        <v>781</v>
      </c>
      <c r="H419" s="3" t="s">
        <v>781</v>
      </c>
      <c r="I419" s="3" t="s">
        <v>22</v>
      </c>
      <c r="J419" s="3" t="s">
        <v>23</v>
      </c>
      <c r="K419" s="3" t="s">
        <v>23</v>
      </c>
      <c r="L419" s="3" t="s">
        <v>126</v>
      </c>
      <c r="M419" s="4">
        <v>44859</v>
      </c>
      <c r="N419" s="3" t="s">
        <v>25</v>
      </c>
    </row>
    <row r="420" spans="1:14" ht="104.25" customHeight="1" x14ac:dyDescent="0.2">
      <c r="A420" s="2">
        <v>416</v>
      </c>
      <c r="B420" s="3" t="s">
        <v>830</v>
      </c>
      <c r="C420" s="3" t="s">
        <v>831</v>
      </c>
      <c r="D420" s="3" t="s">
        <v>19</v>
      </c>
      <c r="E420" s="3" t="s">
        <v>20</v>
      </c>
      <c r="F420" s="4">
        <v>45097</v>
      </c>
      <c r="G420" s="3" t="s">
        <v>781</v>
      </c>
      <c r="H420" s="3" t="s">
        <v>781</v>
      </c>
      <c r="I420" s="3" t="s">
        <v>22</v>
      </c>
      <c r="J420" s="3" t="s">
        <v>23</v>
      </c>
      <c r="K420" s="3" t="s">
        <v>23</v>
      </c>
      <c r="L420" s="3" t="s">
        <v>126</v>
      </c>
      <c r="M420" s="4">
        <v>44859</v>
      </c>
      <c r="N420" s="3" t="s">
        <v>25</v>
      </c>
    </row>
    <row r="421" spans="1:14" ht="104.25" customHeight="1" x14ac:dyDescent="0.2">
      <c r="A421" s="2">
        <v>417</v>
      </c>
      <c r="B421" s="3" t="s">
        <v>832</v>
      </c>
      <c r="C421" s="3" t="s">
        <v>833</v>
      </c>
      <c r="D421" s="3" t="s">
        <v>19</v>
      </c>
      <c r="E421" s="3" t="s">
        <v>20</v>
      </c>
      <c r="F421" s="4">
        <v>45097</v>
      </c>
      <c r="G421" s="3" t="s">
        <v>781</v>
      </c>
      <c r="H421" s="3" t="s">
        <v>781</v>
      </c>
      <c r="I421" s="3" t="s">
        <v>22</v>
      </c>
      <c r="J421" s="3" t="s">
        <v>23</v>
      </c>
      <c r="K421" s="3" t="s">
        <v>23</v>
      </c>
      <c r="L421" s="3" t="s">
        <v>126</v>
      </c>
      <c r="M421" s="4">
        <v>44859</v>
      </c>
      <c r="N421" s="3" t="s">
        <v>25</v>
      </c>
    </row>
    <row r="422" spans="1:14" ht="104.25" customHeight="1" x14ac:dyDescent="0.2">
      <c r="A422" s="2">
        <v>418</v>
      </c>
      <c r="B422" s="3" t="s">
        <v>834</v>
      </c>
      <c r="C422" s="3" t="s">
        <v>835</v>
      </c>
      <c r="D422" s="3" t="s">
        <v>19</v>
      </c>
      <c r="E422" s="3" t="s">
        <v>20</v>
      </c>
      <c r="F422" s="4">
        <v>45097</v>
      </c>
      <c r="G422" s="3" t="s">
        <v>781</v>
      </c>
      <c r="H422" s="3" t="s">
        <v>781</v>
      </c>
      <c r="I422" s="3" t="s">
        <v>22</v>
      </c>
      <c r="J422" s="3" t="s">
        <v>23</v>
      </c>
      <c r="K422" s="3" t="s">
        <v>23</v>
      </c>
      <c r="L422" s="3" t="s">
        <v>126</v>
      </c>
      <c r="M422" s="4">
        <v>44859</v>
      </c>
      <c r="N422" s="3" t="s">
        <v>25</v>
      </c>
    </row>
    <row r="423" spans="1:14" ht="104.25" customHeight="1" x14ac:dyDescent="0.2">
      <c r="A423" s="2">
        <v>419</v>
      </c>
      <c r="B423" s="3" t="s">
        <v>836</v>
      </c>
      <c r="C423" s="3" t="s">
        <v>837</v>
      </c>
      <c r="D423" s="3" t="s">
        <v>19</v>
      </c>
      <c r="E423" s="3" t="s">
        <v>20</v>
      </c>
      <c r="F423" s="4">
        <v>45097</v>
      </c>
      <c r="G423" s="3" t="s">
        <v>781</v>
      </c>
      <c r="H423" s="3" t="s">
        <v>781</v>
      </c>
      <c r="I423" s="3" t="s">
        <v>22</v>
      </c>
      <c r="J423" s="3" t="s">
        <v>23</v>
      </c>
      <c r="K423" s="3" t="s">
        <v>23</v>
      </c>
      <c r="L423" s="3" t="s">
        <v>126</v>
      </c>
      <c r="M423" s="4">
        <v>44859</v>
      </c>
      <c r="N423" s="3" t="s">
        <v>25</v>
      </c>
    </row>
    <row r="424" spans="1:14" ht="104.25" customHeight="1" x14ac:dyDescent="0.2">
      <c r="A424" s="2">
        <v>420</v>
      </c>
      <c r="B424" s="3" t="s">
        <v>838</v>
      </c>
      <c r="C424" s="3" t="s">
        <v>839</v>
      </c>
      <c r="D424" s="3" t="s">
        <v>19</v>
      </c>
      <c r="E424" s="3" t="s">
        <v>20</v>
      </c>
      <c r="F424" s="4">
        <v>45097</v>
      </c>
      <c r="G424" s="3" t="s">
        <v>781</v>
      </c>
      <c r="H424" s="3" t="s">
        <v>781</v>
      </c>
      <c r="I424" s="3" t="s">
        <v>22</v>
      </c>
      <c r="J424" s="3" t="s">
        <v>23</v>
      </c>
      <c r="K424" s="3" t="s">
        <v>23</v>
      </c>
      <c r="L424" s="3" t="s">
        <v>126</v>
      </c>
      <c r="M424" s="4">
        <v>44859</v>
      </c>
      <c r="N424" s="3" t="s">
        <v>25</v>
      </c>
    </row>
    <row r="425" spans="1:14" ht="104.25" customHeight="1" x14ac:dyDescent="0.2">
      <c r="A425" s="2">
        <v>421</v>
      </c>
      <c r="B425" s="3" t="s">
        <v>840</v>
      </c>
      <c r="C425" s="3" t="s">
        <v>841</v>
      </c>
      <c r="D425" s="3" t="s">
        <v>19</v>
      </c>
      <c r="E425" s="3" t="s">
        <v>20</v>
      </c>
      <c r="F425" s="4">
        <v>45097</v>
      </c>
      <c r="G425" s="3" t="s">
        <v>781</v>
      </c>
      <c r="H425" s="3" t="s">
        <v>781</v>
      </c>
      <c r="I425" s="3" t="s">
        <v>22</v>
      </c>
      <c r="J425" s="3" t="s">
        <v>23</v>
      </c>
      <c r="K425" s="3" t="s">
        <v>23</v>
      </c>
      <c r="L425" s="3" t="s">
        <v>126</v>
      </c>
      <c r="M425" s="4">
        <v>44859</v>
      </c>
      <c r="N425" s="3" t="s">
        <v>25</v>
      </c>
    </row>
    <row r="426" spans="1:14" ht="104.25" customHeight="1" x14ac:dyDescent="0.2">
      <c r="A426" s="2">
        <v>422</v>
      </c>
      <c r="B426" s="3" t="s">
        <v>842</v>
      </c>
      <c r="C426" s="3" t="s">
        <v>843</v>
      </c>
      <c r="D426" s="3" t="s">
        <v>19</v>
      </c>
      <c r="E426" s="3" t="s">
        <v>20</v>
      </c>
      <c r="F426" s="4">
        <v>45097</v>
      </c>
      <c r="G426" s="3" t="s">
        <v>781</v>
      </c>
      <c r="H426" s="3" t="s">
        <v>781</v>
      </c>
      <c r="I426" s="3" t="s">
        <v>22</v>
      </c>
      <c r="J426" s="3" t="s">
        <v>23</v>
      </c>
      <c r="K426" s="3" t="s">
        <v>23</v>
      </c>
      <c r="L426" s="3" t="s">
        <v>126</v>
      </c>
      <c r="M426" s="4">
        <v>44859</v>
      </c>
      <c r="N426" s="3" t="s">
        <v>25</v>
      </c>
    </row>
    <row r="427" spans="1:14" ht="104.25" customHeight="1" x14ac:dyDescent="0.2">
      <c r="A427" s="2">
        <v>423</v>
      </c>
      <c r="B427" s="3" t="s">
        <v>844</v>
      </c>
      <c r="C427" s="3" t="s">
        <v>845</v>
      </c>
      <c r="D427" s="3" t="s">
        <v>19</v>
      </c>
      <c r="E427" s="3" t="s">
        <v>117</v>
      </c>
      <c r="F427" s="4">
        <v>44197</v>
      </c>
      <c r="G427" s="3" t="s">
        <v>781</v>
      </c>
      <c r="H427" s="3" t="s">
        <v>781</v>
      </c>
      <c r="I427" s="3" t="s">
        <v>22</v>
      </c>
      <c r="J427" s="3" t="s">
        <v>23</v>
      </c>
      <c r="K427" s="3" t="s">
        <v>23</v>
      </c>
      <c r="L427" s="3" t="s">
        <v>126</v>
      </c>
      <c r="M427" s="4">
        <v>44859</v>
      </c>
      <c r="N427" s="3" t="s">
        <v>25</v>
      </c>
    </row>
    <row r="428" spans="1:14" ht="104.25" customHeight="1" x14ac:dyDescent="0.2">
      <c r="A428" s="2">
        <v>424</v>
      </c>
      <c r="B428" s="3" t="s">
        <v>846</v>
      </c>
      <c r="C428" s="3" t="s">
        <v>847</v>
      </c>
      <c r="D428" s="3" t="s">
        <v>19</v>
      </c>
      <c r="E428" s="3" t="s">
        <v>20</v>
      </c>
      <c r="F428" s="4">
        <v>44197</v>
      </c>
      <c r="G428" s="3" t="s">
        <v>781</v>
      </c>
      <c r="H428" s="3" t="s">
        <v>781</v>
      </c>
      <c r="I428" s="3" t="s">
        <v>22</v>
      </c>
      <c r="J428" s="3" t="s">
        <v>553</v>
      </c>
      <c r="K428" s="3" t="s">
        <v>553</v>
      </c>
      <c r="L428" s="3" t="s">
        <v>126</v>
      </c>
      <c r="M428" s="4">
        <v>44859</v>
      </c>
      <c r="N428" s="3" t="s">
        <v>25</v>
      </c>
    </row>
    <row r="429" spans="1:14" ht="104.25" customHeight="1" x14ac:dyDescent="0.2">
      <c r="A429" s="2">
        <v>425</v>
      </c>
      <c r="B429" s="3" t="s">
        <v>848</v>
      </c>
      <c r="C429" s="3" t="s">
        <v>849</v>
      </c>
      <c r="D429" s="3" t="s">
        <v>19</v>
      </c>
      <c r="E429" s="3" t="s">
        <v>117</v>
      </c>
      <c r="F429" s="4">
        <v>44180</v>
      </c>
      <c r="G429" s="3" t="s">
        <v>781</v>
      </c>
      <c r="H429" s="3" t="s">
        <v>781</v>
      </c>
      <c r="I429" s="3" t="s">
        <v>22</v>
      </c>
      <c r="J429" s="3" t="s">
        <v>553</v>
      </c>
      <c r="K429" s="3" t="s">
        <v>553</v>
      </c>
      <c r="L429" s="3" t="s">
        <v>126</v>
      </c>
      <c r="M429" s="4">
        <v>44813</v>
      </c>
      <c r="N429" s="3" t="s">
        <v>122</v>
      </c>
    </row>
    <row r="430" spans="1:14" ht="14.25" x14ac:dyDescent="0.2">
      <c r="M430" s="5"/>
    </row>
    <row r="431" spans="1:14" ht="14.25" x14ac:dyDescent="0.2">
      <c r="M431" s="5"/>
    </row>
    <row r="432" spans="1:14" ht="14.25" x14ac:dyDescent="0.2">
      <c r="M432" s="5"/>
    </row>
    <row r="433" spans="13:13" ht="14.25" x14ac:dyDescent="0.2">
      <c r="M433" s="5"/>
    </row>
    <row r="434" spans="13:13" ht="14.25" x14ac:dyDescent="0.2">
      <c r="M434" s="5"/>
    </row>
    <row r="435" spans="13:13" ht="14.25" x14ac:dyDescent="0.2">
      <c r="M435" s="5"/>
    </row>
    <row r="436" spans="13:13" ht="14.25" x14ac:dyDescent="0.2">
      <c r="M436" s="5"/>
    </row>
    <row r="437" spans="13:13" ht="14.25" x14ac:dyDescent="0.2">
      <c r="M437" s="5"/>
    </row>
    <row r="438" spans="13:13" ht="14.25" x14ac:dyDescent="0.2">
      <c r="M438" s="5"/>
    </row>
    <row r="439" spans="13:13" ht="14.25" x14ac:dyDescent="0.2">
      <c r="M439" s="5"/>
    </row>
    <row r="440" spans="13:13" ht="14.25" x14ac:dyDescent="0.2">
      <c r="M440" s="5"/>
    </row>
    <row r="441" spans="13:13" ht="14.25" x14ac:dyDescent="0.2">
      <c r="M441" s="5"/>
    </row>
    <row r="442" spans="13:13" ht="14.25" x14ac:dyDescent="0.2">
      <c r="M442" s="5"/>
    </row>
    <row r="443" spans="13:13" ht="14.25" x14ac:dyDescent="0.2">
      <c r="M443" s="5"/>
    </row>
    <row r="444" spans="13:13" ht="14.25" x14ac:dyDescent="0.2">
      <c r="M444" s="5"/>
    </row>
    <row r="445" spans="13:13" ht="14.25" x14ac:dyDescent="0.2">
      <c r="M445" s="5"/>
    </row>
    <row r="446" spans="13:13" ht="14.25" x14ac:dyDescent="0.2">
      <c r="M446" s="5"/>
    </row>
    <row r="447" spans="13:13" ht="14.25" x14ac:dyDescent="0.2">
      <c r="M447" s="5"/>
    </row>
    <row r="448" spans="13:13" ht="14.25" x14ac:dyDescent="0.2">
      <c r="M448" s="5"/>
    </row>
    <row r="449" spans="13:13" ht="14.25" x14ac:dyDescent="0.2">
      <c r="M449" s="5"/>
    </row>
    <row r="450" spans="13:13" ht="14.25" x14ac:dyDescent="0.2">
      <c r="M450" s="5"/>
    </row>
    <row r="451" spans="13:13" ht="14.25" x14ac:dyDescent="0.2">
      <c r="M451" s="5"/>
    </row>
    <row r="452" spans="13:13" ht="14.25" x14ac:dyDescent="0.2">
      <c r="M452" s="5"/>
    </row>
    <row r="453" spans="13:13" ht="14.25" x14ac:dyDescent="0.2">
      <c r="M453" s="5"/>
    </row>
    <row r="454" spans="13:13" ht="14.25" x14ac:dyDescent="0.2">
      <c r="M454" s="5"/>
    </row>
    <row r="455" spans="13:13" ht="14.25" x14ac:dyDescent="0.2">
      <c r="M455" s="5"/>
    </row>
    <row r="456" spans="13:13" ht="14.25" x14ac:dyDescent="0.2">
      <c r="M456" s="5"/>
    </row>
    <row r="457" spans="13:13" ht="14.25" x14ac:dyDescent="0.2">
      <c r="M457" s="5"/>
    </row>
    <row r="458" spans="13:13" ht="14.25" x14ac:dyDescent="0.2">
      <c r="M458" s="5"/>
    </row>
    <row r="459" spans="13:13" ht="14.25" x14ac:dyDescent="0.2">
      <c r="M459" s="5"/>
    </row>
    <row r="460" spans="13:13" ht="14.25" x14ac:dyDescent="0.2">
      <c r="M460" s="5"/>
    </row>
    <row r="461" spans="13:13" ht="14.25" x14ac:dyDescent="0.2">
      <c r="M461" s="5"/>
    </row>
    <row r="462" spans="13:13" ht="14.25" x14ac:dyDescent="0.2">
      <c r="M462" s="5"/>
    </row>
    <row r="463" spans="13:13" ht="14.25" x14ac:dyDescent="0.2">
      <c r="M463" s="5"/>
    </row>
    <row r="464" spans="13:13" ht="14.25" x14ac:dyDescent="0.2">
      <c r="M464" s="5"/>
    </row>
    <row r="465" spans="13:13" ht="14.25" x14ac:dyDescent="0.2">
      <c r="M465" s="5"/>
    </row>
    <row r="466" spans="13:13" ht="14.25" x14ac:dyDescent="0.2">
      <c r="M466" s="5"/>
    </row>
    <row r="467" spans="13:13" ht="14.25" x14ac:dyDescent="0.2">
      <c r="M467" s="5"/>
    </row>
    <row r="468" spans="13:13" ht="14.25" x14ac:dyDescent="0.2">
      <c r="M468" s="5"/>
    </row>
    <row r="469" spans="13:13" ht="14.25" x14ac:dyDescent="0.2">
      <c r="M469" s="5"/>
    </row>
    <row r="470" spans="13:13" ht="14.25" x14ac:dyDescent="0.2">
      <c r="M470" s="5"/>
    </row>
    <row r="471" spans="13:13" ht="14.25" x14ac:dyDescent="0.2">
      <c r="M471" s="5"/>
    </row>
    <row r="472" spans="13:13" ht="14.25" x14ac:dyDescent="0.2">
      <c r="M472" s="5"/>
    </row>
    <row r="473" spans="13:13" ht="14.25" x14ac:dyDescent="0.2">
      <c r="M473" s="5"/>
    </row>
    <row r="474" spans="13:13" ht="14.25" x14ac:dyDescent="0.2">
      <c r="M474" s="5"/>
    </row>
    <row r="475" spans="13:13" ht="14.25" x14ac:dyDescent="0.2">
      <c r="M475" s="5"/>
    </row>
    <row r="476" spans="13:13" ht="14.25" x14ac:dyDescent="0.2">
      <c r="M476" s="5"/>
    </row>
    <row r="477" spans="13:13" ht="14.25" x14ac:dyDescent="0.2">
      <c r="M477" s="5"/>
    </row>
    <row r="478" spans="13:13" ht="14.25" x14ac:dyDescent="0.2">
      <c r="M478" s="5"/>
    </row>
    <row r="479" spans="13:13" ht="14.25" x14ac:dyDescent="0.2">
      <c r="M479" s="5"/>
    </row>
    <row r="480" spans="13:13" ht="14.25" x14ac:dyDescent="0.2">
      <c r="M480" s="5"/>
    </row>
    <row r="481" spans="13:13" ht="14.25" x14ac:dyDescent="0.2">
      <c r="M481" s="5"/>
    </row>
    <row r="482" spans="13:13" ht="14.25" x14ac:dyDescent="0.2">
      <c r="M482" s="5"/>
    </row>
    <row r="483" spans="13:13" ht="14.25" x14ac:dyDescent="0.2">
      <c r="M483" s="5"/>
    </row>
    <row r="484" spans="13:13" ht="14.25" x14ac:dyDescent="0.2">
      <c r="M484" s="5"/>
    </row>
    <row r="485" spans="13:13" ht="14.25" x14ac:dyDescent="0.2">
      <c r="M485" s="5"/>
    </row>
    <row r="486" spans="13:13" ht="14.25" x14ac:dyDescent="0.2">
      <c r="M486" s="5"/>
    </row>
    <row r="487" spans="13:13" ht="14.25" x14ac:dyDescent="0.2">
      <c r="M487" s="5"/>
    </row>
    <row r="488" spans="13:13" ht="14.25" x14ac:dyDescent="0.2">
      <c r="M488" s="5"/>
    </row>
    <row r="489" spans="13:13" ht="14.25" x14ac:dyDescent="0.2">
      <c r="M489" s="5"/>
    </row>
    <row r="490" spans="13:13" ht="14.25" x14ac:dyDescent="0.2">
      <c r="M490" s="5"/>
    </row>
    <row r="491" spans="13:13" ht="14.25" x14ac:dyDescent="0.2">
      <c r="M491" s="5"/>
    </row>
    <row r="492" spans="13:13" ht="14.25" x14ac:dyDescent="0.2">
      <c r="M492" s="5"/>
    </row>
    <row r="493" spans="13:13" ht="14.25" x14ac:dyDescent="0.2">
      <c r="M493" s="5"/>
    </row>
    <row r="494" spans="13:13" ht="14.25" x14ac:dyDescent="0.2">
      <c r="M494" s="5"/>
    </row>
    <row r="495" spans="13:13" ht="14.25" x14ac:dyDescent="0.2">
      <c r="M495" s="5"/>
    </row>
    <row r="496" spans="13:13" ht="14.25" x14ac:dyDescent="0.2">
      <c r="M496" s="5"/>
    </row>
    <row r="497" spans="13:13" ht="14.25" x14ac:dyDescent="0.2">
      <c r="M497" s="5"/>
    </row>
    <row r="498" spans="13:13" ht="14.25" x14ac:dyDescent="0.2">
      <c r="M498" s="5"/>
    </row>
    <row r="499" spans="13:13" ht="14.25" x14ac:dyDescent="0.2">
      <c r="M499" s="5"/>
    </row>
    <row r="500" spans="13:13" ht="14.25" x14ac:dyDescent="0.2">
      <c r="M500" s="5"/>
    </row>
    <row r="501" spans="13:13" ht="14.25" x14ac:dyDescent="0.2">
      <c r="M501" s="5"/>
    </row>
    <row r="502" spans="13:13" ht="14.25" x14ac:dyDescent="0.2">
      <c r="M502" s="5"/>
    </row>
    <row r="503" spans="13:13" ht="14.25" x14ac:dyDescent="0.2">
      <c r="M503" s="5"/>
    </row>
    <row r="504" spans="13:13" ht="14.25" x14ac:dyDescent="0.2">
      <c r="M504" s="5"/>
    </row>
    <row r="505" spans="13:13" ht="14.25" x14ac:dyDescent="0.2">
      <c r="M505" s="5"/>
    </row>
    <row r="506" spans="13:13" ht="14.25" x14ac:dyDescent="0.2">
      <c r="M506" s="5"/>
    </row>
    <row r="507" spans="13:13" ht="14.25" x14ac:dyDescent="0.2">
      <c r="M507" s="5"/>
    </row>
    <row r="508" spans="13:13" ht="14.25" x14ac:dyDescent="0.2">
      <c r="M508" s="5"/>
    </row>
    <row r="509" spans="13:13" ht="14.25" x14ac:dyDescent="0.2">
      <c r="M509" s="5"/>
    </row>
    <row r="510" spans="13:13" ht="14.25" x14ac:dyDescent="0.2">
      <c r="M510" s="5"/>
    </row>
    <row r="511" spans="13:13" ht="14.25" x14ac:dyDescent="0.2">
      <c r="M511" s="5"/>
    </row>
    <row r="512" spans="13:13" ht="14.25" x14ac:dyDescent="0.2">
      <c r="M512" s="5"/>
    </row>
    <row r="513" spans="13:13" ht="14.25" x14ac:dyDescent="0.2">
      <c r="M513" s="5"/>
    </row>
    <row r="514" spans="13:13" ht="14.25" x14ac:dyDescent="0.2">
      <c r="M514" s="5"/>
    </row>
    <row r="515" spans="13:13" ht="14.25" x14ac:dyDescent="0.2">
      <c r="M515" s="5"/>
    </row>
    <row r="516" spans="13:13" ht="14.25" x14ac:dyDescent="0.2">
      <c r="M516" s="5"/>
    </row>
    <row r="517" spans="13:13" ht="14.25" x14ac:dyDescent="0.2">
      <c r="M517" s="5"/>
    </row>
    <row r="518" spans="13:13" ht="14.25" x14ac:dyDescent="0.2">
      <c r="M518" s="5"/>
    </row>
    <row r="519" spans="13:13" ht="14.25" x14ac:dyDescent="0.2">
      <c r="M519" s="5"/>
    </row>
    <row r="520" spans="13:13" ht="14.25" x14ac:dyDescent="0.2">
      <c r="M520" s="5"/>
    </row>
    <row r="521" spans="13:13" ht="14.25" x14ac:dyDescent="0.2">
      <c r="M521" s="5"/>
    </row>
    <row r="522" spans="13:13" ht="14.25" x14ac:dyDescent="0.2">
      <c r="M522" s="5"/>
    </row>
    <row r="523" spans="13:13" ht="14.25" x14ac:dyDescent="0.2">
      <c r="M523" s="5"/>
    </row>
    <row r="524" spans="13:13" ht="14.25" x14ac:dyDescent="0.2">
      <c r="M524" s="5"/>
    </row>
    <row r="525" spans="13:13" ht="14.25" x14ac:dyDescent="0.2">
      <c r="M525" s="5"/>
    </row>
    <row r="526" spans="13:13" ht="14.25" x14ac:dyDescent="0.2">
      <c r="M526" s="5"/>
    </row>
    <row r="527" spans="13:13" ht="14.25" x14ac:dyDescent="0.2">
      <c r="M527" s="5"/>
    </row>
    <row r="528" spans="13:13" ht="14.25" x14ac:dyDescent="0.2">
      <c r="M528" s="5"/>
    </row>
    <row r="529" spans="13:13" ht="14.25" x14ac:dyDescent="0.2">
      <c r="M529" s="5"/>
    </row>
    <row r="530" spans="13:13" ht="14.25" x14ac:dyDescent="0.2">
      <c r="M530" s="5"/>
    </row>
    <row r="531" spans="13:13" ht="14.25" x14ac:dyDescent="0.2">
      <c r="M531" s="5"/>
    </row>
    <row r="532" spans="13:13" ht="14.25" x14ac:dyDescent="0.2">
      <c r="M532" s="5"/>
    </row>
    <row r="533" spans="13:13" ht="14.25" x14ac:dyDescent="0.2">
      <c r="M533" s="5"/>
    </row>
    <row r="534" spans="13:13" ht="14.25" x14ac:dyDescent="0.2">
      <c r="M534" s="5"/>
    </row>
    <row r="535" spans="13:13" ht="14.25" x14ac:dyDescent="0.2">
      <c r="M535" s="5"/>
    </row>
    <row r="536" spans="13:13" ht="14.25" x14ac:dyDescent="0.2">
      <c r="M536" s="5"/>
    </row>
    <row r="537" spans="13:13" ht="14.25" x14ac:dyDescent="0.2">
      <c r="M537" s="5"/>
    </row>
    <row r="538" spans="13:13" ht="14.25" x14ac:dyDescent="0.2">
      <c r="M538" s="5"/>
    </row>
    <row r="539" spans="13:13" ht="14.25" x14ac:dyDescent="0.2">
      <c r="M539" s="5"/>
    </row>
    <row r="540" spans="13:13" ht="14.25" x14ac:dyDescent="0.2">
      <c r="M540" s="5"/>
    </row>
    <row r="541" spans="13:13" ht="14.25" x14ac:dyDescent="0.2">
      <c r="M541" s="5"/>
    </row>
    <row r="542" spans="13:13" ht="14.25" x14ac:dyDescent="0.2">
      <c r="M542" s="5"/>
    </row>
    <row r="543" spans="13:13" ht="14.25" x14ac:dyDescent="0.2">
      <c r="M543" s="5"/>
    </row>
    <row r="544" spans="13:13" ht="14.25" x14ac:dyDescent="0.2">
      <c r="M544" s="5"/>
    </row>
    <row r="545" spans="13:13" ht="14.25" x14ac:dyDescent="0.2">
      <c r="M545" s="5"/>
    </row>
    <row r="546" spans="13:13" ht="14.25" x14ac:dyDescent="0.2">
      <c r="M546" s="5"/>
    </row>
    <row r="547" spans="13:13" ht="14.25" x14ac:dyDescent="0.2">
      <c r="M547" s="5"/>
    </row>
    <row r="548" spans="13:13" ht="14.25" x14ac:dyDescent="0.2">
      <c r="M548" s="5"/>
    </row>
    <row r="549" spans="13:13" ht="14.25" x14ac:dyDescent="0.2">
      <c r="M549" s="5"/>
    </row>
    <row r="550" spans="13:13" ht="14.25" x14ac:dyDescent="0.2">
      <c r="M550" s="5"/>
    </row>
    <row r="551" spans="13:13" ht="14.25" x14ac:dyDescent="0.2">
      <c r="M551" s="5"/>
    </row>
    <row r="552" spans="13:13" ht="14.25" x14ac:dyDescent="0.2">
      <c r="M552" s="5"/>
    </row>
    <row r="553" spans="13:13" ht="14.25" x14ac:dyDescent="0.2">
      <c r="M553" s="5"/>
    </row>
    <row r="554" spans="13:13" ht="14.25" x14ac:dyDescent="0.2">
      <c r="M554" s="5"/>
    </row>
    <row r="555" spans="13:13" ht="14.25" x14ac:dyDescent="0.2">
      <c r="M555" s="5"/>
    </row>
    <row r="556" spans="13:13" ht="14.25" x14ac:dyDescent="0.2">
      <c r="M556" s="5"/>
    </row>
    <row r="557" spans="13:13" ht="14.25" x14ac:dyDescent="0.2">
      <c r="M557" s="5"/>
    </row>
    <row r="558" spans="13:13" ht="14.25" x14ac:dyDescent="0.2">
      <c r="M558" s="5"/>
    </row>
    <row r="559" spans="13:13" ht="14.25" x14ac:dyDescent="0.2">
      <c r="M559" s="5"/>
    </row>
    <row r="560" spans="13:13" ht="14.25" x14ac:dyDescent="0.2">
      <c r="M560" s="5"/>
    </row>
    <row r="561" spans="13:13" ht="14.25" x14ac:dyDescent="0.2">
      <c r="M561" s="5"/>
    </row>
    <row r="562" spans="13:13" ht="14.25" x14ac:dyDescent="0.2">
      <c r="M562" s="5"/>
    </row>
    <row r="563" spans="13:13" ht="14.25" x14ac:dyDescent="0.2">
      <c r="M563" s="5"/>
    </row>
    <row r="564" spans="13:13" ht="14.25" x14ac:dyDescent="0.2">
      <c r="M564" s="5"/>
    </row>
    <row r="565" spans="13:13" ht="14.25" x14ac:dyDescent="0.2">
      <c r="M565" s="5"/>
    </row>
    <row r="566" spans="13:13" ht="14.25" x14ac:dyDescent="0.2">
      <c r="M566" s="5"/>
    </row>
    <row r="567" spans="13:13" ht="14.25" x14ac:dyDescent="0.2">
      <c r="M567" s="5"/>
    </row>
    <row r="568" spans="13:13" ht="14.25" x14ac:dyDescent="0.2">
      <c r="M568" s="5"/>
    </row>
    <row r="569" spans="13:13" ht="14.25" x14ac:dyDescent="0.2">
      <c r="M569" s="5"/>
    </row>
    <row r="570" spans="13:13" ht="14.25" x14ac:dyDescent="0.2">
      <c r="M570" s="5"/>
    </row>
    <row r="571" spans="13:13" ht="14.25" x14ac:dyDescent="0.2">
      <c r="M571" s="5"/>
    </row>
    <row r="572" spans="13:13" ht="14.25" x14ac:dyDescent="0.2">
      <c r="M572" s="5"/>
    </row>
    <row r="573" spans="13:13" ht="14.25" x14ac:dyDescent="0.2">
      <c r="M573" s="5"/>
    </row>
    <row r="574" spans="13:13" ht="14.25" x14ac:dyDescent="0.2">
      <c r="M574" s="5"/>
    </row>
    <row r="575" spans="13:13" ht="14.25" x14ac:dyDescent="0.2">
      <c r="M575" s="5"/>
    </row>
    <row r="576" spans="13:13" ht="14.25" x14ac:dyDescent="0.2">
      <c r="M576" s="5"/>
    </row>
    <row r="577" spans="13:13" ht="14.25" x14ac:dyDescent="0.2">
      <c r="M577" s="5"/>
    </row>
    <row r="578" spans="13:13" ht="14.25" x14ac:dyDescent="0.2">
      <c r="M578" s="5"/>
    </row>
    <row r="579" spans="13:13" ht="14.25" x14ac:dyDescent="0.2">
      <c r="M579" s="5"/>
    </row>
    <row r="580" spans="13:13" ht="14.25" x14ac:dyDescent="0.2">
      <c r="M580" s="5"/>
    </row>
    <row r="581" spans="13:13" ht="14.25" x14ac:dyDescent="0.2">
      <c r="M581" s="5"/>
    </row>
    <row r="582" spans="13:13" ht="14.25" x14ac:dyDescent="0.2">
      <c r="M582" s="5"/>
    </row>
    <row r="583" spans="13:13" ht="14.25" x14ac:dyDescent="0.2">
      <c r="M583" s="5"/>
    </row>
    <row r="584" spans="13:13" ht="14.25" x14ac:dyDescent="0.2">
      <c r="M584" s="5"/>
    </row>
    <row r="585" spans="13:13" ht="14.25" x14ac:dyDescent="0.2">
      <c r="M585" s="5"/>
    </row>
    <row r="586" spans="13:13" ht="14.25" x14ac:dyDescent="0.2">
      <c r="M586" s="5"/>
    </row>
    <row r="587" spans="13:13" ht="14.25" x14ac:dyDescent="0.2">
      <c r="M587" s="5"/>
    </row>
    <row r="588" spans="13:13" ht="14.25" x14ac:dyDescent="0.2">
      <c r="M588" s="5"/>
    </row>
    <row r="589" spans="13:13" ht="14.25" x14ac:dyDescent="0.2">
      <c r="M589" s="5"/>
    </row>
    <row r="590" spans="13:13" ht="14.25" x14ac:dyDescent="0.2">
      <c r="M590" s="5"/>
    </row>
    <row r="591" spans="13:13" ht="14.25" x14ac:dyDescent="0.2">
      <c r="M591" s="5"/>
    </row>
    <row r="592" spans="13:13" ht="14.25" x14ac:dyDescent="0.2">
      <c r="M592" s="5"/>
    </row>
    <row r="593" spans="13:13" ht="14.25" x14ac:dyDescent="0.2">
      <c r="M593" s="5"/>
    </row>
    <row r="594" spans="13:13" ht="14.25" x14ac:dyDescent="0.2">
      <c r="M594" s="5"/>
    </row>
    <row r="595" spans="13:13" ht="14.25" x14ac:dyDescent="0.2">
      <c r="M595" s="5"/>
    </row>
    <row r="596" spans="13:13" ht="14.25" x14ac:dyDescent="0.2">
      <c r="M596" s="5"/>
    </row>
    <row r="597" spans="13:13" ht="14.25" x14ac:dyDescent="0.2">
      <c r="M597" s="5"/>
    </row>
    <row r="598" spans="13:13" ht="14.25" x14ac:dyDescent="0.2">
      <c r="M598" s="5"/>
    </row>
    <row r="599" spans="13:13" ht="14.25" x14ac:dyDescent="0.2">
      <c r="M599" s="5"/>
    </row>
    <row r="600" spans="13:13" ht="14.25" x14ac:dyDescent="0.2">
      <c r="M600" s="5"/>
    </row>
    <row r="601" spans="13:13" ht="14.25" x14ac:dyDescent="0.2">
      <c r="M601" s="5"/>
    </row>
    <row r="602" spans="13:13" ht="14.25" x14ac:dyDescent="0.2">
      <c r="M602" s="5"/>
    </row>
    <row r="603" spans="13:13" ht="14.25" x14ac:dyDescent="0.2">
      <c r="M603" s="5"/>
    </row>
    <row r="604" spans="13:13" ht="14.25" x14ac:dyDescent="0.2">
      <c r="M604" s="5"/>
    </row>
    <row r="605" spans="13:13" ht="14.25" x14ac:dyDescent="0.2">
      <c r="M605" s="5"/>
    </row>
    <row r="606" spans="13:13" ht="14.25" x14ac:dyDescent="0.2">
      <c r="M606" s="5"/>
    </row>
    <row r="607" spans="13:13" ht="14.25" x14ac:dyDescent="0.2">
      <c r="M607" s="5"/>
    </row>
    <row r="608" spans="13:13" ht="14.25" x14ac:dyDescent="0.2">
      <c r="M608" s="5"/>
    </row>
    <row r="609" spans="13:13" ht="14.25" x14ac:dyDescent="0.2">
      <c r="M609" s="5"/>
    </row>
    <row r="610" spans="13:13" ht="14.25" x14ac:dyDescent="0.2">
      <c r="M610" s="5"/>
    </row>
    <row r="611" spans="13:13" ht="14.25" x14ac:dyDescent="0.2">
      <c r="M611" s="5"/>
    </row>
    <row r="612" spans="13:13" ht="14.25" x14ac:dyDescent="0.2">
      <c r="M612" s="5"/>
    </row>
    <row r="613" spans="13:13" ht="14.25" x14ac:dyDescent="0.2">
      <c r="M613" s="5"/>
    </row>
    <row r="614" spans="13:13" ht="14.25" x14ac:dyDescent="0.2">
      <c r="M614" s="5"/>
    </row>
    <row r="615" spans="13:13" ht="14.25" x14ac:dyDescent="0.2">
      <c r="M615" s="5"/>
    </row>
    <row r="616" spans="13:13" ht="14.25" x14ac:dyDescent="0.2">
      <c r="M616" s="5"/>
    </row>
    <row r="617" spans="13:13" ht="14.25" x14ac:dyDescent="0.2">
      <c r="M617" s="5"/>
    </row>
    <row r="618" spans="13:13" ht="14.25" x14ac:dyDescent="0.2">
      <c r="M618" s="5"/>
    </row>
    <row r="619" spans="13:13" ht="14.25" x14ac:dyDescent="0.2">
      <c r="M619" s="5"/>
    </row>
    <row r="620" spans="13:13" ht="14.25" x14ac:dyDescent="0.2">
      <c r="M620" s="5"/>
    </row>
    <row r="621" spans="13:13" ht="14.25" x14ac:dyDescent="0.2">
      <c r="M621" s="5"/>
    </row>
    <row r="622" spans="13:13" ht="14.25" x14ac:dyDescent="0.2">
      <c r="M622" s="5"/>
    </row>
    <row r="623" spans="13:13" ht="14.25" x14ac:dyDescent="0.2">
      <c r="M623" s="5"/>
    </row>
    <row r="624" spans="13:13" ht="14.25" x14ac:dyDescent="0.2">
      <c r="M624" s="5"/>
    </row>
    <row r="625" spans="13:13" ht="14.25" x14ac:dyDescent="0.2">
      <c r="M625" s="5"/>
    </row>
    <row r="626" spans="13:13" ht="14.25" x14ac:dyDescent="0.2">
      <c r="M626" s="5"/>
    </row>
    <row r="627" spans="13:13" ht="14.25" x14ac:dyDescent="0.2">
      <c r="M627" s="5"/>
    </row>
    <row r="628" spans="13:13" ht="14.25" x14ac:dyDescent="0.2">
      <c r="M628" s="5"/>
    </row>
    <row r="629" spans="13:13" ht="14.25" x14ac:dyDescent="0.2">
      <c r="M629" s="5"/>
    </row>
    <row r="630" spans="13:13" ht="14.25" x14ac:dyDescent="0.2">
      <c r="M630" s="5"/>
    </row>
    <row r="631" spans="13:13" ht="14.25" x14ac:dyDescent="0.2">
      <c r="M631" s="5"/>
    </row>
    <row r="632" spans="13:13" ht="14.25" x14ac:dyDescent="0.2">
      <c r="M632" s="5"/>
    </row>
    <row r="633" spans="13:13" ht="14.25" x14ac:dyDescent="0.2">
      <c r="M633" s="5"/>
    </row>
    <row r="634" spans="13:13" ht="14.25" x14ac:dyDescent="0.2">
      <c r="M634" s="5"/>
    </row>
    <row r="635" spans="13:13" ht="14.25" x14ac:dyDescent="0.2">
      <c r="M635" s="5"/>
    </row>
    <row r="636" spans="13:13" ht="14.25" x14ac:dyDescent="0.2">
      <c r="M636" s="5"/>
    </row>
    <row r="637" spans="13:13" ht="14.25" x14ac:dyDescent="0.2">
      <c r="M637" s="5"/>
    </row>
    <row r="638" spans="13:13" ht="14.25" x14ac:dyDescent="0.2">
      <c r="M638" s="5"/>
    </row>
    <row r="639" spans="13:13" ht="14.25" x14ac:dyDescent="0.2">
      <c r="M639" s="5"/>
    </row>
    <row r="640" spans="13:13" ht="14.25" x14ac:dyDescent="0.2">
      <c r="M640" s="5"/>
    </row>
    <row r="641" spans="13:13" ht="14.25" x14ac:dyDescent="0.2">
      <c r="M641" s="5"/>
    </row>
    <row r="642" spans="13:13" ht="14.25" x14ac:dyDescent="0.2">
      <c r="M642" s="5"/>
    </row>
    <row r="643" spans="13:13" ht="14.25" x14ac:dyDescent="0.2">
      <c r="M643" s="5"/>
    </row>
    <row r="644" spans="13:13" ht="14.25" x14ac:dyDescent="0.2">
      <c r="M644" s="5"/>
    </row>
    <row r="645" spans="13:13" ht="14.25" x14ac:dyDescent="0.2">
      <c r="M645" s="5"/>
    </row>
    <row r="646" spans="13:13" ht="14.25" x14ac:dyDescent="0.2">
      <c r="M646" s="5"/>
    </row>
    <row r="647" spans="13:13" ht="14.25" x14ac:dyDescent="0.2">
      <c r="M647" s="5"/>
    </row>
    <row r="648" spans="13:13" ht="14.25" x14ac:dyDescent="0.2">
      <c r="M648" s="5"/>
    </row>
    <row r="649" spans="13:13" ht="14.25" x14ac:dyDescent="0.2">
      <c r="M649" s="5"/>
    </row>
    <row r="650" spans="13:13" ht="14.25" x14ac:dyDescent="0.2">
      <c r="M650" s="5"/>
    </row>
    <row r="651" spans="13:13" ht="14.25" x14ac:dyDescent="0.2">
      <c r="M651" s="5"/>
    </row>
    <row r="652" spans="13:13" ht="14.25" x14ac:dyDescent="0.2">
      <c r="M652" s="5"/>
    </row>
    <row r="653" spans="13:13" ht="14.25" x14ac:dyDescent="0.2">
      <c r="M653" s="5"/>
    </row>
    <row r="654" spans="13:13" ht="14.25" x14ac:dyDescent="0.2">
      <c r="M654" s="5"/>
    </row>
    <row r="655" spans="13:13" ht="14.25" x14ac:dyDescent="0.2">
      <c r="M655" s="5"/>
    </row>
    <row r="656" spans="13:13" ht="14.25" x14ac:dyDescent="0.2">
      <c r="M656" s="5"/>
    </row>
    <row r="657" spans="13:13" ht="14.25" x14ac:dyDescent="0.2">
      <c r="M657" s="5"/>
    </row>
    <row r="658" spans="13:13" ht="14.25" x14ac:dyDescent="0.2">
      <c r="M658" s="5"/>
    </row>
    <row r="659" spans="13:13" ht="14.25" x14ac:dyDescent="0.2">
      <c r="M659" s="5"/>
    </row>
    <row r="660" spans="13:13" ht="14.25" x14ac:dyDescent="0.2">
      <c r="M660" s="5"/>
    </row>
    <row r="661" spans="13:13" ht="14.25" x14ac:dyDescent="0.2">
      <c r="M661" s="5"/>
    </row>
    <row r="662" spans="13:13" ht="14.25" x14ac:dyDescent="0.2">
      <c r="M662" s="5"/>
    </row>
    <row r="663" spans="13:13" ht="14.25" x14ac:dyDescent="0.2">
      <c r="M663" s="5"/>
    </row>
    <row r="664" spans="13:13" ht="14.25" x14ac:dyDescent="0.2">
      <c r="M664" s="5"/>
    </row>
    <row r="665" spans="13:13" ht="14.25" x14ac:dyDescent="0.2">
      <c r="M665" s="5"/>
    </row>
    <row r="666" spans="13:13" ht="14.25" x14ac:dyDescent="0.2">
      <c r="M666" s="5"/>
    </row>
    <row r="667" spans="13:13" ht="14.25" x14ac:dyDescent="0.2">
      <c r="M667" s="5"/>
    </row>
    <row r="668" spans="13:13" ht="14.25" x14ac:dyDescent="0.2">
      <c r="M668" s="5"/>
    </row>
    <row r="669" spans="13:13" ht="14.25" x14ac:dyDescent="0.2">
      <c r="M669" s="5"/>
    </row>
    <row r="670" spans="13:13" ht="14.25" x14ac:dyDescent="0.2">
      <c r="M670" s="5"/>
    </row>
    <row r="671" spans="13:13" ht="14.25" x14ac:dyDescent="0.2">
      <c r="M671" s="5"/>
    </row>
    <row r="672" spans="13:13" ht="14.25" x14ac:dyDescent="0.2">
      <c r="M672" s="5"/>
    </row>
    <row r="673" spans="13:13" ht="14.25" x14ac:dyDescent="0.2">
      <c r="M673" s="5"/>
    </row>
    <row r="674" spans="13:13" ht="14.25" x14ac:dyDescent="0.2">
      <c r="M674" s="5"/>
    </row>
    <row r="675" spans="13:13" ht="14.25" x14ac:dyDescent="0.2">
      <c r="M675" s="5"/>
    </row>
    <row r="676" spans="13:13" ht="14.25" x14ac:dyDescent="0.2">
      <c r="M676" s="5"/>
    </row>
    <row r="677" spans="13:13" ht="14.25" x14ac:dyDescent="0.2">
      <c r="M677" s="5"/>
    </row>
    <row r="678" spans="13:13" ht="14.25" x14ac:dyDescent="0.2">
      <c r="M678" s="5"/>
    </row>
    <row r="679" spans="13:13" ht="14.25" x14ac:dyDescent="0.2">
      <c r="M679" s="5"/>
    </row>
    <row r="680" spans="13:13" ht="14.25" x14ac:dyDescent="0.2">
      <c r="M680" s="5"/>
    </row>
    <row r="681" spans="13:13" ht="14.25" x14ac:dyDescent="0.2">
      <c r="M681" s="5"/>
    </row>
    <row r="682" spans="13:13" ht="14.25" x14ac:dyDescent="0.2">
      <c r="M682" s="5"/>
    </row>
    <row r="683" spans="13:13" ht="14.25" x14ac:dyDescent="0.2">
      <c r="M683" s="5"/>
    </row>
    <row r="684" spans="13:13" ht="14.25" x14ac:dyDescent="0.2">
      <c r="M684" s="5"/>
    </row>
    <row r="685" spans="13:13" ht="14.25" x14ac:dyDescent="0.2">
      <c r="M685" s="5"/>
    </row>
    <row r="686" spans="13:13" ht="14.25" x14ac:dyDescent="0.2">
      <c r="M686" s="5"/>
    </row>
    <row r="687" spans="13:13" ht="14.25" x14ac:dyDescent="0.2">
      <c r="M687" s="5"/>
    </row>
    <row r="688" spans="13:13" ht="14.25" x14ac:dyDescent="0.2">
      <c r="M688" s="5"/>
    </row>
    <row r="689" spans="13:13" ht="14.25" x14ac:dyDescent="0.2">
      <c r="M689" s="5"/>
    </row>
    <row r="690" spans="13:13" ht="14.25" x14ac:dyDescent="0.2">
      <c r="M690" s="5"/>
    </row>
    <row r="691" spans="13:13" ht="14.25" x14ac:dyDescent="0.2">
      <c r="M691" s="5"/>
    </row>
    <row r="692" spans="13:13" ht="14.25" x14ac:dyDescent="0.2">
      <c r="M692" s="5"/>
    </row>
    <row r="693" spans="13:13" ht="14.25" x14ac:dyDescent="0.2">
      <c r="M693" s="5"/>
    </row>
    <row r="694" spans="13:13" ht="14.25" x14ac:dyDescent="0.2">
      <c r="M694" s="5"/>
    </row>
    <row r="695" spans="13:13" ht="14.25" x14ac:dyDescent="0.2">
      <c r="M695" s="5"/>
    </row>
    <row r="696" spans="13:13" ht="14.25" x14ac:dyDescent="0.2">
      <c r="M696" s="5"/>
    </row>
    <row r="697" spans="13:13" ht="14.25" x14ac:dyDescent="0.2">
      <c r="M697" s="5"/>
    </row>
    <row r="698" spans="13:13" ht="14.25" x14ac:dyDescent="0.2">
      <c r="M698" s="5"/>
    </row>
    <row r="699" spans="13:13" ht="14.25" x14ac:dyDescent="0.2">
      <c r="M699" s="5"/>
    </row>
    <row r="700" spans="13:13" ht="14.25" x14ac:dyDescent="0.2">
      <c r="M700" s="5"/>
    </row>
    <row r="701" spans="13:13" ht="14.25" x14ac:dyDescent="0.2">
      <c r="M701" s="5"/>
    </row>
    <row r="702" spans="13:13" ht="14.25" x14ac:dyDescent="0.2">
      <c r="M702" s="5"/>
    </row>
    <row r="703" spans="13:13" ht="14.25" x14ac:dyDescent="0.2">
      <c r="M703" s="5"/>
    </row>
    <row r="704" spans="13:13" ht="14.25" x14ac:dyDescent="0.2">
      <c r="M704" s="5"/>
    </row>
    <row r="705" spans="13:13" ht="14.25" x14ac:dyDescent="0.2">
      <c r="M705" s="5"/>
    </row>
    <row r="706" spans="13:13" ht="14.25" x14ac:dyDescent="0.2">
      <c r="M706" s="5"/>
    </row>
    <row r="707" spans="13:13" ht="14.25" x14ac:dyDescent="0.2">
      <c r="M707" s="5"/>
    </row>
    <row r="708" spans="13:13" ht="14.25" x14ac:dyDescent="0.2">
      <c r="M708" s="5"/>
    </row>
    <row r="709" spans="13:13" ht="14.25" x14ac:dyDescent="0.2">
      <c r="M709" s="5"/>
    </row>
    <row r="710" spans="13:13" ht="14.25" x14ac:dyDescent="0.2">
      <c r="M710" s="5"/>
    </row>
    <row r="711" spans="13:13" ht="14.25" x14ac:dyDescent="0.2">
      <c r="M711" s="5"/>
    </row>
    <row r="712" spans="13:13" ht="14.25" x14ac:dyDescent="0.2">
      <c r="M712" s="5"/>
    </row>
    <row r="713" spans="13:13" ht="14.25" x14ac:dyDescent="0.2">
      <c r="M713" s="5"/>
    </row>
    <row r="714" spans="13:13" ht="14.25" x14ac:dyDescent="0.2">
      <c r="M714" s="5"/>
    </row>
    <row r="715" spans="13:13" ht="14.25" x14ac:dyDescent="0.2">
      <c r="M715" s="5"/>
    </row>
    <row r="716" spans="13:13" ht="14.25" x14ac:dyDescent="0.2">
      <c r="M716" s="5"/>
    </row>
    <row r="717" spans="13:13" ht="14.25" x14ac:dyDescent="0.2">
      <c r="M717" s="5"/>
    </row>
    <row r="718" spans="13:13" ht="14.25" x14ac:dyDescent="0.2">
      <c r="M718" s="5"/>
    </row>
    <row r="719" spans="13:13" ht="14.25" x14ac:dyDescent="0.2">
      <c r="M719" s="5"/>
    </row>
    <row r="720" spans="13:13" ht="14.25" x14ac:dyDescent="0.2">
      <c r="M720" s="5"/>
    </row>
    <row r="721" spans="13:13" ht="14.25" x14ac:dyDescent="0.2">
      <c r="M721" s="5"/>
    </row>
    <row r="722" spans="13:13" ht="14.25" x14ac:dyDescent="0.2">
      <c r="M722" s="5"/>
    </row>
    <row r="723" spans="13:13" ht="14.25" x14ac:dyDescent="0.2">
      <c r="M723" s="5"/>
    </row>
    <row r="724" spans="13:13" ht="14.25" x14ac:dyDescent="0.2">
      <c r="M724" s="5"/>
    </row>
    <row r="725" spans="13:13" ht="14.25" x14ac:dyDescent="0.2">
      <c r="M725" s="5"/>
    </row>
    <row r="726" spans="13:13" ht="14.25" x14ac:dyDescent="0.2">
      <c r="M726" s="5"/>
    </row>
    <row r="727" spans="13:13" ht="14.25" x14ac:dyDescent="0.2">
      <c r="M727" s="5"/>
    </row>
    <row r="728" spans="13:13" ht="14.25" x14ac:dyDescent="0.2">
      <c r="M728" s="5"/>
    </row>
    <row r="729" spans="13:13" ht="14.25" x14ac:dyDescent="0.2">
      <c r="M729" s="5"/>
    </row>
    <row r="730" spans="13:13" ht="14.25" x14ac:dyDescent="0.2">
      <c r="M730" s="5"/>
    </row>
    <row r="731" spans="13:13" ht="14.25" x14ac:dyDescent="0.2">
      <c r="M731" s="5"/>
    </row>
    <row r="732" spans="13:13" ht="14.25" x14ac:dyDescent="0.2">
      <c r="M732" s="5"/>
    </row>
    <row r="733" spans="13:13" ht="14.25" x14ac:dyDescent="0.2">
      <c r="M733" s="5"/>
    </row>
    <row r="734" spans="13:13" ht="14.25" x14ac:dyDescent="0.2">
      <c r="M734" s="5"/>
    </row>
    <row r="735" spans="13:13" ht="14.25" x14ac:dyDescent="0.2">
      <c r="M735" s="5"/>
    </row>
    <row r="736" spans="13:13" ht="14.25" x14ac:dyDescent="0.2">
      <c r="M736" s="5"/>
    </row>
    <row r="737" spans="13:13" ht="14.25" x14ac:dyDescent="0.2">
      <c r="M737" s="5"/>
    </row>
    <row r="738" spans="13:13" ht="14.25" x14ac:dyDescent="0.2">
      <c r="M738" s="5"/>
    </row>
    <row r="739" spans="13:13" ht="14.25" x14ac:dyDescent="0.2">
      <c r="M739" s="5"/>
    </row>
    <row r="740" spans="13:13" ht="14.25" x14ac:dyDescent="0.2">
      <c r="M740" s="5"/>
    </row>
    <row r="741" spans="13:13" ht="14.25" x14ac:dyDescent="0.2">
      <c r="M741" s="5"/>
    </row>
    <row r="742" spans="13:13" ht="14.25" x14ac:dyDescent="0.2">
      <c r="M742" s="5"/>
    </row>
    <row r="743" spans="13:13" ht="14.25" x14ac:dyDescent="0.2">
      <c r="M743" s="5"/>
    </row>
    <row r="744" spans="13:13" ht="14.25" x14ac:dyDescent="0.2">
      <c r="M744" s="5"/>
    </row>
    <row r="745" spans="13:13" ht="14.25" x14ac:dyDescent="0.2">
      <c r="M745" s="5"/>
    </row>
    <row r="746" spans="13:13" ht="14.25" x14ac:dyDescent="0.2">
      <c r="M746" s="5"/>
    </row>
    <row r="747" spans="13:13" ht="14.25" x14ac:dyDescent="0.2">
      <c r="M747" s="5"/>
    </row>
    <row r="748" spans="13:13" ht="14.25" x14ac:dyDescent="0.2">
      <c r="M748" s="5"/>
    </row>
    <row r="749" spans="13:13" ht="14.25" x14ac:dyDescent="0.2">
      <c r="M749" s="5"/>
    </row>
    <row r="750" spans="13:13" ht="14.25" x14ac:dyDescent="0.2">
      <c r="M750" s="5"/>
    </row>
    <row r="751" spans="13:13" ht="14.25" x14ac:dyDescent="0.2">
      <c r="M751" s="5"/>
    </row>
    <row r="752" spans="13:13" ht="14.25" x14ac:dyDescent="0.2">
      <c r="M752" s="5"/>
    </row>
    <row r="753" spans="13:13" ht="14.25" x14ac:dyDescent="0.2">
      <c r="M753" s="5"/>
    </row>
    <row r="754" spans="13:13" ht="14.25" x14ac:dyDescent="0.2">
      <c r="M754" s="5"/>
    </row>
    <row r="755" spans="13:13" ht="14.25" x14ac:dyDescent="0.2">
      <c r="M755" s="5"/>
    </row>
    <row r="756" spans="13:13" ht="14.25" x14ac:dyDescent="0.2">
      <c r="M756" s="5"/>
    </row>
    <row r="757" spans="13:13" ht="14.25" x14ac:dyDescent="0.2">
      <c r="M757" s="5"/>
    </row>
    <row r="758" spans="13:13" ht="14.25" x14ac:dyDescent="0.2">
      <c r="M758" s="5"/>
    </row>
    <row r="759" spans="13:13" ht="14.25" x14ac:dyDescent="0.2">
      <c r="M759" s="5"/>
    </row>
    <row r="760" spans="13:13" ht="14.25" x14ac:dyDescent="0.2">
      <c r="M760" s="5"/>
    </row>
    <row r="761" spans="13:13" ht="14.25" x14ac:dyDescent="0.2">
      <c r="M761" s="5"/>
    </row>
    <row r="762" spans="13:13" ht="14.25" x14ac:dyDescent="0.2">
      <c r="M762" s="5"/>
    </row>
    <row r="763" spans="13:13" ht="14.25" x14ac:dyDescent="0.2">
      <c r="M763" s="5"/>
    </row>
    <row r="764" spans="13:13" ht="14.25" x14ac:dyDescent="0.2">
      <c r="M764" s="5"/>
    </row>
    <row r="765" spans="13:13" ht="14.25" x14ac:dyDescent="0.2">
      <c r="M765" s="5"/>
    </row>
    <row r="766" spans="13:13" ht="14.25" x14ac:dyDescent="0.2">
      <c r="M766" s="5"/>
    </row>
    <row r="767" spans="13:13" ht="14.25" x14ac:dyDescent="0.2">
      <c r="M767" s="5"/>
    </row>
    <row r="768" spans="13:13" ht="14.25" x14ac:dyDescent="0.2">
      <c r="M768" s="5"/>
    </row>
    <row r="769" spans="13:13" ht="14.25" x14ac:dyDescent="0.2">
      <c r="M769" s="5"/>
    </row>
    <row r="770" spans="13:13" ht="14.25" x14ac:dyDescent="0.2">
      <c r="M770" s="5"/>
    </row>
    <row r="771" spans="13:13" ht="14.25" x14ac:dyDescent="0.2">
      <c r="M771" s="5"/>
    </row>
    <row r="772" spans="13:13" ht="14.25" x14ac:dyDescent="0.2">
      <c r="M772" s="5"/>
    </row>
    <row r="773" spans="13:13" ht="14.25" x14ac:dyDescent="0.2">
      <c r="M773" s="5"/>
    </row>
    <row r="774" spans="13:13" ht="14.25" x14ac:dyDescent="0.2">
      <c r="M774" s="5"/>
    </row>
    <row r="775" spans="13:13" ht="14.25" x14ac:dyDescent="0.2">
      <c r="M775" s="5"/>
    </row>
    <row r="776" spans="13:13" ht="14.25" x14ac:dyDescent="0.2">
      <c r="M776" s="5"/>
    </row>
    <row r="777" spans="13:13" ht="14.25" x14ac:dyDescent="0.2">
      <c r="M777" s="5"/>
    </row>
    <row r="778" spans="13:13" ht="14.25" x14ac:dyDescent="0.2">
      <c r="M778" s="5"/>
    </row>
    <row r="779" spans="13:13" ht="14.25" x14ac:dyDescent="0.2">
      <c r="M779" s="5"/>
    </row>
    <row r="780" spans="13:13" ht="14.25" x14ac:dyDescent="0.2">
      <c r="M780" s="5"/>
    </row>
    <row r="781" spans="13:13" ht="14.25" x14ac:dyDescent="0.2">
      <c r="M781" s="5"/>
    </row>
    <row r="782" spans="13:13" ht="14.25" x14ac:dyDescent="0.2">
      <c r="M782" s="5"/>
    </row>
    <row r="783" spans="13:13" ht="14.25" x14ac:dyDescent="0.2">
      <c r="M783" s="5"/>
    </row>
    <row r="784" spans="13:13" ht="14.25" x14ac:dyDescent="0.2">
      <c r="M784" s="5"/>
    </row>
    <row r="785" spans="13:13" ht="14.25" x14ac:dyDescent="0.2">
      <c r="M785" s="5"/>
    </row>
    <row r="786" spans="13:13" ht="14.25" x14ac:dyDescent="0.2">
      <c r="M786" s="5"/>
    </row>
    <row r="787" spans="13:13" ht="14.25" x14ac:dyDescent="0.2">
      <c r="M787" s="5"/>
    </row>
    <row r="788" spans="13:13" ht="14.25" x14ac:dyDescent="0.2">
      <c r="M788" s="5"/>
    </row>
    <row r="789" spans="13:13" ht="14.25" x14ac:dyDescent="0.2">
      <c r="M789" s="5"/>
    </row>
    <row r="790" spans="13:13" ht="14.25" x14ac:dyDescent="0.2">
      <c r="M790" s="5"/>
    </row>
    <row r="791" spans="13:13" ht="14.25" x14ac:dyDescent="0.2">
      <c r="M791" s="5"/>
    </row>
    <row r="792" spans="13:13" ht="14.25" x14ac:dyDescent="0.2">
      <c r="M792" s="5"/>
    </row>
    <row r="793" spans="13:13" ht="14.25" x14ac:dyDescent="0.2">
      <c r="M793" s="5"/>
    </row>
    <row r="794" spans="13:13" ht="14.25" x14ac:dyDescent="0.2">
      <c r="M794" s="5"/>
    </row>
    <row r="795" spans="13:13" ht="14.25" x14ac:dyDescent="0.2">
      <c r="M795" s="5"/>
    </row>
    <row r="796" spans="13:13" ht="14.25" x14ac:dyDescent="0.2">
      <c r="M796" s="5"/>
    </row>
    <row r="797" spans="13:13" ht="14.25" x14ac:dyDescent="0.2">
      <c r="M797" s="5"/>
    </row>
    <row r="798" spans="13:13" ht="14.25" x14ac:dyDescent="0.2">
      <c r="M798" s="5"/>
    </row>
    <row r="799" spans="13:13" ht="14.25" x14ac:dyDescent="0.2">
      <c r="M799" s="5"/>
    </row>
    <row r="800" spans="13:13" ht="14.25" x14ac:dyDescent="0.2">
      <c r="M800" s="5"/>
    </row>
    <row r="801" spans="13:13" ht="14.25" x14ac:dyDescent="0.2">
      <c r="M801" s="5"/>
    </row>
    <row r="802" spans="13:13" ht="14.25" x14ac:dyDescent="0.2">
      <c r="M802" s="5"/>
    </row>
    <row r="803" spans="13:13" ht="14.25" x14ac:dyDescent="0.2">
      <c r="M803" s="5"/>
    </row>
    <row r="804" spans="13:13" ht="14.25" x14ac:dyDescent="0.2">
      <c r="M804" s="5"/>
    </row>
    <row r="805" spans="13:13" ht="14.25" x14ac:dyDescent="0.2">
      <c r="M805" s="5"/>
    </row>
    <row r="806" spans="13:13" ht="14.25" x14ac:dyDescent="0.2">
      <c r="M806" s="5"/>
    </row>
    <row r="807" spans="13:13" ht="14.25" x14ac:dyDescent="0.2">
      <c r="M807" s="5"/>
    </row>
    <row r="808" spans="13:13" ht="14.25" x14ac:dyDescent="0.2">
      <c r="M808" s="5"/>
    </row>
    <row r="809" spans="13:13" ht="14.25" x14ac:dyDescent="0.2">
      <c r="M809" s="5"/>
    </row>
    <row r="810" spans="13:13" ht="14.25" x14ac:dyDescent="0.2">
      <c r="M810" s="5"/>
    </row>
    <row r="811" spans="13:13" ht="14.25" x14ac:dyDescent="0.2">
      <c r="M811" s="5"/>
    </row>
    <row r="812" spans="13:13" ht="14.25" x14ac:dyDescent="0.2">
      <c r="M812" s="5"/>
    </row>
    <row r="813" spans="13:13" ht="14.25" x14ac:dyDescent="0.2">
      <c r="M813" s="5"/>
    </row>
    <row r="814" spans="13:13" ht="14.25" x14ac:dyDescent="0.2">
      <c r="M814" s="5"/>
    </row>
    <row r="815" spans="13:13" ht="14.25" x14ac:dyDescent="0.2">
      <c r="M815" s="5"/>
    </row>
    <row r="816" spans="13:13" ht="14.25" x14ac:dyDescent="0.2">
      <c r="M816" s="5"/>
    </row>
    <row r="817" spans="13:13" ht="14.25" x14ac:dyDescent="0.2">
      <c r="M817" s="5"/>
    </row>
    <row r="818" spans="13:13" ht="14.25" x14ac:dyDescent="0.2">
      <c r="M818" s="5"/>
    </row>
    <row r="819" spans="13:13" ht="14.25" x14ac:dyDescent="0.2">
      <c r="M819" s="5"/>
    </row>
    <row r="820" spans="13:13" ht="14.25" x14ac:dyDescent="0.2">
      <c r="M820" s="5"/>
    </row>
    <row r="821" spans="13:13" ht="14.25" x14ac:dyDescent="0.2">
      <c r="M821" s="5"/>
    </row>
    <row r="822" spans="13:13" ht="14.25" x14ac:dyDescent="0.2">
      <c r="M822" s="5"/>
    </row>
    <row r="823" spans="13:13" ht="14.25" x14ac:dyDescent="0.2">
      <c r="M823" s="5"/>
    </row>
    <row r="824" spans="13:13" ht="14.25" x14ac:dyDescent="0.2">
      <c r="M824" s="5"/>
    </row>
    <row r="825" spans="13:13" ht="14.25" x14ac:dyDescent="0.2">
      <c r="M825" s="5"/>
    </row>
    <row r="826" spans="13:13" ht="14.25" x14ac:dyDescent="0.2">
      <c r="M826" s="5"/>
    </row>
    <row r="827" spans="13:13" ht="14.25" x14ac:dyDescent="0.2">
      <c r="M827" s="5"/>
    </row>
    <row r="828" spans="13:13" ht="14.25" x14ac:dyDescent="0.2">
      <c r="M828" s="5"/>
    </row>
    <row r="829" spans="13:13" ht="14.25" x14ac:dyDescent="0.2">
      <c r="M829" s="5"/>
    </row>
    <row r="830" spans="13:13" ht="14.25" x14ac:dyDescent="0.2">
      <c r="M830" s="5"/>
    </row>
    <row r="831" spans="13:13" ht="14.25" x14ac:dyDescent="0.2">
      <c r="M831" s="5"/>
    </row>
    <row r="832" spans="13:13" ht="14.25" x14ac:dyDescent="0.2">
      <c r="M832" s="5"/>
    </row>
    <row r="833" spans="13:13" ht="14.25" x14ac:dyDescent="0.2">
      <c r="M833" s="5"/>
    </row>
    <row r="834" spans="13:13" ht="14.25" x14ac:dyDescent="0.2">
      <c r="M834" s="5"/>
    </row>
    <row r="835" spans="13:13" ht="14.25" x14ac:dyDescent="0.2">
      <c r="M835" s="5"/>
    </row>
    <row r="836" spans="13:13" ht="14.25" x14ac:dyDescent="0.2">
      <c r="M836" s="5"/>
    </row>
    <row r="837" spans="13:13" ht="14.25" x14ac:dyDescent="0.2">
      <c r="M837" s="5"/>
    </row>
    <row r="838" spans="13:13" ht="14.25" x14ac:dyDescent="0.2">
      <c r="M838" s="5"/>
    </row>
    <row r="839" spans="13:13" ht="14.25" x14ac:dyDescent="0.2">
      <c r="M839" s="5"/>
    </row>
    <row r="840" spans="13:13" ht="14.25" x14ac:dyDescent="0.2">
      <c r="M840" s="5"/>
    </row>
    <row r="841" spans="13:13" ht="14.25" x14ac:dyDescent="0.2">
      <c r="M841" s="5"/>
    </row>
    <row r="842" spans="13:13" ht="14.25" x14ac:dyDescent="0.2">
      <c r="M842" s="5"/>
    </row>
    <row r="843" spans="13:13" ht="14.25" x14ac:dyDescent="0.2">
      <c r="M843" s="5"/>
    </row>
    <row r="844" spans="13:13" ht="14.25" x14ac:dyDescent="0.2">
      <c r="M844" s="5"/>
    </row>
    <row r="845" spans="13:13" ht="14.25" x14ac:dyDescent="0.2">
      <c r="M845" s="5"/>
    </row>
    <row r="846" spans="13:13" ht="14.25" x14ac:dyDescent="0.2">
      <c r="M846" s="5"/>
    </row>
    <row r="847" spans="13:13" ht="14.25" x14ac:dyDescent="0.2">
      <c r="M847" s="5"/>
    </row>
    <row r="848" spans="13:13" ht="14.25" x14ac:dyDescent="0.2">
      <c r="M848" s="5"/>
    </row>
    <row r="849" spans="13:13" ht="14.25" x14ac:dyDescent="0.2">
      <c r="M849" s="5"/>
    </row>
    <row r="850" spans="13:13" ht="14.25" x14ac:dyDescent="0.2">
      <c r="M850" s="5"/>
    </row>
    <row r="851" spans="13:13" ht="14.25" x14ac:dyDescent="0.2">
      <c r="M851" s="5"/>
    </row>
    <row r="852" spans="13:13" ht="14.25" x14ac:dyDescent="0.2">
      <c r="M852" s="5"/>
    </row>
    <row r="853" spans="13:13" ht="14.25" x14ac:dyDescent="0.2">
      <c r="M853" s="5"/>
    </row>
    <row r="854" spans="13:13" ht="14.25" x14ac:dyDescent="0.2">
      <c r="M854" s="5"/>
    </row>
    <row r="855" spans="13:13" ht="14.25" x14ac:dyDescent="0.2">
      <c r="M855" s="5"/>
    </row>
    <row r="856" spans="13:13" ht="14.25" x14ac:dyDescent="0.2">
      <c r="M856" s="5"/>
    </row>
    <row r="857" spans="13:13" ht="14.25" x14ac:dyDescent="0.2">
      <c r="M857" s="5"/>
    </row>
    <row r="858" spans="13:13" ht="14.25" x14ac:dyDescent="0.2">
      <c r="M858" s="5"/>
    </row>
    <row r="859" spans="13:13" ht="14.25" x14ac:dyDescent="0.2">
      <c r="M859" s="5"/>
    </row>
    <row r="860" spans="13:13" ht="14.25" x14ac:dyDescent="0.2">
      <c r="M860" s="5"/>
    </row>
    <row r="861" spans="13:13" ht="14.25" x14ac:dyDescent="0.2">
      <c r="M861" s="5"/>
    </row>
    <row r="862" spans="13:13" ht="14.25" x14ac:dyDescent="0.2">
      <c r="M862" s="5"/>
    </row>
    <row r="863" spans="13:13" ht="14.25" x14ac:dyDescent="0.2">
      <c r="M863" s="5"/>
    </row>
    <row r="864" spans="13:13" ht="14.25" x14ac:dyDescent="0.2">
      <c r="M864" s="5"/>
    </row>
    <row r="865" spans="13:13" ht="14.25" x14ac:dyDescent="0.2">
      <c r="M865" s="5"/>
    </row>
    <row r="866" spans="13:13" ht="14.25" x14ac:dyDescent="0.2">
      <c r="M866" s="5"/>
    </row>
    <row r="867" spans="13:13" ht="14.25" x14ac:dyDescent="0.2">
      <c r="M867" s="5"/>
    </row>
    <row r="868" spans="13:13" ht="14.25" x14ac:dyDescent="0.2">
      <c r="M868" s="5"/>
    </row>
    <row r="869" spans="13:13" ht="14.25" x14ac:dyDescent="0.2">
      <c r="M869" s="5"/>
    </row>
    <row r="870" spans="13:13" ht="14.25" x14ac:dyDescent="0.2">
      <c r="M870" s="5"/>
    </row>
    <row r="871" spans="13:13" ht="14.25" x14ac:dyDescent="0.2">
      <c r="M871" s="5"/>
    </row>
    <row r="872" spans="13:13" ht="14.25" x14ac:dyDescent="0.2">
      <c r="M872" s="5"/>
    </row>
    <row r="873" spans="13:13" ht="14.25" x14ac:dyDescent="0.2">
      <c r="M873" s="5"/>
    </row>
    <row r="874" spans="13:13" ht="14.25" x14ac:dyDescent="0.2">
      <c r="M874" s="5"/>
    </row>
    <row r="875" spans="13:13" ht="14.25" x14ac:dyDescent="0.2">
      <c r="M875" s="5"/>
    </row>
    <row r="876" spans="13:13" ht="14.25" x14ac:dyDescent="0.2">
      <c r="M876" s="5"/>
    </row>
    <row r="877" spans="13:13" ht="14.25" x14ac:dyDescent="0.2">
      <c r="M877" s="5"/>
    </row>
    <row r="878" spans="13:13" ht="14.25" x14ac:dyDescent="0.2">
      <c r="M878" s="5"/>
    </row>
    <row r="879" spans="13:13" ht="14.25" x14ac:dyDescent="0.2">
      <c r="M879" s="5"/>
    </row>
    <row r="880" spans="13:13" ht="14.25" x14ac:dyDescent="0.2">
      <c r="M880" s="5"/>
    </row>
    <row r="881" spans="13:13" ht="14.25" x14ac:dyDescent="0.2">
      <c r="M881" s="5"/>
    </row>
    <row r="882" spans="13:13" ht="14.25" x14ac:dyDescent="0.2">
      <c r="M882" s="5"/>
    </row>
    <row r="883" spans="13:13" ht="14.25" x14ac:dyDescent="0.2">
      <c r="M883" s="5"/>
    </row>
    <row r="884" spans="13:13" ht="14.25" x14ac:dyDescent="0.2">
      <c r="M884" s="5"/>
    </row>
    <row r="885" spans="13:13" ht="14.25" x14ac:dyDescent="0.2">
      <c r="M885" s="5"/>
    </row>
    <row r="886" spans="13:13" ht="14.25" x14ac:dyDescent="0.2">
      <c r="M886" s="5"/>
    </row>
    <row r="887" spans="13:13" ht="14.25" x14ac:dyDescent="0.2">
      <c r="M887" s="5"/>
    </row>
    <row r="888" spans="13:13" ht="14.25" x14ac:dyDescent="0.2">
      <c r="M888" s="5"/>
    </row>
    <row r="889" spans="13:13" ht="14.25" x14ac:dyDescent="0.2">
      <c r="M889" s="5"/>
    </row>
    <row r="890" spans="13:13" ht="14.25" x14ac:dyDescent="0.2">
      <c r="M890" s="5"/>
    </row>
    <row r="891" spans="13:13" ht="14.25" x14ac:dyDescent="0.2">
      <c r="M891" s="5"/>
    </row>
    <row r="892" spans="13:13" ht="14.25" x14ac:dyDescent="0.2">
      <c r="M892" s="5"/>
    </row>
    <row r="893" spans="13:13" ht="14.25" x14ac:dyDescent="0.2">
      <c r="M893" s="5"/>
    </row>
    <row r="894" spans="13:13" ht="14.25" x14ac:dyDescent="0.2">
      <c r="M894" s="5"/>
    </row>
    <row r="895" spans="13:13" ht="14.25" x14ac:dyDescent="0.2">
      <c r="M895" s="5"/>
    </row>
    <row r="896" spans="13:13" ht="14.25" x14ac:dyDescent="0.2">
      <c r="M896" s="5"/>
    </row>
    <row r="897" spans="13:13" ht="14.25" x14ac:dyDescent="0.2">
      <c r="M897" s="5"/>
    </row>
    <row r="898" spans="13:13" ht="14.25" x14ac:dyDescent="0.2">
      <c r="M898" s="5"/>
    </row>
    <row r="899" spans="13:13" ht="14.25" x14ac:dyDescent="0.2">
      <c r="M899" s="5"/>
    </row>
    <row r="900" spans="13:13" ht="14.25" x14ac:dyDescent="0.2">
      <c r="M900" s="5"/>
    </row>
    <row r="901" spans="13:13" ht="14.25" x14ac:dyDescent="0.2">
      <c r="M901" s="5"/>
    </row>
    <row r="902" spans="13:13" ht="14.25" x14ac:dyDescent="0.2">
      <c r="M902" s="5"/>
    </row>
    <row r="903" spans="13:13" ht="14.25" x14ac:dyDescent="0.2">
      <c r="M903" s="5"/>
    </row>
    <row r="904" spans="13:13" ht="14.25" x14ac:dyDescent="0.2">
      <c r="M904" s="5"/>
    </row>
    <row r="905" spans="13:13" ht="14.25" x14ac:dyDescent="0.2">
      <c r="M905" s="5"/>
    </row>
    <row r="906" spans="13:13" ht="14.25" x14ac:dyDescent="0.2">
      <c r="M906" s="5"/>
    </row>
    <row r="907" spans="13:13" ht="14.25" x14ac:dyDescent="0.2">
      <c r="M907" s="5"/>
    </row>
    <row r="908" spans="13:13" ht="14.25" x14ac:dyDescent="0.2">
      <c r="M908" s="5"/>
    </row>
    <row r="909" spans="13:13" ht="14.25" x14ac:dyDescent="0.2">
      <c r="M909" s="5"/>
    </row>
    <row r="910" spans="13:13" ht="14.25" x14ac:dyDescent="0.2">
      <c r="M910" s="5"/>
    </row>
    <row r="911" spans="13:13" ht="14.25" x14ac:dyDescent="0.2">
      <c r="M911" s="5"/>
    </row>
    <row r="912" spans="13:13" ht="14.25" x14ac:dyDescent="0.2">
      <c r="M912" s="5"/>
    </row>
    <row r="913" spans="13:13" ht="14.25" x14ac:dyDescent="0.2">
      <c r="M913" s="5"/>
    </row>
    <row r="914" spans="13:13" ht="14.25" x14ac:dyDescent="0.2">
      <c r="M914" s="5"/>
    </row>
    <row r="915" spans="13:13" ht="14.25" x14ac:dyDescent="0.2">
      <c r="M915" s="5"/>
    </row>
    <row r="916" spans="13:13" ht="14.25" x14ac:dyDescent="0.2">
      <c r="M916" s="5"/>
    </row>
    <row r="917" spans="13:13" ht="14.25" x14ac:dyDescent="0.2">
      <c r="M917" s="5"/>
    </row>
    <row r="918" spans="13:13" ht="14.25" x14ac:dyDescent="0.2">
      <c r="M918" s="5"/>
    </row>
    <row r="919" spans="13:13" ht="14.25" x14ac:dyDescent="0.2">
      <c r="M919" s="5"/>
    </row>
    <row r="920" spans="13:13" ht="14.25" x14ac:dyDescent="0.2">
      <c r="M920" s="5"/>
    </row>
    <row r="921" spans="13:13" ht="14.25" x14ac:dyDescent="0.2">
      <c r="M921" s="5"/>
    </row>
    <row r="922" spans="13:13" ht="14.25" x14ac:dyDescent="0.2">
      <c r="M922" s="5"/>
    </row>
    <row r="923" spans="13:13" ht="14.25" x14ac:dyDescent="0.2">
      <c r="M923" s="5"/>
    </row>
    <row r="924" spans="13:13" ht="14.25" x14ac:dyDescent="0.2">
      <c r="M924" s="5"/>
    </row>
    <row r="925" spans="13:13" ht="14.25" x14ac:dyDescent="0.2">
      <c r="M925" s="5"/>
    </row>
    <row r="926" spans="13:13" ht="14.25" x14ac:dyDescent="0.2">
      <c r="M926" s="5"/>
    </row>
    <row r="927" spans="13:13" ht="14.25" x14ac:dyDescent="0.2">
      <c r="M927" s="5"/>
    </row>
    <row r="928" spans="13:13" ht="14.25" x14ac:dyDescent="0.2">
      <c r="M928" s="5"/>
    </row>
    <row r="929" spans="13:13" ht="14.25" x14ac:dyDescent="0.2">
      <c r="M929" s="5"/>
    </row>
    <row r="930" spans="13:13" ht="14.25" x14ac:dyDescent="0.2">
      <c r="M930" s="5"/>
    </row>
    <row r="931" spans="13:13" ht="14.25" x14ac:dyDescent="0.2">
      <c r="M931" s="5"/>
    </row>
    <row r="932" spans="13:13" ht="14.25" x14ac:dyDescent="0.2">
      <c r="M932" s="5"/>
    </row>
    <row r="933" spans="13:13" ht="14.25" x14ac:dyDescent="0.2">
      <c r="M933" s="5"/>
    </row>
    <row r="934" spans="13:13" ht="14.25" x14ac:dyDescent="0.2">
      <c r="M934" s="5"/>
    </row>
    <row r="935" spans="13:13" ht="14.25" x14ac:dyDescent="0.2">
      <c r="M935" s="5"/>
    </row>
    <row r="936" spans="13:13" ht="14.25" x14ac:dyDescent="0.2">
      <c r="M936" s="5"/>
    </row>
    <row r="937" spans="13:13" ht="14.25" x14ac:dyDescent="0.2">
      <c r="M937" s="5"/>
    </row>
    <row r="938" spans="13:13" ht="14.25" x14ac:dyDescent="0.2">
      <c r="M938" s="5"/>
    </row>
    <row r="939" spans="13:13" ht="14.25" x14ac:dyDescent="0.2">
      <c r="M939" s="5"/>
    </row>
    <row r="940" spans="13:13" ht="14.25" x14ac:dyDescent="0.2">
      <c r="M940" s="5"/>
    </row>
    <row r="941" spans="13:13" ht="14.25" x14ac:dyDescent="0.2">
      <c r="M941" s="5"/>
    </row>
    <row r="942" spans="13:13" ht="14.25" x14ac:dyDescent="0.2">
      <c r="M942" s="5"/>
    </row>
    <row r="943" spans="13:13" ht="14.25" x14ac:dyDescent="0.2">
      <c r="M943" s="5"/>
    </row>
    <row r="944" spans="13:13" ht="14.25" x14ac:dyDescent="0.2">
      <c r="M944" s="5"/>
    </row>
    <row r="945" spans="13:13" ht="14.25" x14ac:dyDescent="0.2">
      <c r="M945" s="5"/>
    </row>
    <row r="946" spans="13:13" ht="14.25" x14ac:dyDescent="0.2">
      <c r="M946" s="5"/>
    </row>
    <row r="947" spans="13:13" ht="14.25" x14ac:dyDescent="0.2">
      <c r="M947" s="5"/>
    </row>
    <row r="948" spans="13:13" ht="14.25" x14ac:dyDescent="0.2">
      <c r="M948" s="5"/>
    </row>
    <row r="949" spans="13:13" ht="14.25" x14ac:dyDescent="0.2">
      <c r="M949" s="5"/>
    </row>
    <row r="950" spans="13:13" ht="14.25" x14ac:dyDescent="0.2">
      <c r="M950" s="5"/>
    </row>
    <row r="951" spans="13:13" ht="14.25" x14ac:dyDescent="0.2">
      <c r="M951" s="5"/>
    </row>
    <row r="952" spans="13:13" ht="14.25" x14ac:dyDescent="0.2">
      <c r="M952" s="5"/>
    </row>
    <row r="953" spans="13:13" ht="14.25" x14ac:dyDescent="0.2">
      <c r="M953" s="5"/>
    </row>
    <row r="954" spans="13:13" ht="14.25" x14ac:dyDescent="0.2">
      <c r="M954" s="5"/>
    </row>
    <row r="955" spans="13:13" ht="14.25" x14ac:dyDescent="0.2">
      <c r="M955" s="5"/>
    </row>
    <row r="956" spans="13:13" ht="14.25" x14ac:dyDescent="0.2">
      <c r="M956" s="5"/>
    </row>
    <row r="957" spans="13:13" ht="14.25" x14ac:dyDescent="0.2">
      <c r="M957" s="5"/>
    </row>
    <row r="958" spans="13:13" ht="14.25" x14ac:dyDescent="0.2">
      <c r="M958" s="5"/>
    </row>
    <row r="959" spans="13:13" ht="14.25" x14ac:dyDescent="0.2">
      <c r="M959" s="5"/>
    </row>
    <row r="960" spans="13:13" ht="14.25" x14ac:dyDescent="0.2">
      <c r="M960" s="5"/>
    </row>
    <row r="961" spans="13:13" ht="14.25" x14ac:dyDescent="0.2">
      <c r="M961" s="5"/>
    </row>
    <row r="962" spans="13:13" ht="14.25" x14ac:dyDescent="0.2">
      <c r="M962" s="5"/>
    </row>
    <row r="963" spans="13:13" ht="14.25" x14ac:dyDescent="0.2">
      <c r="M963" s="5"/>
    </row>
    <row r="964" spans="13:13" ht="14.25" x14ac:dyDescent="0.2">
      <c r="M964" s="5"/>
    </row>
    <row r="965" spans="13:13" ht="14.25" x14ac:dyDescent="0.2">
      <c r="M965" s="5"/>
    </row>
    <row r="966" spans="13:13" ht="14.25" x14ac:dyDescent="0.2">
      <c r="M966" s="5"/>
    </row>
    <row r="967" spans="13:13" ht="14.25" x14ac:dyDescent="0.2">
      <c r="M967" s="5"/>
    </row>
    <row r="968" spans="13:13" ht="14.25" x14ac:dyDescent="0.2">
      <c r="M968" s="5"/>
    </row>
    <row r="969" spans="13:13" ht="14.25" x14ac:dyDescent="0.2">
      <c r="M969" s="5"/>
    </row>
    <row r="970" spans="13:13" ht="14.25" x14ac:dyDescent="0.2">
      <c r="M970" s="5"/>
    </row>
    <row r="971" spans="13:13" ht="14.25" x14ac:dyDescent="0.2">
      <c r="M971" s="5"/>
    </row>
    <row r="972" spans="13:13" ht="14.25" x14ac:dyDescent="0.2">
      <c r="M972" s="5"/>
    </row>
    <row r="973" spans="13:13" ht="14.25" x14ac:dyDescent="0.2">
      <c r="M973" s="5"/>
    </row>
    <row r="974" spans="13:13" ht="14.25" x14ac:dyDescent="0.2">
      <c r="M974" s="5"/>
    </row>
    <row r="975" spans="13:13" ht="14.25" x14ac:dyDescent="0.2">
      <c r="M975" s="5"/>
    </row>
    <row r="976" spans="13:13" ht="14.25" x14ac:dyDescent="0.2">
      <c r="M976" s="5"/>
    </row>
    <row r="977" spans="13:13" ht="14.25" x14ac:dyDescent="0.2">
      <c r="M977" s="5"/>
    </row>
    <row r="978" spans="13:13" ht="14.25" x14ac:dyDescent="0.2">
      <c r="M978" s="5"/>
    </row>
    <row r="979" spans="13:13" ht="14.25" x14ac:dyDescent="0.2">
      <c r="M979" s="5"/>
    </row>
    <row r="980" spans="13:13" ht="14.25" x14ac:dyDescent="0.2">
      <c r="M980" s="5"/>
    </row>
    <row r="981" spans="13:13" ht="14.25" x14ac:dyDescent="0.2">
      <c r="M981" s="5"/>
    </row>
    <row r="982" spans="13:13" ht="14.25" x14ac:dyDescent="0.2">
      <c r="M982" s="5"/>
    </row>
    <row r="983" spans="13:13" ht="14.25" x14ac:dyDescent="0.2">
      <c r="M983" s="5"/>
    </row>
    <row r="984" spans="13:13" ht="14.25" x14ac:dyDescent="0.2">
      <c r="M984" s="5"/>
    </row>
    <row r="985" spans="13:13" ht="14.25" x14ac:dyDescent="0.2">
      <c r="M985" s="5"/>
    </row>
    <row r="986" spans="13:13" ht="14.25" x14ac:dyDescent="0.2">
      <c r="M986" s="5"/>
    </row>
    <row r="987" spans="13:13" ht="14.25" x14ac:dyDescent="0.2">
      <c r="M987" s="5"/>
    </row>
    <row r="988" spans="13:13" ht="14.25" x14ac:dyDescent="0.2">
      <c r="M988" s="5"/>
    </row>
    <row r="989" spans="13:13" ht="14.25" x14ac:dyDescent="0.2">
      <c r="M989" s="5"/>
    </row>
    <row r="990" spans="13:13" ht="14.25" x14ac:dyDescent="0.2">
      <c r="M990" s="5"/>
    </row>
    <row r="991" spans="13:13" ht="14.25" x14ac:dyDescent="0.2">
      <c r="M991" s="5"/>
    </row>
    <row r="992" spans="13:13" ht="14.25" x14ac:dyDescent="0.2">
      <c r="M992" s="5"/>
    </row>
    <row r="993" spans="13:13" ht="14.25" x14ac:dyDescent="0.2">
      <c r="M993" s="5"/>
    </row>
    <row r="994" spans="13:13" ht="14.25" x14ac:dyDescent="0.2">
      <c r="M994" s="5"/>
    </row>
    <row r="995" spans="13:13" ht="14.25" x14ac:dyDescent="0.2">
      <c r="M995" s="5"/>
    </row>
    <row r="996" spans="13:13" ht="14.25" x14ac:dyDescent="0.2">
      <c r="M996" s="5"/>
    </row>
    <row r="997" spans="13:13" ht="14.25" x14ac:dyDescent="0.2">
      <c r="M997" s="5"/>
    </row>
    <row r="998" spans="13:13" ht="14.25" x14ac:dyDescent="0.2">
      <c r="M998" s="5"/>
    </row>
  </sheetData>
  <autoFilter ref="A4:N429"/>
  <mergeCells count="3">
    <mergeCell ref="A1:N1"/>
    <mergeCell ref="A2:N2"/>
    <mergeCell ref="A3:N3"/>
  </mergeCells>
  <conditionalFormatting sqref="F24:F429">
    <cfRule type="cellIs" dxfId="40" priority="1" operator="equal">
      <formula>"ALTA"</formula>
    </cfRule>
  </conditionalFormatting>
  <conditionalFormatting sqref="F30:H34">
    <cfRule type="cellIs" dxfId="39" priority="2" operator="equal">
      <formula>"ALTA"</formula>
    </cfRule>
  </conditionalFormatting>
  <conditionalFormatting sqref="F44:H429">
    <cfRule type="cellIs" dxfId="38" priority="3" operator="equal">
      <formula>"ALTA"</formula>
    </cfRule>
  </conditionalFormatting>
  <conditionalFormatting sqref="I5:K429">
    <cfRule type="expression" dxfId="37" priority="4">
      <formula>#REF!="Pública"</formula>
    </cfRule>
  </conditionalFormatting>
  <conditionalFormatting sqref="L5:N429">
    <cfRule type="expression" dxfId="36" priority="5">
      <formula>#REF!="Pública"</formula>
    </cfRule>
  </conditionalFormatting>
  <conditionalFormatting sqref="M16:M20">
    <cfRule type="expression" dxfId="35" priority="6">
      <formula>#REF!="Pública"</formula>
    </cfRule>
  </conditionalFormatting>
  <conditionalFormatting sqref="M21 M25:M28">
    <cfRule type="expression" dxfId="34" priority="7">
      <formula>#REF!="Pública"</formula>
    </cfRule>
  </conditionalFormatting>
  <conditionalFormatting sqref="M22:M24">
    <cfRule type="expression" dxfId="33" priority="8">
      <formula>#REF!="Pública"</formula>
    </cfRule>
  </conditionalFormatting>
  <conditionalFormatting sqref="M29:M429">
    <cfRule type="expression" dxfId="32" priority="9">
      <formula>#REF!="Pública"</formula>
    </cfRule>
  </conditionalFormatting>
  <dataValidations count="1">
    <dataValidation type="list" allowBlank="1" showErrorMessage="1" sqref="D5:E12 I5:I48 D14:E50 L5:L50 D51:D88 E90:E91 L92:L227 D92:D245 I246 I250:I251 L230:L254 L278 D250:E290 L289:L290 E291 D292:D300 L301:L305 L317:L319 D301:E320 E321:E323 L324 L326 D324:E329 D330:D332 L329:L334 D333:E335 D336:D352 L338:L352 D353:E353 D354 D355:E359 L367:L372 D360:D381 D382:E382 D383:D390 D392 I393:I404 D415:D426 D427:E427 D428 D429:E429 L390:L429">
      <formula1>#REF!</formula1>
    </dataValidation>
  </dataValidations>
  <pageMargins left="0.7" right="0.7" top="0.75" bottom="0.75" header="0" footer="0"/>
  <pageSetup orientation="portrait"/>
  <rowBreaks count="1" manualBreakCount="1">
    <brk id="8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00"/>
  <sheetViews>
    <sheetView workbookViewId="0"/>
  </sheetViews>
  <sheetFormatPr baseColWidth="10" defaultColWidth="12.625" defaultRowHeight="15" customHeight="1" x14ac:dyDescent="0.2"/>
  <cols>
    <col min="1" max="1" width="16.5" customWidth="1"/>
    <col min="2" max="2" width="19.5" customWidth="1"/>
    <col min="3" max="3" width="24.375" customWidth="1"/>
    <col min="4" max="6" width="16.625" customWidth="1"/>
    <col min="7" max="7" width="19.125" customWidth="1"/>
    <col min="8" max="8" width="17.5" customWidth="1"/>
    <col min="9" max="9" width="18.125" customWidth="1"/>
    <col min="10" max="10" width="24.875" customWidth="1"/>
    <col min="11" max="11" width="4.5" hidden="1" customWidth="1"/>
    <col min="12" max="12" width="24" customWidth="1"/>
    <col min="13" max="13" width="1.5" hidden="1" customWidth="1"/>
    <col min="14" max="14" width="4.375" hidden="1" customWidth="1"/>
    <col min="15" max="15" width="24.625" customWidth="1"/>
    <col min="16" max="16" width="35.875" customWidth="1"/>
    <col min="17" max="17" width="18.875" customWidth="1"/>
    <col min="18" max="18" width="2.375" hidden="1" customWidth="1"/>
    <col min="19" max="19" width="17.625" customWidth="1"/>
    <col min="20" max="20" width="8.125" hidden="1" customWidth="1"/>
    <col min="21" max="21" width="17.375" customWidth="1"/>
    <col min="22" max="22" width="8.625" hidden="1" customWidth="1"/>
    <col min="23" max="23" width="14.125" customWidth="1"/>
    <col min="24" max="24" width="6.375" hidden="1" customWidth="1"/>
    <col min="25" max="25" width="16.625" customWidth="1"/>
    <col min="26" max="26" width="28.625" customWidth="1"/>
    <col min="27" max="27" width="8.875" hidden="1" customWidth="1"/>
    <col min="28" max="28" width="29.125" customWidth="1"/>
    <col min="29" max="29" width="7.375" hidden="1" customWidth="1"/>
    <col min="30" max="30" width="4.625" hidden="1" customWidth="1"/>
    <col min="31" max="31" width="27.125" customWidth="1"/>
    <col min="32" max="33" width="18.875" hidden="1" customWidth="1"/>
    <col min="34" max="34" width="3.625" hidden="1" customWidth="1"/>
    <col min="35" max="35" width="30.125" customWidth="1"/>
    <col min="36" max="44" width="9.375" customWidth="1"/>
  </cols>
  <sheetData>
    <row r="1" spans="1:44" ht="95.25" customHeight="1" x14ac:dyDescent="0.25">
      <c r="A1" s="170"/>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row>
    <row r="2" spans="1:44" ht="14.25" customHeight="1" x14ac:dyDescent="0.25">
      <c r="A2" s="6"/>
      <c r="B2" s="6"/>
      <c r="C2" s="172"/>
      <c r="D2" s="173"/>
      <c r="E2" s="173"/>
      <c r="F2" s="173"/>
      <c r="G2" s="173"/>
      <c r="H2" s="174"/>
      <c r="I2" s="180"/>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1:44" ht="14.25" customHeight="1" x14ac:dyDescent="0.25">
      <c r="A3" s="6"/>
      <c r="B3" s="6"/>
      <c r="C3" s="175"/>
      <c r="D3" s="171"/>
      <c r="E3" s="171"/>
      <c r="F3" s="171"/>
      <c r="G3" s="171"/>
      <c r="H3" s="176"/>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row>
    <row r="4" spans="1:44" ht="28.5" customHeight="1" x14ac:dyDescent="0.25">
      <c r="A4" s="6"/>
      <c r="B4" s="6"/>
      <c r="C4" s="177"/>
      <c r="D4" s="178"/>
      <c r="E4" s="178"/>
      <c r="F4" s="178"/>
      <c r="G4" s="178"/>
      <c r="H4" s="179"/>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44" ht="95.25" customHeight="1" x14ac:dyDescent="0.2">
      <c r="R5" s="7"/>
      <c r="V5" s="7"/>
      <c r="X5" s="7"/>
    </row>
    <row r="6" spans="1:44" ht="95.25" customHeight="1" x14ac:dyDescent="0.2">
      <c r="R6" s="7"/>
      <c r="V6" s="7"/>
      <c r="X6" s="7"/>
    </row>
    <row r="7" spans="1:44" ht="33.75" customHeight="1" x14ac:dyDescent="0.2">
      <c r="A7" s="181" t="s">
        <v>850</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3"/>
    </row>
    <row r="8" spans="1:44" ht="99.75" customHeight="1" x14ac:dyDescent="0.2">
      <c r="A8" s="8" t="s">
        <v>3</v>
      </c>
      <c r="B8" s="8" t="s">
        <v>851</v>
      </c>
      <c r="C8" s="8" t="s">
        <v>852</v>
      </c>
      <c r="D8" s="8" t="s">
        <v>853</v>
      </c>
      <c r="E8" s="8" t="s">
        <v>854</v>
      </c>
      <c r="F8" s="8" t="s">
        <v>855</v>
      </c>
      <c r="G8" s="8" t="s">
        <v>856</v>
      </c>
      <c r="H8" s="8" t="s">
        <v>857</v>
      </c>
      <c r="I8" s="8" t="s">
        <v>858</v>
      </c>
      <c r="J8" s="8" t="s">
        <v>859</v>
      </c>
      <c r="K8" s="8" t="s">
        <v>860</v>
      </c>
      <c r="L8" s="8" t="s">
        <v>861</v>
      </c>
      <c r="M8" s="8" t="s">
        <v>862</v>
      </c>
      <c r="N8" s="8" t="s">
        <v>863</v>
      </c>
      <c r="O8" s="8" t="s">
        <v>864</v>
      </c>
      <c r="P8" s="8" t="s">
        <v>865</v>
      </c>
      <c r="Q8" s="8" t="s">
        <v>866</v>
      </c>
      <c r="R8" s="8" t="s">
        <v>867</v>
      </c>
      <c r="S8" s="8" t="s">
        <v>868</v>
      </c>
      <c r="T8" s="8" t="s">
        <v>867</v>
      </c>
      <c r="U8" s="8" t="s">
        <v>869</v>
      </c>
      <c r="V8" s="8" t="s">
        <v>867</v>
      </c>
      <c r="W8" s="8" t="s">
        <v>870</v>
      </c>
      <c r="X8" s="8" t="s">
        <v>867</v>
      </c>
      <c r="Y8" s="8" t="s">
        <v>871</v>
      </c>
      <c r="Z8" s="8" t="s">
        <v>872</v>
      </c>
      <c r="AA8" s="8" t="s">
        <v>873</v>
      </c>
      <c r="AB8" s="8" t="s">
        <v>874</v>
      </c>
      <c r="AC8" s="8" t="s">
        <v>875</v>
      </c>
      <c r="AD8" s="8" t="s">
        <v>876</v>
      </c>
      <c r="AE8" s="8" t="s">
        <v>877</v>
      </c>
      <c r="AF8" s="8" t="s">
        <v>878</v>
      </c>
      <c r="AG8" s="8" t="s">
        <v>879</v>
      </c>
      <c r="AH8" s="8" t="s">
        <v>880</v>
      </c>
      <c r="AI8" s="9" t="s">
        <v>881</v>
      </c>
    </row>
    <row r="9" spans="1:44" ht="95.25" customHeight="1" x14ac:dyDescent="0.2">
      <c r="A9" s="10" t="e">
        <f>'Inventario Activos'!#REF!</f>
        <v>#REF!</v>
      </c>
      <c r="B9" s="10" t="e">
        <f>'Inventario Activos'!#REF!</f>
        <v>#REF!</v>
      </c>
      <c r="C9" s="11" t="e">
        <f>'Inventario Activos'!#REF!</f>
        <v>#REF!</v>
      </c>
      <c r="D9" s="11" t="e">
        <f>'Inventario Activos'!#REF!</f>
        <v>#REF!</v>
      </c>
      <c r="E9" s="12" t="s">
        <v>882</v>
      </c>
      <c r="F9" s="13" t="s">
        <v>883</v>
      </c>
      <c r="G9" s="14" t="s">
        <v>884</v>
      </c>
      <c r="H9" s="14" t="s">
        <v>885</v>
      </c>
      <c r="I9" s="14" t="s">
        <v>886</v>
      </c>
      <c r="J9" s="13"/>
      <c r="K9" s="15" t="e">
        <f t="shared" ref="K9:K158" si="0">VALUE(MID($J9,1,1))</f>
        <v>#VALUE!</v>
      </c>
      <c r="L9" s="13"/>
      <c r="M9" s="16" t="e">
        <f t="shared" ref="M9:M158" si="1">VALUE(MID($L9,1,1))</f>
        <v>#VALUE!</v>
      </c>
      <c r="N9" s="16" t="e">
        <f t="shared" ref="N9:N158" si="2">K9*M9</f>
        <v>#VALUE!</v>
      </c>
      <c r="O9" s="17" t="e">
        <f t="shared" ref="O9:O158" si="3">IF($N9&gt;=20,"Riesgo Extremo",(IF(AND($N9&gt;=13,N9&lt;&gt;20),"Riesgo Alto",(IF(AND($N9&gt;=6,$N9&lt;&gt;13),"Riesgo Moderado",(IF(AND($N9&lt;&gt;6,$N9&gt;0),"Riesgo Bajo","Error")))))))</f>
        <v>#VALUE!</v>
      </c>
      <c r="P9" s="18" t="s">
        <v>887</v>
      </c>
      <c r="Q9" s="19" t="s">
        <v>888</v>
      </c>
      <c r="R9" s="20">
        <f t="shared" ref="R9:R158" si="4">IF($Q9="SI",15%,0%)</f>
        <v>0.15</v>
      </c>
      <c r="S9" s="19" t="s">
        <v>888</v>
      </c>
      <c r="T9" s="20">
        <f t="shared" ref="T9:T158" si="5">IF($S9="SI",20%,0%)</f>
        <v>0.2</v>
      </c>
      <c r="U9" s="19" t="s">
        <v>888</v>
      </c>
      <c r="V9" s="21">
        <f t="shared" ref="V9:V158" si="6">IF($U9="SI",25%,0%)</f>
        <v>0.25</v>
      </c>
      <c r="W9" s="22" t="s">
        <v>888</v>
      </c>
      <c r="X9" s="21">
        <f t="shared" ref="X9:X158" si="7">IF($W9="SI",40%,0%)</f>
        <v>0.4</v>
      </c>
      <c r="Y9" s="23">
        <f t="shared" ref="Y9:Y158" si="8">+R9+T9+V9+X9</f>
        <v>1</v>
      </c>
      <c r="Z9" s="13" t="s">
        <v>889</v>
      </c>
      <c r="AA9" s="24">
        <f t="shared" ref="AA9:AA158" si="9">VALUE(MID($Z9,1,1))</f>
        <v>1</v>
      </c>
      <c r="AB9" s="13" t="s">
        <v>890</v>
      </c>
      <c r="AC9" s="24">
        <f t="shared" ref="AC9:AC158" si="10">VALUE(MID($AB9,1,1))</f>
        <v>5</v>
      </c>
      <c r="AD9" s="24">
        <f t="shared" ref="AD9:AD158" si="11">AA9*AC9</f>
        <v>5</v>
      </c>
      <c r="AE9" s="17" t="str">
        <f>IF($AD9&gt;=20,"Riesgo Extremo",(IF(AND($AD9&gt;=13,AD9&lt;&gt;20),"Riesgo Alto",(IF(AND($AD9&gt;=6,$AD9&lt;&gt;13),"Riesgo Moderado",(IF(AND($AD9&lt;=6,$AD9&gt;0),"Riesgo Bajo","Error")))))))</f>
        <v>Riesgo Bajo</v>
      </c>
      <c r="AF9" s="25">
        <f>LOOKUP($Y9,'Criterios CID'!$BI$22:$BI$42,'Criterios CID'!$BH$22:$BH$42)</f>
        <v>0.75</v>
      </c>
      <c r="AG9" s="17">
        <f t="shared" ref="AG9:AG158" si="12">IF($AE9="Riesgo Extremo",1,(IF($AE9="Riesgo Alto",1,0)))</f>
        <v>0</v>
      </c>
      <c r="AH9" s="25">
        <f t="shared" ref="AH9:AH158" si="13">+AF9+AG9</f>
        <v>0.75</v>
      </c>
      <c r="AI9" s="26" t="str">
        <f ca="1">LOOKUP($AH9,'Criterios CID'!$BI$16:$BI$18,'Criterios CID'!$BH$17:$BH$18)</f>
        <v>Se debe realizar revisión anual</v>
      </c>
      <c r="AR9" s="27" t="s">
        <v>888</v>
      </c>
    </row>
    <row r="10" spans="1:44" ht="95.25" customHeight="1" x14ac:dyDescent="0.2">
      <c r="A10" s="10" t="e">
        <f>'Inventario Activos'!#REF!</f>
        <v>#REF!</v>
      </c>
      <c r="B10" s="10" t="e">
        <f>'Inventario Activos'!#REF!</f>
        <v>#REF!</v>
      </c>
      <c r="C10" s="11" t="e">
        <f>'Inventario Activos'!#REF!</f>
        <v>#REF!</v>
      </c>
      <c r="D10" s="11" t="e">
        <f>'Inventario Activos'!#REF!</f>
        <v>#REF!</v>
      </c>
      <c r="E10" s="12" t="s">
        <v>891</v>
      </c>
      <c r="F10" s="13"/>
      <c r="G10" s="14"/>
      <c r="H10" s="14"/>
      <c r="I10" s="14"/>
      <c r="J10" s="13"/>
      <c r="K10" s="15" t="e">
        <f t="shared" si="0"/>
        <v>#VALUE!</v>
      </c>
      <c r="L10" s="13"/>
      <c r="M10" s="16" t="e">
        <f t="shared" si="1"/>
        <v>#VALUE!</v>
      </c>
      <c r="N10" s="16" t="e">
        <f t="shared" si="2"/>
        <v>#VALUE!</v>
      </c>
      <c r="O10" s="17" t="e">
        <f t="shared" si="3"/>
        <v>#VALUE!</v>
      </c>
      <c r="P10" s="28"/>
      <c r="Q10" s="19" t="s">
        <v>888</v>
      </c>
      <c r="R10" s="20">
        <f t="shared" si="4"/>
        <v>0.15</v>
      </c>
      <c r="S10" s="19" t="s">
        <v>888</v>
      </c>
      <c r="T10" s="20">
        <f t="shared" si="5"/>
        <v>0.2</v>
      </c>
      <c r="U10" s="19" t="s">
        <v>888</v>
      </c>
      <c r="V10" s="21">
        <f t="shared" si="6"/>
        <v>0.25</v>
      </c>
      <c r="W10" s="22" t="s">
        <v>888</v>
      </c>
      <c r="X10" s="21">
        <f t="shared" si="7"/>
        <v>0.4</v>
      </c>
      <c r="Y10" s="23">
        <f t="shared" si="8"/>
        <v>1</v>
      </c>
      <c r="Z10" s="13" t="s">
        <v>892</v>
      </c>
      <c r="AA10" s="24">
        <f t="shared" si="9"/>
        <v>4</v>
      </c>
      <c r="AB10" s="13" t="s">
        <v>890</v>
      </c>
      <c r="AC10" s="24">
        <f t="shared" si="10"/>
        <v>5</v>
      </c>
      <c r="AD10" s="24">
        <f t="shared" si="11"/>
        <v>20</v>
      </c>
      <c r="AE10" s="17" t="str">
        <f t="shared" ref="AE10:AE158" si="14">IF($AD10&gt;=20,"Riesgo Extremo",(IF(AND($AD10&gt;15,AD10&lt;&gt;20),"Riesgo Alto",(IF(AND($AD10&gt;10,$AD10&lt;&gt;15),"Riesgo Moderado",(IF(AND($AD10&lt;=10,$AD10&gt;0),"Riesgo Bajo","Error")))))))</f>
        <v>Riesgo Extremo</v>
      </c>
      <c r="AF10" s="25">
        <f>LOOKUP($Y10,'Criterios CID'!$BI$22:$BI$42,'Criterios CID'!$BH$22:$BH$42)</f>
        <v>0.75</v>
      </c>
      <c r="AG10" s="17">
        <f t="shared" si="12"/>
        <v>1</v>
      </c>
      <c r="AH10" s="25">
        <f t="shared" si="13"/>
        <v>1.75</v>
      </c>
      <c r="AI10" s="26" t="str">
        <f ca="1">LOOKUP($AH10,'Criterios CID'!$BI$16:$BI$18,'Criterios CID'!$BH$17:$BH$18)</f>
        <v>Se debe generar Plan de Tratamiento</v>
      </c>
      <c r="AR10" s="27" t="s">
        <v>893</v>
      </c>
    </row>
    <row r="11" spans="1:44" ht="95.25" customHeight="1" x14ac:dyDescent="0.25">
      <c r="A11" s="10" t="e">
        <f>'Inventario Activos'!#REF!</f>
        <v>#REF!</v>
      </c>
      <c r="B11" s="10" t="e">
        <f>'Inventario Activos'!#REF!</f>
        <v>#REF!</v>
      </c>
      <c r="C11" s="11" t="e">
        <f>'Inventario Activos'!#REF!</f>
        <v>#REF!</v>
      </c>
      <c r="D11" s="11" t="e">
        <f>'Inventario Activos'!#REF!</f>
        <v>#REF!</v>
      </c>
      <c r="E11" s="12" t="s">
        <v>894</v>
      </c>
      <c r="F11" s="13"/>
      <c r="G11" s="14"/>
      <c r="H11" s="29"/>
      <c r="I11" s="14"/>
      <c r="J11" s="13"/>
      <c r="K11" s="15" t="e">
        <f t="shared" si="0"/>
        <v>#VALUE!</v>
      </c>
      <c r="L11" s="13"/>
      <c r="M11" s="16" t="e">
        <f t="shared" si="1"/>
        <v>#VALUE!</v>
      </c>
      <c r="N11" s="16" t="e">
        <f t="shared" si="2"/>
        <v>#VALUE!</v>
      </c>
      <c r="O11" s="17" t="e">
        <f t="shared" si="3"/>
        <v>#VALUE!</v>
      </c>
      <c r="P11" s="29"/>
      <c r="Q11" s="19" t="s">
        <v>888</v>
      </c>
      <c r="R11" s="20">
        <f t="shared" si="4"/>
        <v>0.15</v>
      </c>
      <c r="S11" s="19" t="s">
        <v>888</v>
      </c>
      <c r="T11" s="20">
        <f t="shared" si="5"/>
        <v>0.2</v>
      </c>
      <c r="U11" s="19" t="s">
        <v>888</v>
      </c>
      <c r="V11" s="21">
        <f t="shared" si="6"/>
        <v>0.25</v>
      </c>
      <c r="W11" s="22" t="s">
        <v>888</v>
      </c>
      <c r="X11" s="21">
        <f t="shared" si="7"/>
        <v>0.4</v>
      </c>
      <c r="Y11" s="23">
        <f t="shared" si="8"/>
        <v>1</v>
      </c>
      <c r="Z11" s="13"/>
      <c r="AA11" s="24" t="e">
        <f t="shared" si="9"/>
        <v>#VALUE!</v>
      </c>
      <c r="AB11" s="13"/>
      <c r="AC11" s="24" t="e">
        <f t="shared" si="10"/>
        <v>#VALUE!</v>
      </c>
      <c r="AD11" s="24" t="e">
        <f t="shared" si="11"/>
        <v>#VALUE!</v>
      </c>
      <c r="AE11" s="17" t="e">
        <f t="shared" si="14"/>
        <v>#VALUE!</v>
      </c>
      <c r="AF11" s="17">
        <f>LOOKUP($Y11,'Criterios CID'!$BH$22:$BH$42,'Criterios CID'!$BI$22:$BI$42)</f>
        <v>0</v>
      </c>
      <c r="AG11" s="17" t="e">
        <f t="shared" si="12"/>
        <v>#VALUE!</v>
      </c>
      <c r="AH11" s="17" t="e">
        <f t="shared" si="13"/>
        <v>#VALUE!</v>
      </c>
      <c r="AI11" s="30" t="e">
        <f>LOOKUP($AH11,'Criterios CID'!$BI$16:$BI$18,'Criterios CID'!$BH$17:$BH$18)</f>
        <v>#VALUE!</v>
      </c>
    </row>
    <row r="12" spans="1:44" ht="95.25" customHeight="1" x14ac:dyDescent="0.25">
      <c r="A12" s="10" t="e">
        <f>'Inventario Activos'!#REF!</f>
        <v>#REF!</v>
      </c>
      <c r="B12" s="10" t="e">
        <f>'Inventario Activos'!#REF!</f>
        <v>#REF!</v>
      </c>
      <c r="C12" s="11" t="e">
        <f>'Inventario Activos'!#REF!</f>
        <v>#REF!</v>
      </c>
      <c r="D12" s="11" t="e">
        <f>'Inventario Activos'!#REF!</f>
        <v>#REF!</v>
      </c>
      <c r="E12" s="12" t="s">
        <v>895</v>
      </c>
      <c r="F12" s="13"/>
      <c r="G12" s="14"/>
      <c r="H12" s="29"/>
      <c r="I12" s="14"/>
      <c r="J12" s="13"/>
      <c r="K12" s="15" t="e">
        <f t="shared" si="0"/>
        <v>#VALUE!</v>
      </c>
      <c r="L12" s="13"/>
      <c r="M12" s="16" t="e">
        <f t="shared" si="1"/>
        <v>#VALUE!</v>
      </c>
      <c r="N12" s="16" t="e">
        <f t="shared" si="2"/>
        <v>#VALUE!</v>
      </c>
      <c r="O12" s="17" t="e">
        <f t="shared" si="3"/>
        <v>#VALUE!</v>
      </c>
      <c r="P12" s="29"/>
      <c r="Q12" s="19" t="s">
        <v>888</v>
      </c>
      <c r="R12" s="20">
        <f t="shared" si="4"/>
        <v>0.15</v>
      </c>
      <c r="S12" s="19" t="s">
        <v>888</v>
      </c>
      <c r="T12" s="20">
        <f t="shared" si="5"/>
        <v>0.2</v>
      </c>
      <c r="U12" s="19" t="s">
        <v>888</v>
      </c>
      <c r="V12" s="21">
        <f t="shared" si="6"/>
        <v>0.25</v>
      </c>
      <c r="W12" s="22" t="s">
        <v>888</v>
      </c>
      <c r="X12" s="21">
        <f t="shared" si="7"/>
        <v>0.4</v>
      </c>
      <c r="Y12" s="23">
        <f t="shared" si="8"/>
        <v>1</v>
      </c>
      <c r="Z12" s="13"/>
      <c r="AA12" s="24" t="e">
        <f t="shared" si="9"/>
        <v>#VALUE!</v>
      </c>
      <c r="AB12" s="13"/>
      <c r="AC12" s="24" t="e">
        <f t="shared" si="10"/>
        <v>#VALUE!</v>
      </c>
      <c r="AD12" s="24" t="e">
        <f t="shared" si="11"/>
        <v>#VALUE!</v>
      </c>
      <c r="AE12" s="17" t="e">
        <f t="shared" si="14"/>
        <v>#VALUE!</v>
      </c>
      <c r="AF12" s="17">
        <f>LOOKUP($Y12,'Criterios CID'!$BH$22:$BH$42,'Criterios CID'!$BI$22:$BI$42)</f>
        <v>0</v>
      </c>
      <c r="AG12" s="17" t="e">
        <f t="shared" si="12"/>
        <v>#VALUE!</v>
      </c>
      <c r="AH12" s="17" t="e">
        <f t="shared" si="13"/>
        <v>#VALUE!</v>
      </c>
      <c r="AI12" s="30" t="e">
        <f>LOOKUP($AH12,'Criterios CID'!$BI$16:$BI$18,'Criterios CID'!$BH$17:$BH$18)</f>
        <v>#VALUE!</v>
      </c>
    </row>
    <row r="13" spans="1:44" ht="95.25" customHeight="1" x14ac:dyDescent="0.25">
      <c r="A13" s="10" t="e">
        <f>'Inventario Activos'!#REF!</f>
        <v>#REF!</v>
      </c>
      <c r="B13" s="10" t="e">
        <f>'Inventario Activos'!#REF!</f>
        <v>#REF!</v>
      </c>
      <c r="C13" s="11" t="e">
        <f>'Inventario Activos'!#REF!</f>
        <v>#REF!</v>
      </c>
      <c r="D13" s="11" t="e">
        <f>'Inventario Activos'!#REF!</f>
        <v>#REF!</v>
      </c>
      <c r="E13" s="12" t="s">
        <v>896</v>
      </c>
      <c r="F13" s="13"/>
      <c r="G13" s="14"/>
      <c r="H13" s="29"/>
      <c r="I13" s="14"/>
      <c r="J13" s="13"/>
      <c r="K13" s="15" t="e">
        <f t="shared" si="0"/>
        <v>#VALUE!</v>
      </c>
      <c r="L13" s="13"/>
      <c r="M13" s="16" t="e">
        <f t="shared" si="1"/>
        <v>#VALUE!</v>
      </c>
      <c r="N13" s="16" t="e">
        <f t="shared" si="2"/>
        <v>#VALUE!</v>
      </c>
      <c r="O13" s="17" t="e">
        <f t="shared" si="3"/>
        <v>#VALUE!</v>
      </c>
      <c r="P13" s="29"/>
      <c r="Q13" s="19" t="s">
        <v>888</v>
      </c>
      <c r="R13" s="20">
        <f t="shared" si="4"/>
        <v>0.15</v>
      </c>
      <c r="S13" s="19" t="s">
        <v>888</v>
      </c>
      <c r="T13" s="20">
        <f t="shared" si="5"/>
        <v>0.2</v>
      </c>
      <c r="U13" s="19" t="s">
        <v>888</v>
      </c>
      <c r="V13" s="21">
        <f t="shared" si="6"/>
        <v>0.25</v>
      </c>
      <c r="W13" s="22" t="s">
        <v>888</v>
      </c>
      <c r="X13" s="21">
        <f t="shared" si="7"/>
        <v>0.4</v>
      </c>
      <c r="Y13" s="23">
        <f t="shared" si="8"/>
        <v>1</v>
      </c>
      <c r="Z13" s="13"/>
      <c r="AA13" s="24" t="e">
        <f t="shared" si="9"/>
        <v>#VALUE!</v>
      </c>
      <c r="AB13" s="13"/>
      <c r="AC13" s="24" t="e">
        <f t="shared" si="10"/>
        <v>#VALUE!</v>
      </c>
      <c r="AD13" s="24" t="e">
        <f t="shared" si="11"/>
        <v>#VALUE!</v>
      </c>
      <c r="AE13" s="17" t="e">
        <f t="shared" si="14"/>
        <v>#VALUE!</v>
      </c>
      <c r="AF13" s="17">
        <f>LOOKUP($Y13,'Criterios CID'!$BH$22:$BH$42,'Criterios CID'!$BI$22:$BI$42)</f>
        <v>0</v>
      </c>
      <c r="AG13" s="17" t="e">
        <f t="shared" si="12"/>
        <v>#VALUE!</v>
      </c>
      <c r="AH13" s="17" t="e">
        <f t="shared" si="13"/>
        <v>#VALUE!</v>
      </c>
      <c r="AI13" s="30" t="e">
        <f>LOOKUP($AH13,'Criterios CID'!$BI$16:$BI$18,'Criterios CID'!$BH$17:$BH$18)</f>
        <v>#VALUE!</v>
      </c>
    </row>
    <row r="14" spans="1:44" ht="95.25" customHeight="1" x14ac:dyDescent="0.25">
      <c r="A14" s="10" t="e">
        <f>'Inventario Activos'!#REF!</f>
        <v>#REF!</v>
      </c>
      <c r="B14" s="10" t="e">
        <f>'Inventario Activos'!#REF!</f>
        <v>#REF!</v>
      </c>
      <c r="C14" s="11" t="e">
        <f>'Inventario Activos'!#REF!</f>
        <v>#REF!</v>
      </c>
      <c r="D14" s="11" t="e">
        <f>'Inventario Activos'!#REF!</f>
        <v>#REF!</v>
      </c>
      <c r="E14" s="12" t="s">
        <v>897</v>
      </c>
      <c r="F14" s="13"/>
      <c r="G14" s="14"/>
      <c r="H14" s="29"/>
      <c r="I14" s="14"/>
      <c r="J14" s="13"/>
      <c r="K14" s="15" t="e">
        <f t="shared" si="0"/>
        <v>#VALUE!</v>
      </c>
      <c r="L14" s="13"/>
      <c r="M14" s="16" t="e">
        <f t="shared" si="1"/>
        <v>#VALUE!</v>
      </c>
      <c r="N14" s="16" t="e">
        <f t="shared" si="2"/>
        <v>#VALUE!</v>
      </c>
      <c r="O14" s="17" t="e">
        <f t="shared" si="3"/>
        <v>#VALUE!</v>
      </c>
      <c r="P14" s="29"/>
      <c r="Q14" s="19" t="s">
        <v>888</v>
      </c>
      <c r="R14" s="20">
        <f t="shared" si="4"/>
        <v>0.15</v>
      </c>
      <c r="S14" s="19" t="s">
        <v>888</v>
      </c>
      <c r="T14" s="20">
        <f t="shared" si="5"/>
        <v>0.2</v>
      </c>
      <c r="U14" s="19" t="s">
        <v>888</v>
      </c>
      <c r="V14" s="21">
        <f t="shared" si="6"/>
        <v>0.25</v>
      </c>
      <c r="W14" s="22" t="s">
        <v>888</v>
      </c>
      <c r="X14" s="21">
        <f t="shared" si="7"/>
        <v>0.4</v>
      </c>
      <c r="Y14" s="23">
        <f t="shared" si="8"/>
        <v>1</v>
      </c>
      <c r="Z14" s="13"/>
      <c r="AA14" s="24" t="e">
        <f t="shared" si="9"/>
        <v>#VALUE!</v>
      </c>
      <c r="AB14" s="13"/>
      <c r="AC14" s="24" t="e">
        <f t="shared" si="10"/>
        <v>#VALUE!</v>
      </c>
      <c r="AD14" s="24" t="e">
        <f t="shared" si="11"/>
        <v>#VALUE!</v>
      </c>
      <c r="AE14" s="17" t="e">
        <f t="shared" si="14"/>
        <v>#VALUE!</v>
      </c>
      <c r="AF14" s="17">
        <f>LOOKUP($Y14,'Criterios CID'!$BH$22:$BH$42,'Criterios CID'!$BI$22:$BI$42)</f>
        <v>0</v>
      </c>
      <c r="AG14" s="17" t="e">
        <f t="shared" si="12"/>
        <v>#VALUE!</v>
      </c>
      <c r="AH14" s="17" t="e">
        <f t="shared" si="13"/>
        <v>#VALUE!</v>
      </c>
      <c r="AI14" s="30" t="e">
        <f>LOOKUP($AH14,'Criterios CID'!$BI$16:$BI$18,'Criterios CID'!$BH$17:$BH$18)</f>
        <v>#VALUE!</v>
      </c>
    </row>
    <row r="15" spans="1:44" ht="95.25" customHeight="1" x14ac:dyDescent="0.25">
      <c r="A15" s="10" t="e">
        <f>'Inventario Activos'!#REF!</f>
        <v>#REF!</v>
      </c>
      <c r="B15" s="10" t="e">
        <f>'Inventario Activos'!#REF!</f>
        <v>#REF!</v>
      </c>
      <c r="C15" s="11" t="e">
        <f>'Inventario Activos'!#REF!</f>
        <v>#REF!</v>
      </c>
      <c r="D15" s="11" t="e">
        <f>'Inventario Activos'!#REF!</f>
        <v>#REF!</v>
      </c>
      <c r="E15" s="12" t="s">
        <v>898</v>
      </c>
      <c r="F15" s="13"/>
      <c r="G15" s="14"/>
      <c r="H15" s="29"/>
      <c r="I15" s="14"/>
      <c r="J15" s="13"/>
      <c r="K15" s="15" t="e">
        <f t="shared" si="0"/>
        <v>#VALUE!</v>
      </c>
      <c r="L15" s="13"/>
      <c r="M15" s="16" t="e">
        <f t="shared" si="1"/>
        <v>#VALUE!</v>
      </c>
      <c r="N15" s="16" t="e">
        <f t="shared" si="2"/>
        <v>#VALUE!</v>
      </c>
      <c r="O15" s="17" t="e">
        <f t="shared" si="3"/>
        <v>#VALUE!</v>
      </c>
      <c r="P15" s="29"/>
      <c r="Q15" s="19" t="s">
        <v>888</v>
      </c>
      <c r="R15" s="20">
        <f t="shared" si="4"/>
        <v>0.15</v>
      </c>
      <c r="S15" s="19" t="s">
        <v>888</v>
      </c>
      <c r="T15" s="20">
        <f t="shared" si="5"/>
        <v>0.2</v>
      </c>
      <c r="U15" s="19" t="s">
        <v>888</v>
      </c>
      <c r="V15" s="21">
        <f t="shared" si="6"/>
        <v>0.25</v>
      </c>
      <c r="W15" s="22" t="s">
        <v>888</v>
      </c>
      <c r="X15" s="21">
        <f t="shared" si="7"/>
        <v>0.4</v>
      </c>
      <c r="Y15" s="23">
        <f t="shared" si="8"/>
        <v>1</v>
      </c>
      <c r="Z15" s="13"/>
      <c r="AA15" s="24" t="e">
        <f t="shared" si="9"/>
        <v>#VALUE!</v>
      </c>
      <c r="AB15" s="13"/>
      <c r="AC15" s="24" t="e">
        <f t="shared" si="10"/>
        <v>#VALUE!</v>
      </c>
      <c r="AD15" s="24" t="e">
        <f t="shared" si="11"/>
        <v>#VALUE!</v>
      </c>
      <c r="AE15" s="17" t="e">
        <f t="shared" si="14"/>
        <v>#VALUE!</v>
      </c>
      <c r="AF15" s="17">
        <f>LOOKUP($Y15,'Criterios CID'!$BH$22:$BH$42,'Criterios CID'!$BI$22:$BI$42)</f>
        <v>0</v>
      </c>
      <c r="AG15" s="17" t="e">
        <f t="shared" si="12"/>
        <v>#VALUE!</v>
      </c>
      <c r="AH15" s="17" t="e">
        <f t="shared" si="13"/>
        <v>#VALUE!</v>
      </c>
      <c r="AI15" s="30" t="e">
        <f>LOOKUP($AH15,'Criterios CID'!$BI$16:$BI$18,'Criterios CID'!$BH$17:$BH$18)</f>
        <v>#VALUE!</v>
      </c>
    </row>
    <row r="16" spans="1:44" ht="95.25" customHeight="1" x14ac:dyDescent="0.25">
      <c r="A16" s="10" t="e">
        <f>'Inventario Activos'!#REF!</f>
        <v>#REF!</v>
      </c>
      <c r="B16" s="10" t="e">
        <f>'Inventario Activos'!#REF!</f>
        <v>#REF!</v>
      </c>
      <c r="C16" s="11" t="e">
        <f>'Inventario Activos'!#REF!</f>
        <v>#REF!</v>
      </c>
      <c r="D16" s="11" t="e">
        <f>'Inventario Activos'!#REF!</f>
        <v>#REF!</v>
      </c>
      <c r="E16" s="12" t="s">
        <v>899</v>
      </c>
      <c r="F16" s="13"/>
      <c r="G16" s="14"/>
      <c r="H16" s="29"/>
      <c r="I16" s="14"/>
      <c r="J16" s="13"/>
      <c r="K16" s="15" t="e">
        <f t="shared" si="0"/>
        <v>#VALUE!</v>
      </c>
      <c r="L16" s="13"/>
      <c r="M16" s="16" t="e">
        <f t="shared" si="1"/>
        <v>#VALUE!</v>
      </c>
      <c r="N16" s="16" t="e">
        <f t="shared" si="2"/>
        <v>#VALUE!</v>
      </c>
      <c r="O16" s="17" t="e">
        <f t="shared" si="3"/>
        <v>#VALUE!</v>
      </c>
      <c r="P16" s="29"/>
      <c r="Q16" s="19" t="s">
        <v>888</v>
      </c>
      <c r="R16" s="20">
        <f t="shared" si="4"/>
        <v>0.15</v>
      </c>
      <c r="S16" s="19" t="s">
        <v>888</v>
      </c>
      <c r="T16" s="20">
        <f t="shared" si="5"/>
        <v>0.2</v>
      </c>
      <c r="U16" s="19" t="s">
        <v>888</v>
      </c>
      <c r="V16" s="21">
        <f t="shared" si="6"/>
        <v>0.25</v>
      </c>
      <c r="W16" s="22" t="s">
        <v>888</v>
      </c>
      <c r="X16" s="21">
        <f t="shared" si="7"/>
        <v>0.4</v>
      </c>
      <c r="Y16" s="23">
        <f t="shared" si="8"/>
        <v>1</v>
      </c>
      <c r="Z16" s="13"/>
      <c r="AA16" s="24" t="e">
        <f t="shared" si="9"/>
        <v>#VALUE!</v>
      </c>
      <c r="AB16" s="13"/>
      <c r="AC16" s="24" t="e">
        <f t="shared" si="10"/>
        <v>#VALUE!</v>
      </c>
      <c r="AD16" s="24" t="e">
        <f t="shared" si="11"/>
        <v>#VALUE!</v>
      </c>
      <c r="AE16" s="17" t="e">
        <f t="shared" si="14"/>
        <v>#VALUE!</v>
      </c>
      <c r="AF16" s="17">
        <f>LOOKUP($Y16,'Criterios CID'!$BH$22:$BH$42,'Criterios CID'!$BI$22:$BI$42)</f>
        <v>0</v>
      </c>
      <c r="AG16" s="17" t="e">
        <f t="shared" si="12"/>
        <v>#VALUE!</v>
      </c>
      <c r="AH16" s="17" t="e">
        <f t="shared" si="13"/>
        <v>#VALUE!</v>
      </c>
      <c r="AI16" s="30" t="e">
        <f>LOOKUP($AH16,'Criterios CID'!$BI$16:$BI$18,'Criterios CID'!$BH$17:$BH$18)</f>
        <v>#VALUE!</v>
      </c>
    </row>
    <row r="17" spans="1:35" ht="95.25" customHeight="1" x14ac:dyDescent="0.25">
      <c r="A17" s="10" t="e">
        <f>'Inventario Activos'!#REF!</f>
        <v>#REF!</v>
      </c>
      <c r="B17" s="10" t="e">
        <f>'Inventario Activos'!#REF!</f>
        <v>#REF!</v>
      </c>
      <c r="C17" s="11" t="e">
        <f>'Inventario Activos'!#REF!</f>
        <v>#REF!</v>
      </c>
      <c r="D17" s="11" t="e">
        <f>'Inventario Activos'!#REF!</f>
        <v>#REF!</v>
      </c>
      <c r="E17" s="12" t="s">
        <v>900</v>
      </c>
      <c r="F17" s="13"/>
      <c r="G17" s="14"/>
      <c r="H17" s="29"/>
      <c r="I17" s="14"/>
      <c r="J17" s="13"/>
      <c r="K17" s="15" t="e">
        <f t="shared" si="0"/>
        <v>#VALUE!</v>
      </c>
      <c r="L17" s="13"/>
      <c r="M17" s="16" t="e">
        <f t="shared" si="1"/>
        <v>#VALUE!</v>
      </c>
      <c r="N17" s="16" t="e">
        <f t="shared" si="2"/>
        <v>#VALUE!</v>
      </c>
      <c r="O17" s="17" t="e">
        <f t="shared" si="3"/>
        <v>#VALUE!</v>
      </c>
      <c r="P17" s="29"/>
      <c r="Q17" s="19" t="s">
        <v>888</v>
      </c>
      <c r="R17" s="20">
        <f t="shared" si="4"/>
        <v>0.15</v>
      </c>
      <c r="S17" s="19" t="s">
        <v>888</v>
      </c>
      <c r="T17" s="20">
        <f t="shared" si="5"/>
        <v>0.2</v>
      </c>
      <c r="U17" s="19" t="s">
        <v>888</v>
      </c>
      <c r="V17" s="21">
        <f t="shared" si="6"/>
        <v>0.25</v>
      </c>
      <c r="W17" s="22" t="s">
        <v>888</v>
      </c>
      <c r="X17" s="21">
        <f t="shared" si="7"/>
        <v>0.4</v>
      </c>
      <c r="Y17" s="23">
        <f t="shared" si="8"/>
        <v>1</v>
      </c>
      <c r="Z17" s="13"/>
      <c r="AA17" s="24" t="e">
        <f t="shared" si="9"/>
        <v>#VALUE!</v>
      </c>
      <c r="AB17" s="13"/>
      <c r="AC17" s="24" t="e">
        <f t="shared" si="10"/>
        <v>#VALUE!</v>
      </c>
      <c r="AD17" s="24" t="e">
        <f t="shared" si="11"/>
        <v>#VALUE!</v>
      </c>
      <c r="AE17" s="17" t="e">
        <f t="shared" si="14"/>
        <v>#VALUE!</v>
      </c>
      <c r="AF17" s="17">
        <f>LOOKUP($Y17,'Criterios CID'!$BH$22:$BH$42,'Criterios CID'!$BI$22:$BI$42)</f>
        <v>0</v>
      </c>
      <c r="AG17" s="17" t="e">
        <f t="shared" si="12"/>
        <v>#VALUE!</v>
      </c>
      <c r="AH17" s="17" t="e">
        <f t="shared" si="13"/>
        <v>#VALUE!</v>
      </c>
      <c r="AI17" s="30" t="e">
        <f>LOOKUP($AH17,'Criterios CID'!$BI$16:$BI$18,'Criterios CID'!$BH$17:$BH$18)</f>
        <v>#VALUE!</v>
      </c>
    </row>
    <row r="18" spans="1:35" ht="95.25" customHeight="1" x14ac:dyDescent="0.25">
      <c r="A18" s="10" t="e">
        <f>'Inventario Activos'!#REF!</f>
        <v>#REF!</v>
      </c>
      <c r="B18" s="10" t="e">
        <f>'Inventario Activos'!#REF!</f>
        <v>#REF!</v>
      </c>
      <c r="C18" s="11" t="e">
        <f>'Inventario Activos'!#REF!</f>
        <v>#REF!</v>
      </c>
      <c r="D18" s="11" t="e">
        <f>'Inventario Activos'!#REF!</f>
        <v>#REF!</v>
      </c>
      <c r="E18" s="12" t="s">
        <v>901</v>
      </c>
      <c r="F18" s="13"/>
      <c r="G18" s="14"/>
      <c r="H18" s="29"/>
      <c r="I18" s="14"/>
      <c r="J18" s="13"/>
      <c r="K18" s="15" t="e">
        <f t="shared" si="0"/>
        <v>#VALUE!</v>
      </c>
      <c r="L18" s="13"/>
      <c r="M18" s="16" t="e">
        <f t="shared" si="1"/>
        <v>#VALUE!</v>
      </c>
      <c r="N18" s="16" t="e">
        <f t="shared" si="2"/>
        <v>#VALUE!</v>
      </c>
      <c r="O18" s="17" t="e">
        <f t="shared" si="3"/>
        <v>#VALUE!</v>
      </c>
      <c r="P18" s="29"/>
      <c r="Q18" s="19" t="s">
        <v>888</v>
      </c>
      <c r="R18" s="20">
        <f t="shared" si="4"/>
        <v>0.15</v>
      </c>
      <c r="S18" s="19" t="s">
        <v>888</v>
      </c>
      <c r="T18" s="20">
        <f t="shared" si="5"/>
        <v>0.2</v>
      </c>
      <c r="U18" s="19" t="s">
        <v>888</v>
      </c>
      <c r="V18" s="21">
        <f t="shared" si="6"/>
        <v>0.25</v>
      </c>
      <c r="W18" s="22" t="s">
        <v>888</v>
      </c>
      <c r="X18" s="21">
        <f t="shared" si="7"/>
        <v>0.4</v>
      </c>
      <c r="Y18" s="23">
        <f t="shared" si="8"/>
        <v>1</v>
      </c>
      <c r="Z18" s="13"/>
      <c r="AA18" s="24" t="e">
        <f t="shared" si="9"/>
        <v>#VALUE!</v>
      </c>
      <c r="AB18" s="13"/>
      <c r="AC18" s="24" t="e">
        <f t="shared" si="10"/>
        <v>#VALUE!</v>
      </c>
      <c r="AD18" s="24" t="e">
        <f t="shared" si="11"/>
        <v>#VALUE!</v>
      </c>
      <c r="AE18" s="17" t="e">
        <f t="shared" si="14"/>
        <v>#VALUE!</v>
      </c>
      <c r="AF18" s="17">
        <f>LOOKUP($Y18,'Criterios CID'!$BH$22:$BH$42,'Criterios CID'!$BI$22:$BI$42)</f>
        <v>0</v>
      </c>
      <c r="AG18" s="17" t="e">
        <f t="shared" si="12"/>
        <v>#VALUE!</v>
      </c>
      <c r="AH18" s="17" t="e">
        <f t="shared" si="13"/>
        <v>#VALUE!</v>
      </c>
      <c r="AI18" s="30" t="e">
        <f>LOOKUP($AH18,'Criterios CID'!$BI$16:$BI$18,'Criterios CID'!$BH$17:$BH$18)</f>
        <v>#VALUE!</v>
      </c>
    </row>
    <row r="19" spans="1:35" ht="95.25" customHeight="1" x14ac:dyDescent="0.25">
      <c r="A19" s="10" t="e">
        <f>'Inventario Activos'!#REF!</f>
        <v>#REF!</v>
      </c>
      <c r="B19" s="10" t="e">
        <f>'Inventario Activos'!#REF!</f>
        <v>#REF!</v>
      </c>
      <c r="C19" s="11" t="e">
        <f>'Inventario Activos'!#REF!</f>
        <v>#REF!</v>
      </c>
      <c r="D19" s="11" t="e">
        <f>'Inventario Activos'!#REF!</f>
        <v>#REF!</v>
      </c>
      <c r="E19" s="12" t="s">
        <v>902</v>
      </c>
      <c r="F19" s="13"/>
      <c r="G19" s="14"/>
      <c r="H19" s="29"/>
      <c r="I19" s="14"/>
      <c r="J19" s="13"/>
      <c r="K19" s="15" t="e">
        <f t="shared" si="0"/>
        <v>#VALUE!</v>
      </c>
      <c r="L19" s="13"/>
      <c r="M19" s="16" t="e">
        <f t="shared" si="1"/>
        <v>#VALUE!</v>
      </c>
      <c r="N19" s="16" t="e">
        <f t="shared" si="2"/>
        <v>#VALUE!</v>
      </c>
      <c r="O19" s="17" t="e">
        <f t="shared" si="3"/>
        <v>#VALUE!</v>
      </c>
      <c r="P19" s="29"/>
      <c r="Q19" s="19" t="s">
        <v>888</v>
      </c>
      <c r="R19" s="20">
        <f t="shared" si="4"/>
        <v>0.15</v>
      </c>
      <c r="S19" s="19" t="s">
        <v>888</v>
      </c>
      <c r="T19" s="20">
        <f t="shared" si="5"/>
        <v>0.2</v>
      </c>
      <c r="U19" s="19" t="s">
        <v>888</v>
      </c>
      <c r="V19" s="21">
        <f t="shared" si="6"/>
        <v>0.25</v>
      </c>
      <c r="W19" s="22" t="s">
        <v>888</v>
      </c>
      <c r="X19" s="21">
        <f t="shared" si="7"/>
        <v>0.4</v>
      </c>
      <c r="Y19" s="23">
        <f t="shared" si="8"/>
        <v>1</v>
      </c>
      <c r="Z19" s="13"/>
      <c r="AA19" s="24" t="e">
        <f t="shared" si="9"/>
        <v>#VALUE!</v>
      </c>
      <c r="AB19" s="13"/>
      <c r="AC19" s="24" t="e">
        <f t="shared" si="10"/>
        <v>#VALUE!</v>
      </c>
      <c r="AD19" s="24" t="e">
        <f t="shared" si="11"/>
        <v>#VALUE!</v>
      </c>
      <c r="AE19" s="17" t="e">
        <f t="shared" si="14"/>
        <v>#VALUE!</v>
      </c>
      <c r="AF19" s="17">
        <f>LOOKUP($Y19,'Criterios CID'!$BH$22:$BH$42,'Criterios CID'!$BI$22:$BI$42)</f>
        <v>0</v>
      </c>
      <c r="AG19" s="17" t="e">
        <f t="shared" si="12"/>
        <v>#VALUE!</v>
      </c>
      <c r="AH19" s="17" t="e">
        <f t="shared" si="13"/>
        <v>#VALUE!</v>
      </c>
      <c r="AI19" s="30" t="e">
        <f>LOOKUP($AH19,'Criterios CID'!$BI$16:$BI$18,'Criterios CID'!$BH$17:$BH$18)</f>
        <v>#VALUE!</v>
      </c>
    </row>
    <row r="20" spans="1:35" ht="95.25" customHeight="1" x14ac:dyDescent="0.25">
      <c r="A20" s="10" t="e">
        <f>'Inventario Activos'!#REF!</f>
        <v>#REF!</v>
      </c>
      <c r="B20" s="10" t="e">
        <f>'Inventario Activos'!#REF!</f>
        <v>#REF!</v>
      </c>
      <c r="C20" s="11" t="e">
        <f>'Inventario Activos'!#REF!</f>
        <v>#REF!</v>
      </c>
      <c r="D20" s="11" t="e">
        <f>'Inventario Activos'!#REF!</f>
        <v>#REF!</v>
      </c>
      <c r="E20" s="12" t="s">
        <v>903</v>
      </c>
      <c r="F20" s="13"/>
      <c r="G20" s="14"/>
      <c r="H20" s="29"/>
      <c r="I20" s="14"/>
      <c r="J20" s="13"/>
      <c r="K20" s="15" t="e">
        <f t="shared" si="0"/>
        <v>#VALUE!</v>
      </c>
      <c r="L20" s="13"/>
      <c r="M20" s="16" t="e">
        <f t="shared" si="1"/>
        <v>#VALUE!</v>
      </c>
      <c r="N20" s="16" t="e">
        <f t="shared" si="2"/>
        <v>#VALUE!</v>
      </c>
      <c r="O20" s="17" t="e">
        <f t="shared" si="3"/>
        <v>#VALUE!</v>
      </c>
      <c r="P20" s="29"/>
      <c r="Q20" s="19" t="s">
        <v>888</v>
      </c>
      <c r="R20" s="20">
        <f t="shared" si="4"/>
        <v>0.15</v>
      </c>
      <c r="S20" s="19" t="s">
        <v>888</v>
      </c>
      <c r="T20" s="20">
        <f t="shared" si="5"/>
        <v>0.2</v>
      </c>
      <c r="U20" s="19" t="s">
        <v>888</v>
      </c>
      <c r="V20" s="21">
        <f t="shared" si="6"/>
        <v>0.25</v>
      </c>
      <c r="W20" s="22" t="s">
        <v>888</v>
      </c>
      <c r="X20" s="21">
        <f t="shared" si="7"/>
        <v>0.4</v>
      </c>
      <c r="Y20" s="23">
        <f t="shared" si="8"/>
        <v>1</v>
      </c>
      <c r="Z20" s="13"/>
      <c r="AA20" s="24" t="e">
        <f t="shared" si="9"/>
        <v>#VALUE!</v>
      </c>
      <c r="AB20" s="13"/>
      <c r="AC20" s="24" t="e">
        <f t="shared" si="10"/>
        <v>#VALUE!</v>
      </c>
      <c r="AD20" s="24" t="e">
        <f t="shared" si="11"/>
        <v>#VALUE!</v>
      </c>
      <c r="AE20" s="17" t="e">
        <f t="shared" si="14"/>
        <v>#VALUE!</v>
      </c>
      <c r="AF20" s="17">
        <f>LOOKUP($Y20,'Criterios CID'!$BH$22:$BH$42,'Criterios CID'!$BI$22:$BI$42)</f>
        <v>0</v>
      </c>
      <c r="AG20" s="17" t="e">
        <f t="shared" si="12"/>
        <v>#VALUE!</v>
      </c>
      <c r="AH20" s="17" t="e">
        <f t="shared" si="13"/>
        <v>#VALUE!</v>
      </c>
      <c r="AI20" s="30" t="e">
        <f>LOOKUP($AH20,'Criterios CID'!$BI$16:$BI$18,'Criterios CID'!$BH$17:$BH$18)</f>
        <v>#VALUE!</v>
      </c>
    </row>
    <row r="21" spans="1:35" ht="95.25" customHeight="1" x14ac:dyDescent="0.25">
      <c r="A21" s="10" t="e">
        <f>'Inventario Activos'!#REF!</f>
        <v>#REF!</v>
      </c>
      <c r="B21" s="10" t="e">
        <f>'Inventario Activos'!#REF!</f>
        <v>#REF!</v>
      </c>
      <c r="C21" s="11" t="e">
        <f>'Inventario Activos'!#REF!</f>
        <v>#REF!</v>
      </c>
      <c r="D21" s="11" t="e">
        <f>'Inventario Activos'!#REF!</f>
        <v>#REF!</v>
      </c>
      <c r="E21" s="12" t="s">
        <v>904</v>
      </c>
      <c r="F21" s="13"/>
      <c r="G21" s="14"/>
      <c r="H21" s="29"/>
      <c r="I21" s="14"/>
      <c r="J21" s="13"/>
      <c r="K21" s="15" t="e">
        <f t="shared" si="0"/>
        <v>#VALUE!</v>
      </c>
      <c r="L21" s="13"/>
      <c r="M21" s="16" t="e">
        <f t="shared" si="1"/>
        <v>#VALUE!</v>
      </c>
      <c r="N21" s="16" t="e">
        <f t="shared" si="2"/>
        <v>#VALUE!</v>
      </c>
      <c r="O21" s="17" t="e">
        <f t="shared" si="3"/>
        <v>#VALUE!</v>
      </c>
      <c r="P21" s="29"/>
      <c r="Q21" s="19" t="s">
        <v>888</v>
      </c>
      <c r="R21" s="20">
        <f t="shared" si="4"/>
        <v>0.15</v>
      </c>
      <c r="S21" s="19" t="s">
        <v>888</v>
      </c>
      <c r="T21" s="20">
        <f t="shared" si="5"/>
        <v>0.2</v>
      </c>
      <c r="U21" s="19" t="s">
        <v>888</v>
      </c>
      <c r="V21" s="21">
        <f t="shared" si="6"/>
        <v>0.25</v>
      </c>
      <c r="W21" s="22" t="s">
        <v>888</v>
      </c>
      <c r="X21" s="21">
        <f t="shared" si="7"/>
        <v>0.4</v>
      </c>
      <c r="Y21" s="23">
        <f t="shared" si="8"/>
        <v>1</v>
      </c>
      <c r="Z21" s="13"/>
      <c r="AA21" s="24" t="e">
        <f t="shared" si="9"/>
        <v>#VALUE!</v>
      </c>
      <c r="AB21" s="13"/>
      <c r="AC21" s="24" t="e">
        <f t="shared" si="10"/>
        <v>#VALUE!</v>
      </c>
      <c r="AD21" s="24" t="e">
        <f t="shared" si="11"/>
        <v>#VALUE!</v>
      </c>
      <c r="AE21" s="17" t="e">
        <f t="shared" si="14"/>
        <v>#VALUE!</v>
      </c>
      <c r="AF21" s="17">
        <f>LOOKUP($Y21,'Criterios CID'!$BH$22:$BH$42,'Criterios CID'!$BI$22:$BI$42)</f>
        <v>0</v>
      </c>
      <c r="AG21" s="17" t="e">
        <f t="shared" si="12"/>
        <v>#VALUE!</v>
      </c>
      <c r="AH21" s="17" t="e">
        <f t="shared" si="13"/>
        <v>#VALUE!</v>
      </c>
      <c r="AI21" s="30" t="e">
        <f>LOOKUP($AH21,'Criterios CID'!$BI$16:$BI$18,'Criterios CID'!$BH$17:$BH$18)</f>
        <v>#VALUE!</v>
      </c>
    </row>
    <row r="22" spans="1:35" ht="95.25" customHeight="1" x14ac:dyDescent="0.25">
      <c r="A22" s="10" t="e">
        <f>'Inventario Activos'!#REF!</f>
        <v>#REF!</v>
      </c>
      <c r="B22" s="10" t="e">
        <f>'Inventario Activos'!#REF!</f>
        <v>#REF!</v>
      </c>
      <c r="C22" s="11" t="e">
        <f>'Inventario Activos'!#REF!</f>
        <v>#REF!</v>
      </c>
      <c r="D22" s="11" t="e">
        <f>'Inventario Activos'!#REF!</f>
        <v>#REF!</v>
      </c>
      <c r="E22" s="12" t="s">
        <v>905</v>
      </c>
      <c r="F22" s="13"/>
      <c r="G22" s="14"/>
      <c r="H22" s="29"/>
      <c r="I22" s="14"/>
      <c r="J22" s="13"/>
      <c r="K22" s="15" t="e">
        <f t="shared" si="0"/>
        <v>#VALUE!</v>
      </c>
      <c r="L22" s="13"/>
      <c r="M22" s="16" t="e">
        <f t="shared" si="1"/>
        <v>#VALUE!</v>
      </c>
      <c r="N22" s="16" t="e">
        <f t="shared" si="2"/>
        <v>#VALUE!</v>
      </c>
      <c r="O22" s="17" t="e">
        <f t="shared" si="3"/>
        <v>#VALUE!</v>
      </c>
      <c r="P22" s="29"/>
      <c r="Q22" s="19" t="s">
        <v>888</v>
      </c>
      <c r="R22" s="20">
        <f t="shared" si="4"/>
        <v>0.15</v>
      </c>
      <c r="S22" s="19" t="s">
        <v>888</v>
      </c>
      <c r="T22" s="20">
        <f t="shared" si="5"/>
        <v>0.2</v>
      </c>
      <c r="U22" s="19" t="s">
        <v>888</v>
      </c>
      <c r="V22" s="21">
        <f t="shared" si="6"/>
        <v>0.25</v>
      </c>
      <c r="W22" s="22" t="s">
        <v>888</v>
      </c>
      <c r="X22" s="21">
        <f t="shared" si="7"/>
        <v>0.4</v>
      </c>
      <c r="Y22" s="23">
        <f t="shared" si="8"/>
        <v>1</v>
      </c>
      <c r="Z22" s="13"/>
      <c r="AA22" s="24" t="e">
        <f t="shared" si="9"/>
        <v>#VALUE!</v>
      </c>
      <c r="AB22" s="13"/>
      <c r="AC22" s="24" t="e">
        <f t="shared" si="10"/>
        <v>#VALUE!</v>
      </c>
      <c r="AD22" s="24" t="e">
        <f t="shared" si="11"/>
        <v>#VALUE!</v>
      </c>
      <c r="AE22" s="17" t="e">
        <f t="shared" si="14"/>
        <v>#VALUE!</v>
      </c>
      <c r="AF22" s="17">
        <f>LOOKUP($Y22,'Criterios CID'!$BH$22:$BH$42,'Criterios CID'!$BI$22:$BI$42)</f>
        <v>0</v>
      </c>
      <c r="AG22" s="17" t="e">
        <f t="shared" si="12"/>
        <v>#VALUE!</v>
      </c>
      <c r="AH22" s="17" t="e">
        <f t="shared" si="13"/>
        <v>#VALUE!</v>
      </c>
      <c r="AI22" s="30" t="e">
        <f>LOOKUP($AH22,'Criterios CID'!$BI$16:$BI$18,'Criterios CID'!$BH$17:$BH$18)</f>
        <v>#VALUE!</v>
      </c>
    </row>
    <row r="23" spans="1:35" ht="95.25" customHeight="1" x14ac:dyDescent="0.25">
      <c r="A23" s="10" t="e">
        <f>'Inventario Activos'!#REF!</f>
        <v>#REF!</v>
      </c>
      <c r="B23" s="10" t="e">
        <f>'Inventario Activos'!#REF!</f>
        <v>#REF!</v>
      </c>
      <c r="C23" s="11" t="e">
        <f>'Inventario Activos'!#REF!</f>
        <v>#REF!</v>
      </c>
      <c r="D23" s="11" t="e">
        <f>'Inventario Activos'!#REF!</f>
        <v>#REF!</v>
      </c>
      <c r="E23" s="12" t="s">
        <v>906</v>
      </c>
      <c r="F23" s="13"/>
      <c r="G23" s="14"/>
      <c r="H23" s="29"/>
      <c r="I23" s="14"/>
      <c r="J23" s="13"/>
      <c r="K23" s="15" t="e">
        <f t="shared" si="0"/>
        <v>#VALUE!</v>
      </c>
      <c r="L23" s="13"/>
      <c r="M23" s="16" t="e">
        <f t="shared" si="1"/>
        <v>#VALUE!</v>
      </c>
      <c r="N23" s="16" t="e">
        <f t="shared" si="2"/>
        <v>#VALUE!</v>
      </c>
      <c r="O23" s="17" t="e">
        <f t="shared" si="3"/>
        <v>#VALUE!</v>
      </c>
      <c r="P23" s="29"/>
      <c r="Q23" s="19" t="s">
        <v>888</v>
      </c>
      <c r="R23" s="20">
        <f t="shared" si="4"/>
        <v>0.15</v>
      </c>
      <c r="S23" s="19" t="s">
        <v>888</v>
      </c>
      <c r="T23" s="20">
        <f t="shared" si="5"/>
        <v>0.2</v>
      </c>
      <c r="U23" s="19" t="s">
        <v>888</v>
      </c>
      <c r="V23" s="21">
        <f t="shared" si="6"/>
        <v>0.25</v>
      </c>
      <c r="W23" s="22" t="s">
        <v>888</v>
      </c>
      <c r="X23" s="21">
        <f t="shared" si="7"/>
        <v>0.4</v>
      </c>
      <c r="Y23" s="23">
        <f t="shared" si="8"/>
        <v>1</v>
      </c>
      <c r="Z23" s="13"/>
      <c r="AA23" s="24" t="e">
        <f t="shared" si="9"/>
        <v>#VALUE!</v>
      </c>
      <c r="AB23" s="13"/>
      <c r="AC23" s="24" t="e">
        <f t="shared" si="10"/>
        <v>#VALUE!</v>
      </c>
      <c r="AD23" s="24" t="e">
        <f t="shared" si="11"/>
        <v>#VALUE!</v>
      </c>
      <c r="AE23" s="17" t="e">
        <f t="shared" si="14"/>
        <v>#VALUE!</v>
      </c>
      <c r="AF23" s="17">
        <f>LOOKUP($Y23,'Criterios CID'!$BH$22:$BH$42,'Criterios CID'!$BI$22:$BI$42)</f>
        <v>0</v>
      </c>
      <c r="AG23" s="17" t="e">
        <f t="shared" si="12"/>
        <v>#VALUE!</v>
      </c>
      <c r="AH23" s="17" t="e">
        <f t="shared" si="13"/>
        <v>#VALUE!</v>
      </c>
      <c r="AI23" s="30" t="e">
        <f>LOOKUP($AH23,'Criterios CID'!$BI$16:$BI$18,'Criterios CID'!$BH$17:$BH$18)</f>
        <v>#VALUE!</v>
      </c>
    </row>
    <row r="24" spans="1:35" ht="95.25" customHeight="1" x14ac:dyDescent="0.25">
      <c r="A24" s="10" t="e">
        <f>'Inventario Activos'!#REF!</f>
        <v>#REF!</v>
      </c>
      <c r="B24" s="10" t="e">
        <f>'Inventario Activos'!#REF!</f>
        <v>#REF!</v>
      </c>
      <c r="C24" s="11" t="e">
        <f>'Inventario Activos'!#REF!</f>
        <v>#REF!</v>
      </c>
      <c r="D24" s="11" t="e">
        <f>'Inventario Activos'!#REF!</f>
        <v>#REF!</v>
      </c>
      <c r="E24" s="12" t="s">
        <v>907</v>
      </c>
      <c r="F24" s="13"/>
      <c r="G24" s="14"/>
      <c r="H24" s="29"/>
      <c r="I24" s="14"/>
      <c r="J24" s="13"/>
      <c r="K24" s="15" t="e">
        <f t="shared" si="0"/>
        <v>#VALUE!</v>
      </c>
      <c r="L24" s="13"/>
      <c r="M24" s="16" t="e">
        <f t="shared" si="1"/>
        <v>#VALUE!</v>
      </c>
      <c r="N24" s="16" t="e">
        <f t="shared" si="2"/>
        <v>#VALUE!</v>
      </c>
      <c r="O24" s="17" t="e">
        <f t="shared" si="3"/>
        <v>#VALUE!</v>
      </c>
      <c r="P24" s="29"/>
      <c r="Q24" s="19" t="s">
        <v>888</v>
      </c>
      <c r="R24" s="20">
        <f t="shared" si="4"/>
        <v>0.15</v>
      </c>
      <c r="S24" s="19" t="s">
        <v>888</v>
      </c>
      <c r="T24" s="20">
        <f t="shared" si="5"/>
        <v>0.2</v>
      </c>
      <c r="U24" s="19" t="s">
        <v>888</v>
      </c>
      <c r="V24" s="21">
        <f t="shared" si="6"/>
        <v>0.25</v>
      </c>
      <c r="W24" s="22" t="s">
        <v>888</v>
      </c>
      <c r="X24" s="21">
        <f t="shared" si="7"/>
        <v>0.4</v>
      </c>
      <c r="Y24" s="23">
        <f t="shared" si="8"/>
        <v>1</v>
      </c>
      <c r="Z24" s="13"/>
      <c r="AA24" s="24" t="e">
        <f t="shared" si="9"/>
        <v>#VALUE!</v>
      </c>
      <c r="AB24" s="13"/>
      <c r="AC24" s="24" t="e">
        <f t="shared" si="10"/>
        <v>#VALUE!</v>
      </c>
      <c r="AD24" s="24" t="e">
        <f t="shared" si="11"/>
        <v>#VALUE!</v>
      </c>
      <c r="AE24" s="17" t="e">
        <f t="shared" si="14"/>
        <v>#VALUE!</v>
      </c>
      <c r="AF24" s="17">
        <f>LOOKUP($Y24,'Criterios CID'!$BH$22:$BH$42,'Criterios CID'!$BI$22:$BI$42)</f>
        <v>0</v>
      </c>
      <c r="AG24" s="17" t="e">
        <f t="shared" si="12"/>
        <v>#VALUE!</v>
      </c>
      <c r="AH24" s="17" t="e">
        <f t="shared" si="13"/>
        <v>#VALUE!</v>
      </c>
      <c r="AI24" s="30" t="e">
        <f>LOOKUP($AH24,'Criterios CID'!$BI$16:$BI$18,'Criterios CID'!$BH$17:$BH$18)</f>
        <v>#VALUE!</v>
      </c>
    </row>
    <row r="25" spans="1:35" ht="95.25" customHeight="1" x14ac:dyDescent="0.25">
      <c r="A25" s="10" t="e">
        <f>'Inventario Activos'!#REF!</f>
        <v>#REF!</v>
      </c>
      <c r="B25" s="10" t="e">
        <f>'Inventario Activos'!#REF!</f>
        <v>#REF!</v>
      </c>
      <c r="C25" s="11" t="e">
        <f>'Inventario Activos'!#REF!</f>
        <v>#REF!</v>
      </c>
      <c r="D25" s="11" t="e">
        <f>'Inventario Activos'!#REF!</f>
        <v>#REF!</v>
      </c>
      <c r="E25" s="12" t="s">
        <v>908</v>
      </c>
      <c r="F25" s="13"/>
      <c r="G25" s="14"/>
      <c r="H25" s="29"/>
      <c r="I25" s="14"/>
      <c r="J25" s="13"/>
      <c r="K25" s="15" t="e">
        <f t="shared" si="0"/>
        <v>#VALUE!</v>
      </c>
      <c r="L25" s="13"/>
      <c r="M25" s="16" t="e">
        <f t="shared" si="1"/>
        <v>#VALUE!</v>
      </c>
      <c r="N25" s="16" t="e">
        <f t="shared" si="2"/>
        <v>#VALUE!</v>
      </c>
      <c r="O25" s="17" t="e">
        <f t="shared" si="3"/>
        <v>#VALUE!</v>
      </c>
      <c r="P25" s="29"/>
      <c r="Q25" s="19" t="s">
        <v>888</v>
      </c>
      <c r="R25" s="20">
        <f t="shared" si="4"/>
        <v>0.15</v>
      </c>
      <c r="S25" s="19" t="s">
        <v>888</v>
      </c>
      <c r="T25" s="20">
        <f t="shared" si="5"/>
        <v>0.2</v>
      </c>
      <c r="U25" s="19" t="s">
        <v>888</v>
      </c>
      <c r="V25" s="21">
        <f t="shared" si="6"/>
        <v>0.25</v>
      </c>
      <c r="W25" s="22" t="s">
        <v>888</v>
      </c>
      <c r="X25" s="21">
        <f t="shared" si="7"/>
        <v>0.4</v>
      </c>
      <c r="Y25" s="23">
        <f t="shared" si="8"/>
        <v>1</v>
      </c>
      <c r="Z25" s="13"/>
      <c r="AA25" s="24" t="e">
        <f t="shared" si="9"/>
        <v>#VALUE!</v>
      </c>
      <c r="AB25" s="13"/>
      <c r="AC25" s="24" t="e">
        <f t="shared" si="10"/>
        <v>#VALUE!</v>
      </c>
      <c r="AD25" s="24" t="e">
        <f t="shared" si="11"/>
        <v>#VALUE!</v>
      </c>
      <c r="AE25" s="17" t="e">
        <f t="shared" si="14"/>
        <v>#VALUE!</v>
      </c>
      <c r="AF25" s="17">
        <f>LOOKUP($Y25,'Criterios CID'!$BH$22:$BH$42,'Criterios CID'!$BI$22:$BI$42)</f>
        <v>0</v>
      </c>
      <c r="AG25" s="17" t="e">
        <f t="shared" si="12"/>
        <v>#VALUE!</v>
      </c>
      <c r="AH25" s="17" t="e">
        <f t="shared" si="13"/>
        <v>#VALUE!</v>
      </c>
      <c r="AI25" s="30" t="e">
        <f>LOOKUP($AH25,'Criterios CID'!$BI$16:$BI$18,'Criterios CID'!$BH$17:$BH$18)</f>
        <v>#VALUE!</v>
      </c>
    </row>
    <row r="26" spans="1:35" ht="95.25" customHeight="1" x14ac:dyDescent="0.25">
      <c r="A26" s="10" t="e">
        <f>'Inventario Activos'!#REF!</f>
        <v>#REF!</v>
      </c>
      <c r="B26" s="10" t="e">
        <f>'Inventario Activos'!#REF!</f>
        <v>#REF!</v>
      </c>
      <c r="C26" s="11" t="e">
        <f>'Inventario Activos'!#REF!</f>
        <v>#REF!</v>
      </c>
      <c r="D26" s="11" t="e">
        <f>'Inventario Activos'!#REF!</f>
        <v>#REF!</v>
      </c>
      <c r="E26" s="12" t="s">
        <v>909</v>
      </c>
      <c r="F26" s="13"/>
      <c r="G26" s="14"/>
      <c r="H26" s="29"/>
      <c r="I26" s="14"/>
      <c r="J26" s="13"/>
      <c r="K26" s="15" t="e">
        <f t="shared" si="0"/>
        <v>#VALUE!</v>
      </c>
      <c r="L26" s="13"/>
      <c r="M26" s="16" t="e">
        <f t="shared" si="1"/>
        <v>#VALUE!</v>
      </c>
      <c r="N26" s="16" t="e">
        <f t="shared" si="2"/>
        <v>#VALUE!</v>
      </c>
      <c r="O26" s="17" t="e">
        <f t="shared" si="3"/>
        <v>#VALUE!</v>
      </c>
      <c r="P26" s="29"/>
      <c r="Q26" s="19" t="s">
        <v>888</v>
      </c>
      <c r="R26" s="20">
        <f t="shared" si="4"/>
        <v>0.15</v>
      </c>
      <c r="S26" s="19" t="s">
        <v>888</v>
      </c>
      <c r="T26" s="20">
        <f t="shared" si="5"/>
        <v>0.2</v>
      </c>
      <c r="U26" s="19" t="s">
        <v>888</v>
      </c>
      <c r="V26" s="21">
        <f t="shared" si="6"/>
        <v>0.25</v>
      </c>
      <c r="W26" s="22" t="s">
        <v>888</v>
      </c>
      <c r="X26" s="21">
        <f t="shared" si="7"/>
        <v>0.4</v>
      </c>
      <c r="Y26" s="23">
        <f t="shared" si="8"/>
        <v>1</v>
      </c>
      <c r="Z26" s="13"/>
      <c r="AA26" s="24" t="e">
        <f t="shared" si="9"/>
        <v>#VALUE!</v>
      </c>
      <c r="AB26" s="13"/>
      <c r="AC26" s="24" t="e">
        <f t="shared" si="10"/>
        <v>#VALUE!</v>
      </c>
      <c r="AD26" s="24" t="e">
        <f t="shared" si="11"/>
        <v>#VALUE!</v>
      </c>
      <c r="AE26" s="17" t="e">
        <f t="shared" si="14"/>
        <v>#VALUE!</v>
      </c>
      <c r="AF26" s="17">
        <f>LOOKUP($Y26,'Criterios CID'!$BH$22:$BH$42,'Criterios CID'!$BI$22:$BI$42)</f>
        <v>0</v>
      </c>
      <c r="AG26" s="17" t="e">
        <f t="shared" si="12"/>
        <v>#VALUE!</v>
      </c>
      <c r="AH26" s="17" t="e">
        <f t="shared" si="13"/>
        <v>#VALUE!</v>
      </c>
      <c r="AI26" s="30" t="e">
        <f>LOOKUP($AH26,'Criterios CID'!$BI$16:$BI$18,'Criterios CID'!$BH$17:$BH$18)</f>
        <v>#VALUE!</v>
      </c>
    </row>
    <row r="27" spans="1:35" ht="95.25" customHeight="1" x14ac:dyDescent="0.25">
      <c r="A27" s="10" t="e">
        <f>'Inventario Activos'!#REF!</f>
        <v>#REF!</v>
      </c>
      <c r="B27" s="10" t="e">
        <f>'Inventario Activos'!#REF!</f>
        <v>#REF!</v>
      </c>
      <c r="C27" s="11" t="e">
        <f>'Inventario Activos'!#REF!</f>
        <v>#REF!</v>
      </c>
      <c r="D27" s="11" t="e">
        <f>'Inventario Activos'!#REF!</f>
        <v>#REF!</v>
      </c>
      <c r="E27" s="12" t="s">
        <v>910</v>
      </c>
      <c r="F27" s="13"/>
      <c r="G27" s="14"/>
      <c r="H27" s="29"/>
      <c r="I27" s="14"/>
      <c r="J27" s="13"/>
      <c r="K27" s="15" t="e">
        <f t="shared" si="0"/>
        <v>#VALUE!</v>
      </c>
      <c r="L27" s="13"/>
      <c r="M27" s="16" t="e">
        <f t="shared" si="1"/>
        <v>#VALUE!</v>
      </c>
      <c r="N27" s="16" t="e">
        <f t="shared" si="2"/>
        <v>#VALUE!</v>
      </c>
      <c r="O27" s="17" t="e">
        <f t="shared" si="3"/>
        <v>#VALUE!</v>
      </c>
      <c r="P27" s="29"/>
      <c r="Q27" s="19" t="s">
        <v>888</v>
      </c>
      <c r="R27" s="20">
        <f t="shared" si="4"/>
        <v>0.15</v>
      </c>
      <c r="S27" s="19" t="s">
        <v>888</v>
      </c>
      <c r="T27" s="20">
        <f t="shared" si="5"/>
        <v>0.2</v>
      </c>
      <c r="U27" s="19" t="s">
        <v>888</v>
      </c>
      <c r="V27" s="21">
        <f t="shared" si="6"/>
        <v>0.25</v>
      </c>
      <c r="W27" s="22" t="s">
        <v>888</v>
      </c>
      <c r="X27" s="21">
        <f t="shared" si="7"/>
        <v>0.4</v>
      </c>
      <c r="Y27" s="23">
        <f t="shared" si="8"/>
        <v>1</v>
      </c>
      <c r="Z27" s="13"/>
      <c r="AA27" s="24" t="e">
        <f t="shared" si="9"/>
        <v>#VALUE!</v>
      </c>
      <c r="AB27" s="13"/>
      <c r="AC27" s="24" t="e">
        <f t="shared" si="10"/>
        <v>#VALUE!</v>
      </c>
      <c r="AD27" s="24" t="e">
        <f t="shared" si="11"/>
        <v>#VALUE!</v>
      </c>
      <c r="AE27" s="17" t="e">
        <f t="shared" si="14"/>
        <v>#VALUE!</v>
      </c>
      <c r="AF27" s="17">
        <f>LOOKUP($Y27,'Criterios CID'!$BH$22:$BH$42,'Criterios CID'!$BI$22:$BI$42)</f>
        <v>0</v>
      </c>
      <c r="AG27" s="17" t="e">
        <f t="shared" si="12"/>
        <v>#VALUE!</v>
      </c>
      <c r="AH27" s="17" t="e">
        <f t="shared" si="13"/>
        <v>#VALUE!</v>
      </c>
      <c r="AI27" s="30" t="e">
        <f>LOOKUP($AH27,'Criterios CID'!$BI$16:$BI$18,'Criterios CID'!$BH$17:$BH$18)</f>
        <v>#VALUE!</v>
      </c>
    </row>
    <row r="28" spans="1:35" ht="95.25" customHeight="1" x14ac:dyDescent="0.25">
      <c r="A28" s="10" t="e">
        <f>'Inventario Activos'!#REF!</f>
        <v>#REF!</v>
      </c>
      <c r="B28" s="10" t="e">
        <f>'Inventario Activos'!#REF!</f>
        <v>#REF!</v>
      </c>
      <c r="C28" s="11" t="e">
        <f>'Inventario Activos'!#REF!</f>
        <v>#REF!</v>
      </c>
      <c r="D28" s="11" t="e">
        <f>'Inventario Activos'!#REF!</f>
        <v>#REF!</v>
      </c>
      <c r="E28" s="12" t="s">
        <v>911</v>
      </c>
      <c r="F28" s="13"/>
      <c r="G28" s="14"/>
      <c r="H28" s="29"/>
      <c r="I28" s="14"/>
      <c r="J28" s="13"/>
      <c r="K28" s="15" t="e">
        <f t="shared" si="0"/>
        <v>#VALUE!</v>
      </c>
      <c r="L28" s="13"/>
      <c r="M28" s="16" t="e">
        <f t="shared" si="1"/>
        <v>#VALUE!</v>
      </c>
      <c r="N28" s="16" t="e">
        <f t="shared" si="2"/>
        <v>#VALUE!</v>
      </c>
      <c r="O28" s="17" t="e">
        <f t="shared" si="3"/>
        <v>#VALUE!</v>
      </c>
      <c r="P28" s="29"/>
      <c r="Q28" s="19" t="s">
        <v>888</v>
      </c>
      <c r="R28" s="20">
        <f t="shared" si="4"/>
        <v>0.15</v>
      </c>
      <c r="S28" s="19" t="s">
        <v>888</v>
      </c>
      <c r="T28" s="20">
        <f t="shared" si="5"/>
        <v>0.2</v>
      </c>
      <c r="U28" s="19" t="s">
        <v>888</v>
      </c>
      <c r="V28" s="21">
        <f t="shared" si="6"/>
        <v>0.25</v>
      </c>
      <c r="W28" s="22" t="s">
        <v>888</v>
      </c>
      <c r="X28" s="21">
        <f t="shared" si="7"/>
        <v>0.4</v>
      </c>
      <c r="Y28" s="23">
        <f t="shared" si="8"/>
        <v>1</v>
      </c>
      <c r="Z28" s="13"/>
      <c r="AA28" s="24" t="e">
        <f t="shared" si="9"/>
        <v>#VALUE!</v>
      </c>
      <c r="AB28" s="13"/>
      <c r="AC28" s="24" t="e">
        <f t="shared" si="10"/>
        <v>#VALUE!</v>
      </c>
      <c r="AD28" s="24" t="e">
        <f t="shared" si="11"/>
        <v>#VALUE!</v>
      </c>
      <c r="AE28" s="17" t="e">
        <f t="shared" si="14"/>
        <v>#VALUE!</v>
      </c>
      <c r="AF28" s="17">
        <f>LOOKUP($Y28,'Criterios CID'!$BH$22:$BH$42,'Criterios CID'!$BI$22:$BI$42)</f>
        <v>0</v>
      </c>
      <c r="AG28" s="17" t="e">
        <f t="shared" si="12"/>
        <v>#VALUE!</v>
      </c>
      <c r="AH28" s="17" t="e">
        <f t="shared" si="13"/>
        <v>#VALUE!</v>
      </c>
      <c r="AI28" s="30" t="e">
        <f>LOOKUP($AH28,'Criterios CID'!$BI$16:$BI$18,'Criterios CID'!$BH$17:$BH$18)</f>
        <v>#VALUE!</v>
      </c>
    </row>
    <row r="29" spans="1:35" ht="95.25" customHeight="1" x14ac:dyDescent="0.25">
      <c r="A29" s="10" t="e">
        <f>'Inventario Activos'!#REF!</f>
        <v>#REF!</v>
      </c>
      <c r="B29" s="10" t="e">
        <f>'Inventario Activos'!#REF!</f>
        <v>#REF!</v>
      </c>
      <c r="C29" s="11" t="e">
        <f>'Inventario Activos'!#REF!</f>
        <v>#REF!</v>
      </c>
      <c r="D29" s="11" t="e">
        <f>'Inventario Activos'!#REF!</f>
        <v>#REF!</v>
      </c>
      <c r="E29" s="12" t="s">
        <v>912</v>
      </c>
      <c r="F29" s="13"/>
      <c r="G29" s="14"/>
      <c r="H29" s="29"/>
      <c r="I29" s="14"/>
      <c r="J29" s="13"/>
      <c r="K29" s="15" t="e">
        <f t="shared" si="0"/>
        <v>#VALUE!</v>
      </c>
      <c r="L29" s="13"/>
      <c r="M29" s="16" t="e">
        <f t="shared" si="1"/>
        <v>#VALUE!</v>
      </c>
      <c r="N29" s="16" t="e">
        <f t="shared" si="2"/>
        <v>#VALUE!</v>
      </c>
      <c r="O29" s="17" t="e">
        <f t="shared" si="3"/>
        <v>#VALUE!</v>
      </c>
      <c r="P29" s="29"/>
      <c r="Q29" s="19" t="s">
        <v>888</v>
      </c>
      <c r="R29" s="20">
        <f t="shared" si="4"/>
        <v>0.15</v>
      </c>
      <c r="S29" s="19" t="s">
        <v>888</v>
      </c>
      <c r="T29" s="20">
        <f t="shared" si="5"/>
        <v>0.2</v>
      </c>
      <c r="U29" s="19" t="s">
        <v>888</v>
      </c>
      <c r="V29" s="21">
        <f t="shared" si="6"/>
        <v>0.25</v>
      </c>
      <c r="W29" s="22" t="s">
        <v>888</v>
      </c>
      <c r="X29" s="21">
        <f t="shared" si="7"/>
        <v>0.4</v>
      </c>
      <c r="Y29" s="23">
        <f t="shared" si="8"/>
        <v>1</v>
      </c>
      <c r="Z29" s="13"/>
      <c r="AA29" s="24" t="e">
        <f t="shared" si="9"/>
        <v>#VALUE!</v>
      </c>
      <c r="AB29" s="13"/>
      <c r="AC29" s="24" t="e">
        <f t="shared" si="10"/>
        <v>#VALUE!</v>
      </c>
      <c r="AD29" s="24" t="e">
        <f t="shared" si="11"/>
        <v>#VALUE!</v>
      </c>
      <c r="AE29" s="17" t="e">
        <f t="shared" si="14"/>
        <v>#VALUE!</v>
      </c>
      <c r="AF29" s="17">
        <f>LOOKUP($Y29,'Criterios CID'!$BH$22:$BH$42,'Criterios CID'!$BI$22:$BI$42)</f>
        <v>0</v>
      </c>
      <c r="AG29" s="17" t="e">
        <f t="shared" si="12"/>
        <v>#VALUE!</v>
      </c>
      <c r="AH29" s="17" t="e">
        <f t="shared" si="13"/>
        <v>#VALUE!</v>
      </c>
      <c r="AI29" s="30" t="e">
        <f>LOOKUP($AH29,'Criterios CID'!$BI$16:$BI$18,'Criterios CID'!$BH$17:$BH$18)</f>
        <v>#VALUE!</v>
      </c>
    </row>
    <row r="30" spans="1:35" ht="95.25" customHeight="1" x14ac:dyDescent="0.25">
      <c r="A30" s="10" t="e">
        <f>'Inventario Activos'!#REF!</f>
        <v>#REF!</v>
      </c>
      <c r="B30" s="10" t="e">
        <f>'Inventario Activos'!#REF!</f>
        <v>#REF!</v>
      </c>
      <c r="C30" s="11" t="e">
        <f>'Inventario Activos'!#REF!</f>
        <v>#REF!</v>
      </c>
      <c r="D30" s="11" t="e">
        <f>'Inventario Activos'!#REF!</f>
        <v>#REF!</v>
      </c>
      <c r="E30" s="12" t="s">
        <v>913</v>
      </c>
      <c r="F30" s="13"/>
      <c r="G30" s="14"/>
      <c r="H30" s="29"/>
      <c r="I30" s="14"/>
      <c r="J30" s="13"/>
      <c r="K30" s="15" t="e">
        <f t="shared" si="0"/>
        <v>#VALUE!</v>
      </c>
      <c r="L30" s="13"/>
      <c r="M30" s="16" t="e">
        <f t="shared" si="1"/>
        <v>#VALUE!</v>
      </c>
      <c r="N30" s="16" t="e">
        <f t="shared" si="2"/>
        <v>#VALUE!</v>
      </c>
      <c r="O30" s="17" t="e">
        <f t="shared" si="3"/>
        <v>#VALUE!</v>
      </c>
      <c r="P30" s="29"/>
      <c r="Q30" s="19" t="s">
        <v>888</v>
      </c>
      <c r="R30" s="20">
        <f t="shared" si="4"/>
        <v>0.15</v>
      </c>
      <c r="S30" s="19" t="s">
        <v>888</v>
      </c>
      <c r="T30" s="20">
        <f t="shared" si="5"/>
        <v>0.2</v>
      </c>
      <c r="U30" s="19" t="s">
        <v>888</v>
      </c>
      <c r="V30" s="21">
        <f t="shared" si="6"/>
        <v>0.25</v>
      </c>
      <c r="W30" s="22" t="s">
        <v>888</v>
      </c>
      <c r="X30" s="21">
        <f t="shared" si="7"/>
        <v>0.4</v>
      </c>
      <c r="Y30" s="23">
        <f t="shared" si="8"/>
        <v>1</v>
      </c>
      <c r="Z30" s="13"/>
      <c r="AA30" s="24" t="e">
        <f t="shared" si="9"/>
        <v>#VALUE!</v>
      </c>
      <c r="AB30" s="13"/>
      <c r="AC30" s="24" t="e">
        <f t="shared" si="10"/>
        <v>#VALUE!</v>
      </c>
      <c r="AD30" s="24" t="e">
        <f t="shared" si="11"/>
        <v>#VALUE!</v>
      </c>
      <c r="AE30" s="17" t="e">
        <f t="shared" si="14"/>
        <v>#VALUE!</v>
      </c>
      <c r="AF30" s="17">
        <f>LOOKUP($Y30,'Criterios CID'!$BH$22:$BH$42,'Criterios CID'!$BI$22:$BI$42)</f>
        <v>0</v>
      </c>
      <c r="AG30" s="17" t="e">
        <f t="shared" si="12"/>
        <v>#VALUE!</v>
      </c>
      <c r="AH30" s="17" t="e">
        <f t="shared" si="13"/>
        <v>#VALUE!</v>
      </c>
      <c r="AI30" s="30" t="e">
        <f>LOOKUP($AH30,'Criterios CID'!$BI$16:$BI$18,'Criterios CID'!$BH$17:$BH$18)</f>
        <v>#VALUE!</v>
      </c>
    </row>
    <row r="31" spans="1:35" ht="95.25" customHeight="1" x14ac:dyDescent="0.25">
      <c r="A31" s="10" t="e">
        <f>'Inventario Activos'!#REF!</f>
        <v>#REF!</v>
      </c>
      <c r="B31" s="10" t="e">
        <f>'Inventario Activos'!#REF!</f>
        <v>#REF!</v>
      </c>
      <c r="C31" s="11" t="e">
        <f>'Inventario Activos'!#REF!</f>
        <v>#REF!</v>
      </c>
      <c r="D31" s="11" t="e">
        <f>'Inventario Activos'!#REF!</f>
        <v>#REF!</v>
      </c>
      <c r="E31" s="12" t="s">
        <v>914</v>
      </c>
      <c r="F31" s="13"/>
      <c r="G31" s="14"/>
      <c r="H31" s="29"/>
      <c r="I31" s="14"/>
      <c r="J31" s="13"/>
      <c r="K31" s="15" t="e">
        <f t="shared" si="0"/>
        <v>#VALUE!</v>
      </c>
      <c r="L31" s="13"/>
      <c r="M31" s="16" t="e">
        <f t="shared" si="1"/>
        <v>#VALUE!</v>
      </c>
      <c r="N31" s="16" t="e">
        <f t="shared" si="2"/>
        <v>#VALUE!</v>
      </c>
      <c r="O31" s="17" t="e">
        <f t="shared" si="3"/>
        <v>#VALUE!</v>
      </c>
      <c r="P31" s="29"/>
      <c r="Q31" s="19" t="s">
        <v>888</v>
      </c>
      <c r="R31" s="20">
        <f t="shared" si="4"/>
        <v>0.15</v>
      </c>
      <c r="S31" s="19" t="s">
        <v>888</v>
      </c>
      <c r="T31" s="20">
        <f t="shared" si="5"/>
        <v>0.2</v>
      </c>
      <c r="U31" s="19" t="s">
        <v>888</v>
      </c>
      <c r="V31" s="21">
        <f t="shared" si="6"/>
        <v>0.25</v>
      </c>
      <c r="W31" s="22" t="s">
        <v>888</v>
      </c>
      <c r="X31" s="21">
        <f t="shared" si="7"/>
        <v>0.4</v>
      </c>
      <c r="Y31" s="23">
        <f t="shared" si="8"/>
        <v>1</v>
      </c>
      <c r="Z31" s="13"/>
      <c r="AA31" s="24" t="e">
        <f t="shared" si="9"/>
        <v>#VALUE!</v>
      </c>
      <c r="AB31" s="13"/>
      <c r="AC31" s="24" t="e">
        <f t="shared" si="10"/>
        <v>#VALUE!</v>
      </c>
      <c r="AD31" s="24" t="e">
        <f t="shared" si="11"/>
        <v>#VALUE!</v>
      </c>
      <c r="AE31" s="17" t="e">
        <f t="shared" si="14"/>
        <v>#VALUE!</v>
      </c>
      <c r="AF31" s="17">
        <f>LOOKUP($Y31,'Criterios CID'!$BH$22:$BH$42,'Criterios CID'!$BI$22:$BI$42)</f>
        <v>0</v>
      </c>
      <c r="AG31" s="17" t="e">
        <f t="shared" si="12"/>
        <v>#VALUE!</v>
      </c>
      <c r="AH31" s="17" t="e">
        <f t="shared" si="13"/>
        <v>#VALUE!</v>
      </c>
      <c r="AI31" s="30" t="e">
        <f>LOOKUP($AH31,'Criterios CID'!$BI$16:$BI$18,'Criterios CID'!$BH$17:$BH$18)</f>
        <v>#VALUE!</v>
      </c>
    </row>
    <row r="32" spans="1:35" ht="95.25" customHeight="1" x14ac:dyDescent="0.25">
      <c r="A32" s="10" t="e">
        <f>'Inventario Activos'!#REF!</f>
        <v>#REF!</v>
      </c>
      <c r="B32" s="10" t="e">
        <f>'Inventario Activos'!#REF!</f>
        <v>#REF!</v>
      </c>
      <c r="C32" s="11" t="e">
        <f>'Inventario Activos'!#REF!</f>
        <v>#REF!</v>
      </c>
      <c r="D32" s="11" t="e">
        <f>'Inventario Activos'!#REF!</f>
        <v>#REF!</v>
      </c>
      <c r="E32" s="12" t="s">
        <v>915</v>
      </c>
      <c r="F32" s="13"/>
      <c r="G32" s="14"/>
      <c r="H32" s="29"/>
      <c r="I32" s="14"/>
      <c r="J32" s="13"/>
      <c r="K32" s="15" t="e">
        <f t="shared" si="0"/>
        <v>#VALUE!</v>
      </c>
      <c r="L32" s="13"/>
      <c r="M32" s="16" t="e">
        <f t="shared" si="1"/>
        <v>#VALUE!</v>
      </c>
      <c r="N32" s="16" t="e">
        <f t="shared" si="2"/>
        <v>#VALUE!</v>
      </c>
      <c r="O32" s="17" t="e">
        <f t="shared" si="3"/>
        <v>#VALUE!</v>
      </c>
      <c r="P32" s="29"/>
      <c r="Q32" s="19" t="s">
        <v>888</v>
      </c>
      <c r="R32" s="20">
        <f t="shared" si="4"/>
        <v>0.15</v>
      </c>
      <c r="S32" s="19" t="s">
        <v>888</v>
      </c>
      <c r="T32" s="20">
        <f t="shared" si="5"/>
        <v>0.2</v>
      </c>
      <c r="U32" s="19" t="s">
        <v>888</v>
      </c>
      <c r="V32" s="21">
        <f t="shared" si="6"/>
        <v>0.25</v>
      </c>
      <c r="W32" s="22" t="s">
        <v>888</v>
      </c>
      <c r="X32" s="21">
        <f t="shared" si="7"/>
        <v>0.4</v>
      </c>
      <c r="Y32" s="23">
        <f t="shared" si="8"/>
        <v>1</v>
      </c>
      <c r="Z32" s="13"/>
      <c r="AA32" s="24" t="e">
        <f t="shared" si="9"/>
        <v>#VALUE!</v>
      </c>
      <c r="AB32" s="13"/>
      <c r="AC32" s="24" t="e">
        <f t="shared" si="10"/>
        <v>#VALUE!</v>
      </c>
      <c r="AD32" s="24" t="e">
        <f t="shared" si="11"/>
        <v>#VALUE!</v>
      </c>
      <c r="AE32" s="17" t="e">
        <f t="shared" si="14"/>
        <v>#VALUE!</v>
      </c>
      <c r="AF32" s="17">
        <f>LOOKUP($Y32,'Criterios CID'!$BH$22:$BH$42,'Criterios CID'!$BI$22:$BI$42)</f>
        <v>0</v>
      </c>
      <c r="AG32" s="17" t="e">
        <f t="shared" si="12"/>
        <v>#VALUE!</v>
      </c>
      <c r="AH32" s="17" t="e">
        <f t="shared" si="13"/>
        <v>#VALUE!</v>
      </c>
      <c r="AI32" s="30" t="e">
        <f>LOOKUP($AH32,'Criterios CID'!$BI$16:$BI$18,'Criterios CID'!$BH$17:$BH$18)</f>
        <v>#VALUE!</v>
      </c>
    </row>
    <row r="33" spans="1:35" ht="95.25" customHeight="1" x14ac:dyDescent="0.25">
      <c r="A33" s="10" t="e">
        <f>'Inventario Activos'!#REF!</f>
        <v>#REF!</v>
      </c>
      <c r="B33" s="10" t="e">
        <f>'Inventario Activos'!#REF!</f>
        <v>#REF!</v>
      </c>
      <c r="C33" s="11" t="e">
        <f>'Inventario Activos'!#REF!</f>
        <v>#REF!</v>
      </c>
      <c r="D33" s="11" t="e">
        <f>'Inventario Activos'!#REF!</f>
        <v>#REF!</v>
      </c>
      <c r="E33" s="12" t="s">
        <v>916</v>
      </c>
      <c r="F33" s="13"/>
      <c r="G33" s="14"/>
      <c r="H33" s="29"/>
      <c r="I33" s="14"/>
      <c r="J33" s="13"/>
      <c r="K33" s="15" t="e">
        <f t="shared" si="0"/>
        <v>#VALUE!</v>
      </c>
      <c r="L33" s="13"/>
      <c r="M33" s="16" t="e">
        <f t="shared" si="1"/>
        <v>#VALUE!</v>
      </c>
      <c r="N33" s="16" t="e">
        <f t="shared" si="2"/>
        <v>#VALUE!</v>
      </c>
      <c r="O33" s="17" t="e">
        <f t="shared" si="3"/>
        <v>#VALUE!</v>
      </c>
      <c r="P33" s="29"/>
      <c r="Q33" s="19" t="s">
        <v>888</v>
      </c>
      <c r="R33" s="20">
        <f t="shared" si="4"/>
        <v>0.15</v>
      </c>
      <c r="S33" s="19" t="s">
        <v>888</v>
      </c>
      <c r="T33" s="20">
        <f t="shared" si="5"/>
        <v>0.2</v>
      </c>
      <c r="U33" s="19" t="s">
        <v>888</v>
      </c>
      <c r="V33" s="21">
        <f t="shared" si="6"/>
        <v>0.25</v>
      </c>
      <c r="W33" s="22" t="s">
        <v>888</v>
      </c>
      <c r="X33" s="21">
        <f t="shared" si="7"/>
        <v>0.4</v>
      </c>
      <c r="Y33" s="23">
        <f t="shared" si="8"/>
        <v>1</v>
      </c>
      <c r="Z33" s="13"/>
      <c r="AA33" s="24" t="e">
        <f t="shared" si="9"/>
        <v>#VALUE!</v>
      </c>
      <c r="AB33" s="13"/>
      <c r="AC33" s="24" t="e">
        <f t="shared" si="10"/>
        <v>#VALUE!</v>
      </c>
      <c r="AD33" s="24" t="e">
        <f t="shared" si="11"/>
        <v>#VALUE!</v>
      </c>
      <c r="AE33" s="17" t="e">
        <f t="shared" si="14"/>
        <v>#VALUE!</v>
      </c>
      <c r="AF33" s="17">
        <f>LOOKUP($Y33,'Criterios CID'!$BH$22:$BH$42,'Criterios CID'!$BI$22:$BI$42)</f>
        <v>0</v>
      </c>
      <c r="AG33" s="17" t="e">
        <f t="shared" si="12"/>
        <v>#VALUE!</v>
      </c>
      <c r="AH33" s="17" t="e">
        <f t="shared" si="13"/>
        <v>#VALUE!</v>
      </c>
      <c r="AI33" s="30" t="e">
        <f>LOOKUP($AH33,'Criterios CID'!$BI$16:$BI$18,'Criterios CID'!$BH$17:$BH$18)</f>
        <v>#VALUE!</v>
      </c>
    </row>
    <row r="34" spans="1:35" ht="95.25" customHeight="1" x14ac:dyDescent="0.25">
      <c r="A34" s="10" t="e">
        <f>'Inventario Activos'!#REF!</f>
        <v>#REF!</v>
      </c>
      <c r="B34" s="10" t="e">
        <f>'Inventario Activos'!#REF!</f>
        <v>#REF!</v>
      </c>
      <c r="C34" s="11" t="e">
        <f>'Inventario Activos'!#REF!</f>
        <v>#REF!</v>
      </c>
      <c r="D34" s="11" t="e">
        <f>'Inventario Activos'!#REF!</f>
        <v>#REF!</v>
      </c>
      <c r="E34" s="12" t="s">
        <v>917</v>
      </c>
      <c r="F34" s="13"/>
      <c r="G34" s="14"/>
      <c r="H34" s="29"/>
      <c r="I34" s="14"/>
      <c r="J34" s="13"/>
      <c r="K34" s="15" t="e">
        <f t="shared" si="0"/>
        <v>#VALUE!</v>
      </c>
      <c r="L34" s="13"/>
      <c r="M34" s="16" t="e">
        <f t="shared" si="1"/>
        <v>#VALUE!</v>
      </c>
      <c r="N34" s="16" t="e">
        <f t="shared" si="2"/>
        <v>#VALUE!</v>
      </c>
      <c r="O34" s="17" t="e">
        <f t="shared" si="3"/>
        <v>#VALUE!</v>
      </c>
      <c r="P34" s="29"/>
      <c r="Q34" s="19" t="s">
        <v>888</v>
      </c>
      <c r="R34" s="20">
        <f t="shared" si="4"/>
        <v>0.15</v>
      </c>
      <c r="S34" s="19" t="s">
        <v>888</v>
      </c>
      <c r="T34" s="20">
        <f t="shared" si="5"/>
        <v>0.2</v>
      </c>
      <c r="U34" s="19" t="s">
        <v>888</v>
      </c>
      <c r="V34" s="21">
        <f t="shared" si="6"/>
        <v>0.25</v>
      </c>
      <c r="W34" s="22" t="s">
        <v>888</v>
      </c>
      <c r="X34" s="21">
        <f t="shared" si="7"/>
        <v>0.4</v>
      </c>
      <c r="Y34" s="23">
        <f t="shared" si="8"/>
        <v>1</v>
      </c>
      <c r="Z34" s="13"/>
      <c r="AA34" s="24" t="e">
        <f t="shared" si="9"/>
        <v>#VALUE!</v>
      </c>
      <c r="AB34" s="13"/>
      <c r="AC34" s="24" t="e">
        <f t="shared" si="10"/>
        <v>#VALUE!</v>
      </c>
      <c r="AD34" s="24" t="e">
        <f t="shared" si="11"/>
        <v>#VALUE!</v>
      </c>
      <c r="AE34" s="17" t="e">
        <f t="shared" si="14"/>
        <v>#VALUE!</v>
      </c>
      <c r="AF34" s="17">
        <f>LOOKUP($Y34,'Criterios CID'!$BH$22:$BH$42,'Criterios CID'!$BI$22:$BI$42)</f>
        <v>0</v>
      </c>
      <c r="AG34" s="17" t="e">
        <f t="shared" si="12"/>
        <v>#VALUE!</v>
      </c>
      <c r="AH34" s="17" t="e">
        <f t="shared" si="13"/>
        <v>#VALUE!</v>
      </c>
      <c r="AI34" s="30" t="e">
        <f>LOOKUP($AH34,'Criterios CID'!$BI$16:$BI$18,'Criterios CID'!$BH$17:$BH$18)</f>
        <v>#VALUE!</v>
      </c>
    </row>
    <row r="35" spans="1:35" ht="95.25" customHeight="1" x14ac:dyDescent="0.25">
      <c r="A35" s="10" t="e">
        <f>'Inventario Activos'!#REF!</f>
        <v>#REF!</v>
      </c>
      <c r="B35" s="10" t="e">
        <f>'Inventario Activos'!#REF!</f>
        <v>#REF!</v>
      </c>
      <c r="C35" s="11" t="e">
        <f>'Inventario Activos'!#REF!</f>
        <v>#REF!</v>
      </c>
      <c r="D35" s="11" t="e">
        <f>'Inventario Activos'!#REF!</f>
        <v>#REF!</v>
      </c>
      <c r="E35" s="12" t="s">
        <v>918</v>
      </c>
      <c r="F35" s="13"/>
      <c r="G35" s="14"/>
      <c r="H35" s="29"/>
      <c r="I35" s="14"/>
      <c r="J35" s="13"/>
      <c r="K35" s="15" t="e">
        <f t="shared" si="0"/>
        <v>#VALUE!</v>
      </c>
      <c r="L35" s="13"/>
      <c r="M35" s="16" t="e">
        <f t="shared" si="1"/>
        <v>#VALUE!</v>
      </c>
      <c r="N35" s="16" t="e">
        <f t="shared" si="2"/>
        <v>#VALUE!</v>
      </c>
      <c r="O35" s="17" t="e">
        <f t="shared" si="3"/>
        <v>#VALUE!</v>
      </c>
      <c r="P35" s="29"/>
      <c r="Q35" s="19" t="s">
        <v>888</v>
      </c>
      <c r="R35" s="20">
        <f t="shared" si="4"/>
        <v>0.15</v>
      </c>
      <c r="S35" s="19" t="s">
        <v>888</v>
      </c>
      <c r="T35" s="20">
        <f t="shared" si="5"/>
        <v>0.2</v>
      </c>
      <c r="U35" s="19" t="s">
        <v>888</v>
      </c>
      <c r="V35" s="21">
        <f t="shared" si="6"/>
        <v>0.25</v>
      </c>
      <c r="W35" s="22" t="s">
        <v>888</v>
      </c>
      <c r="X35" s="21">
        <f t="shared" si="7"/>
        <v>0.4</v>
      </c>
      <c r="Y35" s="23">
        <f t="shared" si="8"/>
        <v>1</v>
      </c>
      <c r="Z35" s="13"/>
      <c r="AA35" s="24" t="e">
        <f t="shared" si="9"/>
        <v>#VALUE!</v>
      </c>
      <c r="AB35" s="13"/>
      <c r="AC35" s="24" t="e">
        <f t="shared" si="10"/>
        <v>#VALUE!</v>
      </c>
      <c r="AD35" s="24" t="e">
        <f t="shared" si="11"/>
        <v>#VALUE!</v>
      </c>
      <c r="AE35" s="17" t="e">
        <f t="shared" si="14"/>
        <v>#VALUE!</v>
      </c>
      <c r="AF35" s="17">
        <f>LOOKUP($Y35,'Criterios CID'!$BH$22:$BH$42,'Criterios CID'!$BI$22:$BI$42)</f>
        <v>0</v>
      </c>
      <c r="AG35" s="17" t="e">
        <f t="shared" si="12"/>
        <v>#VALUE!</v>
      </c>
      <c r="AH35" s="17" t="e">
        <f t="shared" si="13"/>
        <v>#VALUE!</v>
      </c>
      <c r="AI35" s="30" t="e">
        <f>LOOKUP($AH35,'Criterios CID'!$BI$16:$BI$18,'Criterios CID'!$BH$17:$BH$18)</f>
        <v>#VALUE!</v>
      </c>
    </row>
    <row r="36" spans="1:35" ht="95.25" customHeight="1" x14ac:dyDescent="0.25">
      <c r="A36" s="10" t="e">
        <f>'Inventario Activos'!#REF!</f>
        <v>#REF!</v>
      </c>
      <c r="B36" s="10" t="e">
        <f>'Inventario Activos'!#REF!</f>
        <v>#REF!</v>
      </c>
      <c r="C36" s="11" t="e">
        <f>'Inventario Activos'!#REF!</f>
        <v>#REF!</v>
      </c>
      <c r="D36" s="11" t="e">
        <f>'Inventario Activos'!#REF!</f>
        <v>#REF!</v>
      </c>
      <c r="E36" s="12" t="s">
        <v>919</v>
      </c>
      <c r="F36" s="13"/>
      <c r="G36" s="14"/>
      <c r="H36" s="29"/>
      <c r="I36" s="14"/>
      <c r="J36" s="13"/>
      <c r="K36" s="15" t="e">
        <f t="shared" si="0"/>
        <v>#VALUE!</v>
      </c>
      <c r="L36" s="13"/>
      <c r="M36" s="16" t="e">
        <f t="shared" si="1"/>
        <v>#VALUE!</v>
      </c>
      <c r="N36" s="16" t="e">
        <f t="shared" si="2"/>
        <v>#VALUE!</v>
      </c>
      <c r="O36" s="17" t="e">
        <f t="shared" si="3"/>
        <v>#VALUE!</v>
      </c>
      <c r="P36" s="29"/>
      <c r="Q36" s="19" t="s">
        <v>888</v>
      </c>
      <c r="R36" s="20">
        <f t="shared" si="4"/>
        <v>0.15</v>
      </c>
      <c r="S36" s="19" t="s">
        <v>888</v>
      </c>
      <c r="T36" s="20">
        <f t="shared" si="5"/>
        <v>0.2</v>
      </c>
      <c r="U36" s="19" t="s">
        <v>888</v>
      </c>
      <c r="V36" s="21">
        <f t="shared" si="6"/>
        <v>0.25</v>
      </c>
      <c r="W36" s="22" t="s">
        <v>888</v>
      </c>
      <c r="X36" s="21">
        <f t="shared" si="7"/>
        <v>0.4</v>
      </c>
      <c r="Y36" s="23">
        <f t="shared" si="8"/>
        <v>1</v>
      </c>
      <c r="Z36" s="13"/>
      <c r="AA36" s="24" t="e">
        <f t="shared" si="9"/>
        <v>#VALUE!</v>
      </c>
      <c r="AB36" s="13"/>
      <c r="AC36" s="24" t="e">
        <f t="shared" si="10"/>
        <v>#VALUE!</v>
      </c>
      <c r="AD36" s="24" t="e">
        <f t="shared" si="11"/>
        <v>#VALUE!</v>
      </c>
      <c r="AE36" s="17" t="e">
        <f t="shared" si="14"/>
        <v>#VALUE!</v>
      </c>
      <c r="AF36" s="17">
        <f>LOOKUP($Y36,'Criterios CID'!$BH$22:$BH$42,'Criterios CID'!$BI$22:$BI$42)</f>
        <v>0</v>
      </c>
      <c r="AG36" s="17" t="e">
        <f t="shared" si="12"/>
        <v>#VALUE!</v>
      </c>
      <c r="AH36" s="17" t="e">
        <f t="shared" si="13"/>
        <v>#VALUE!</v>
      </c>
      <c r="AI36" s="30" t="e">
        <f>LOOKUP($AH36,'Criterios CID'!$BI$16:$BI$18,'Criterios CID'!$BH$17:$BH$18)</f>
        <v>#VALUE!</v>
      </c>
    </row>
    <row r="37" spans="1:35" ht="95.25" customHeight="1" x14ac:dyDescent="0.25">
      <c r="A37" s="10" t="e">
        <f>'Inventario Activos'!#REF!</f>
        <v>#REF!</v>
      </c>
      <c r="B37" s="10" t="e">
        <f>'Inventario Activos'!#REF!</f>
        <v>#REF!</v>
      </c>
      <c r="C37" s="11" t="e">
        <f>'Inventario Activos'!#REF!</f>
        <v>#REF!</v>
      </c>
      <c r="D37" s="11" t="e">
        <f>'Inventario Activos'!#REF!</f>
        <v>#REF!</v>
      </c>
      <c r="E37" s="12" t="s">
        <v>920</v>
      </c>
      <c r="F37" s="13"/>
      <c r="G37" s="14"/>
      <c r="H37" s="29"/>
      <c r="I37" s="14"/>
      <c r="J37" s="13"/>
      <c r="K37" s="15" t="e">
        <f t="shared" si="0"/>
        <v>#VALUE!</v>
      </c>
      <c r="L37" s="13"/>
      <c r="M37" s="16" t="e">
        <f t="shared" si="1"/>
        <v>#VALUE!</v>
      </c>
      <c r="N37" s="16" t="e">
        <f t="shared" si="2"/>
        <v>#VALUE!</v>
      </c>
      <c r="O37" s="17" t="e">
        <f t="shared" si="3"/>
        <v>#VALUE!</v>
      </c>
      <c r="P37" s="29"/>
      <c r="Q37" s="19" t="s">
        <v>888</v>
      </c>
      <c r="R37" s="20">
        <f t="shared" si="4"/>
        <v>0.15</v>
      </c>
      <c r="S37" s="19" t="s">
        <v>888</v>
      </c>
      <c r="T37" s="20">
        <f t="shared" si="5"/>
        <v>0.2</v>
      </c>
      <c r="U37" s="19" t="s">
        <v>888</v>
      </c>
      <c r="V37" s="21">
        <f t="shared" si="6"/>
        <v>0.25</v>
      </c>
      <c r="W37" s="22" t="s">
        <v>888</v>
      </c>
      <c r="X37" s="21">
        <f t="shared" si="7"/>
        <v>0.4</v>
      </c>
      <c r="Y37" s="23">
        <f t="shared" si="8"/>
        <v>1</v>
      </c>
      <c r="Z37" s="13"/>
      <c r="AA37" s="24" t="e">
        <f t="shared" si="9"/>
        <v>#VALUE!</v>
      </c>
      <c r="AB37" s="13"/>
      <c r="AC37" s="24" t="e">
        <f t="shared" si="10"/>
        <v>#VALUE!</v>
      </c>
      <c r="AD37" s="24" t="e">
        <f t="shared" si="11"/>
        <v>#VALUE!</v>
      </c>
      <c r="AE37" s="17" t="e">
        <f t="shared" si="14"/>
        <v>#VALUE!</v>
      </c>
      <c r="AF37" s="17">
        <f>LOOKUP($Y37,'Criterios CID'!$BH$22:$BH$42,'Criterios CID'!$BI$22:$BI$42)</f>
        <v>0</v>
      </c>
      <c r="AG37" s="17" t="e">
        <f t="shared" si="12"/>
        <v>#VALUE!</v>
      </c>
      <c r="AH37" s="17" t="e">
        <f t="shared" si="13"/>
        <v>#VALUE!</v>
      </c>
      <c r="AI37" s="30" t="e">
        <f>LOOKUP($AH37,'Criterios CID'!$BI$16:$BI$18,'Criterios CID'!$BH$17:$BH$18)</f>
        <v>#VALUE!</v>
      </c>
    </row>
    <row r="38" spans="1:35" ht="95.25" customHeight="1" x14ac:dyDescent="0.25">
      <c r="A38" s="10" t="e">
        <f>'Inventario Activos'!#REF!</f>
        <v>#REF!</v>
      </c>
      <c r="B38" s="10" t="e">
        <f>'Inventario Activos'!#REF!</f>
        <v>#REF!</v>
      </c>
      <c r="C38" s="11" t="e">
        <f>'Inventario Activos'!#REF!</f>
        <v>#REF!</v>
      </c>
      <c r="D38" s="11" t="e">
        <f>'Inventario Activos'!#REF!</f>
        <v>#REF!</v>
      </c>
      <c r="E38" s="12" t="s">
        <v>921</v>
      </c>
      <c r="F38" s="13"/>
      <c r="G38" s="14"/>
      <c r="H38" s="29"/>
      <c r="I38" s="14"/>
      <c r="J38" s="13"/>
      <c r="K38" s="15" t="e">
        <f t="shared" si="0"/>
        <v>#VALUE!</v>
      </c>
      <c r="L38" s="13"/>
      <c r="M38" s="16" t="e">
        <f t="shared" si="1"/>
        <v>#VALUE!</v>
      </c>
      <c r="N38" s="16" t="e">
        <f t="shared" si="2"/>
        <v>#VALUE!</v>
      </c>
      <c r="O38" s="17" t="e">
        <f t="shared" si="3"/>
        <v>#VALUE!</v>
      </c>
      <c r="P38" s="29"/>
      <c r="Q38" s="19" t="s">
        <v>888</v>
      </c>
      <c r="R38" s="20">
        <f t="shared" si="4"/>
        <v>0.15</v>
      </c>
      <c r="S38" s="19" t="s">
        <v>888</v>
      </c>
      <c r="T38" s="20">
        <f t="shared" si="5"/>
        <v>0.2</v>
      </c>
      <c r="U38" s="19" t="s">
        <v>888</v>
      </c>
      <c r="V38" s="21">
        <f t="shared" si="6"/>
        <v>0.25</v>
      </c>
      <c r="W38" s="22" t="s">
        <v>888</v>
      </c>
      <c r="X38" s="21">
        <f t="shared" si="7"/>
        <v>0.4</v>
      </c>
      <c r="Y38" s="23">
        <f t="shared" si="8"/>
        <v>1</v>
      </c>
      <c r="Z38" s="13"/>
      <c r="AA38" s="24" t="e">
        <f t="shared" si="9"/>
        <v>#VALUE!</v>
      </c>
      <c r="AB38" s="13"/>
      <c r="AC38" s="24" t="e">
        <f t="shared" si="10"/>
        <v>#VALUE!</v>
      </c>
      <c r="AD38" s="24" t="e">
        <f t="shared" si="11"/>
        <v>#VALUE!</v>
      </c>
      <c r="AE38" s="17" t="e">
        <f t="shared" si="14"/>
        <v>#VALUE!</v>
      </c>
      <c r="AF38" s="17">
        <f>LOOKUP($Y38,'Criterios CID'!$BH$22:$BH$42,'Criterios CID'!$BI$22:$BI$42)</f>
        <v>0</v>
      </c>
      <c r="AG38" s="17" t="e">
        <f t="shared" si="12"/>
        <v>#VALUE!</v>
      </c>
      <c r="AH38" s="17" t="e">
        <f t="shared" si="13"/>
        <v>#VALUE!</v>
      </c>
      <c r="AI38" s="30" t="e">
        <f>LOOKUP($AH38,'Criterios CID'!$BI$16:$BI$18,'Criterios CID'!$BH$17:$BH$18)</f>
        <v>#VALUE!</v>
      </c>
    </row>
    <row r="39" spans="1:35" ht="95.25" customHeight="1" x14ac:dyDescent="0.25">
      <c r="A39" s="10" t="e">
        <f>'Inventario Activos'!#REF!</f>
        <v>#REF!</v>
      </c>
      <c r="B39" s="10" t="e">
        <f>'Inventario Activos'!#REF!</f>
        <v>#REF!</v>
      </c>
      <c r="C39" s="11" t="e">
        <f>'Inventario Activos'!#REF!</f>
        <v>#REF!</v>
      </c>
      <c r="D39" s="11" t="e">
        <f>'Inventario Activos'!#REF!</f>
        <v>#REF!</v>
      </c>
      <c r="E39" s="12" t="s">
        <v>922</v>
      </c>
      <c r="F39" s="13"/>
      <c r="G39" s="14"/>
      <c r="H39" s="29"/>
      <c r="I39" s="14"/>
      <c r="J39" s="13"/>
      <c r="K39" s="15" t="e">
        <f t="shared" si="0"/>
        <v>#VALUE!</v>
      </c>
      <c r="L39" s="13"/>
      <c r="M39" s="16" t="e">
        <f t="shared" si="1"/>
        <v>#VALUE!</v>
      </c>
      <c r="N39" s="16" t="e">
        <f t="shared" si="2"/>
        <v>#VALUE!</v>
      </c>
      <c r="O39" s="17" t="e">
        <f t="shared" si="3"/>
        <v>#VALUE!</v>
      </c>
      <c r="P39" s="29"/>
      <c r="Q39" s="19" t="s">
        <v>888</v>
      </c>
      <c r="R39" s="20">
        <f t="shared" si="4"/>
        <v>0.15</v>
      </c>
      <c r="S39" s="19" t="s">
        <v>888</v>
      </c>
      <c r="T39" s="20">
        <f t="shared" si="5"/>
        <v>0.2</v>
      </c>
      <c r="U39" s="19" t="s">
        <v>888</v>
      </c>
      <c r="V39" s="21">
        <f t="shared" si="6"/>
        <v>0.25</v>
      </c>
      <c r="W39" s="22" t="s">
        <v>888</v>
      </c>
      <c r="X39" s="21">
        <f t="shared" si="7"/>
        <v>0.4</v>
      </c>
      <c r="Y39" s="23">
        <f t="shared" si="8"/>
        <v>1</v>
      </c>
      <c r="Z39" s="13"/>
      <c r="AA39" s="24" t="e">
        <f t="shared" si="9"/>
        <v>#VALUE!</v>
      </c>
      <c r="AB39" s="13"/>
      <c r="AC39" s="24" t="e">
        <f t="shared" si="10"/>
        <v>#VALUE!</v>
      </c>
      <c r="AD39" s="24" t="e">
        <f t="shared" si="11"/>
        <v>#VALUE!</v>
      </c>
      <c r="AE39" s="17" t="e">
        <f t="shared" si="14"/>
        <v>#VALUE!</v>
      </c>
      <c r="AF39" s="17">
        <f>LOOKUP($Y39,'Criterios CID'!$BH$22:$BH$42,'Criterios CID'!$BI$22:$BI$42)</f>
        <v>0</v>
      </c>
      <c r="AG39" s="17" t="e">
        <f t="shared" si="12"/>
        <v>#VALUE!</v>
      </c>
      <c r="AH39" s="17" t="e">
        <f t="shared" si="13"/>
        <v>#VALUE!</v>
      </c>
      <c r="AI39" s="30" t="e">
        <f>LOOKUP($AH39,'Criterios CID'!$BI$16:$BI$18,'Criterios CID'!$BH$17:$BH$18)</f>
        <v>#VALUE!</v>
      </c>
    </row>
    <row r="40" spans="1:35" ht="95.25" customHeight="1" x14ac:dyDescent="0.25">
      <c r="A40" s="10" t="e">
        <f>'Inventario Activos'!#REF!</f>
        <v>#REF!</v>
      </c>
      <c r="B40" s="10" t="e">
        <f>'Inventario Activos'!#REF!</f>
        <v>#REF!</v>
      </c>
      <c r="C40" s="11" t="e">
        <f>'Inventario Activos'!#REF!</f>
        <v>#REF!</v>
      </c>
      <c r="D40" s="11" t="e">
        <f>'Inventario Activos'!#REF!</f>
        <v>#REF!</v>
      </c>
      <c r="E40" s="12" t="s">
        <v>923</v>
      </c>
      <c r="F40" s="13"/>
      <c r="G40" s="14"/>
      <c r="H40" s="29"/>
      <c r="I40" s="14"/>
      <c r="J40" s="13"/>
      <c r="K40" s="15" t="e">
        <f t="shared" si="0"/>
        <v>#VALUE!</v>
      </c>
      <c r="L40" s="13"/>
      <c r="M40" s="16" t="e">
        <f t="shared" si="1"/>
        <v>#VALUE!</v>
      </c>
      <c r="N40" s="16" t="e">
        <f t="shared" si="2"/>
        <v>#VALUE!</v>
      </c>
      <c r="O40" s="17" t="e">
        <f t="shared" si="3"/>
        <v>#VALUE!</v>
      </c>
      <c r="P40" s="29"/>
      <c r="Q40" s="19" t="s">
        <v>888</v>
      </c>
      <c r="R40" s="20">
        <f t="shared" si="4"/>
        <v>0.15</v>
      </c>
      <c r="S40" s="19" t="s">
        <v>888</v>
      </c>
      <c r="T40" s="20">
        <f t="shared" si="5"/>
        <v>0.2</v>
      </c>
      <c r="U40" s="19" t="s">
        <v>888</v>
      </c>
      <c r="V40" s="21">
        <f t="shared" si="6"/>
        <v>0.25</v>
      </c>
      <c r="W40" s="22" t="s">
        <v>888</v>
      </c>
      <c r="X40" s="21">
        <f t="shared" si="7"/>
        <v>0.4</v>
      </c>
      <c r="Y40" s="23">
        <f t="shared" si="8"/>
        <v>1</v>
      </c>
      <c r="Z40" s="13"/>
      <c r="AA40" s="24" t="e">
        <f t="shared" si="9"/>
        <v>#VALUE!</v>
      </c>
      <c r="AB40" s="13"/>
      <c r="AC40" s="24" t="e">
        <f t="shared" si="10"/>
        <v>#VALUE!</v>
      </c>
      <c r="AD40" s="24" t="e">
        <f t="shared" si="11"/>
        <v>#VALUE!</v>
      </c>
      <c r="AE40" s="17" t="e">
        <f t="shared" si="14"/>
        <v>#VALUE!</v>
      </c>
      <c r="AF40" s="17">
        <f>LOOKUP($Y40,'Criterios CID'!$BH$22:$BH$42,'Criterios CID'!$BI$22:$BI$42)</f>
        <v>0</v>
      </c>
      <c r="AG40" s="17" t="e">
        <f t="shared" si="12"/>
        <v>#VALUE!</v>
      </c>
      <c r="AH40" s="17" t="e">
        <f t="shared" si="13"/>
        <v>#VALUE!</v>
      </c>
      <c r="AI40" s="30" t="e">
        <f>LOOKUP($AH40,'Criterios CID'!$BI$16:$BI$18,'Criterios CID'!$BH$17:$BH$18)</f>
        <v>#VALUE!</v>
      </c>
    </row>
    <row r="41" spans="1:35" ht="95.25" customHeight="1" x14ac:dyDescent="0.25">
      <c r="A41" s="10" t="e">
        <f>'Inventario Activos'!#REF!</f>
        <v>#REF!</v>
      </c>
      <c r="B41" s="10" t="e">
        <f>'Inventario Activos'!#REF!</f>
        <v>#REF!</v>
      </c>
      <c r="C41" s="11" t="e">
        <f>'Inventario Activos'!#REF!</f>
        <v>#REF!</v>
      </c>
      <c r="D41" s="11" t="e">
        <f>'Inventario Activos'!#REF!</f>
        <v>#REF!</v>
      </c>
      <c r="E41" s="12" t="s">
        <v>924</v>
      </c>
      <c r="F41" s="13"/>
      <c r="G41" s="14"/>
      <c r="H41" s="29"/>
      <c r="I41" s="14"/>
      <c r="J41" s="13"/>
      <c r="K41" s="15" t="e">
        <f t="shared" si="0"/>
        <v>#VALUE!</v>
      </c>
      <c r="L41" s="13"/>
      <c r="M41" s="16" t="e">
        <f t="shared" si="1"/>
        <v>#VALUE!</v>
      </c>
      <c r="N41" s="16" t="e">
        <f t="shared" si="2"/>
        <v>#VALUE!</v>
      </c>
      <c r="O41" s="17" t="e">
        <f t="shared" si="3"/>
        <v>#VALUE!</v>
      </c>
      <c r="P41" s="29"/>
      <c r="Q41" s="19" t="s">
        <v>888</v>
      </c>
      <c r="R41" s="20">
        <f t="shared" si="4"/>
        <v>0.15</v>
      </c>
      <c r="S41" s="19" t="s">
        <v>888</v>
      </c>
      <c r="T41" s="20">
        <f t="shared" si="5"/>
        <v>0.2</v>
      </c>
      <c r="U41" s="19" t="s">
        <v>888</v>
      </c>
      <c r="V41" s="21">
        <f t="shared" si="6"/>
        <v>0.25</v>
      </c>
      <c r="W41" s="22" t="s">
        <v>888</v>
      </c>
      <c r="X41" s="21">
        <f t="shared" si="7"/>
        <v>0.4</v>
      </c>
      <c r="Y41" s="23">
        <f t="shared" si="8"/>
        <v>1</v>
      </c>
      <c r="Z41" s="13"/>
      <c r="AA41" s="24" t="e">
        <f t="shared" si="9"/>
        <v>#VALUE!</v>
      </c>
      <c r="AB41" s="13"/>
      <c r="AC41" s="24" t="e">
        <f t="shared" si="10"/>
        <v>#VALUE!</v>
      </c>
      <c r="AD41" s="24" t="e">
        <f t="shared" si="11"/>
        <v>#VALUE!</v>
      </c>
      <c r="AE41" s="17" t="e">
        <f t="shared" si="14"/>
        <v>#VALUE!</v>
      </c>
      <c r="AF41" s="17">
        <f>LOOKUP($Y41,'Criterios CID'!$BH$22:$BH$42,'Criterios CID'!$BI$22:$BI$42)</f>
        <v>0</v>
      </c>
      <c r="AG41" s="17" t="e">
        <f t="shared" si="12"/>
        <v>#VALUE!</v>
      </c>
      <c r="AH41" s="17" t="e">
        <f t="shared" si="13"/>
        <v>#VALUE!</v>
      </c>
      <c r="AI41" s="30" t="e">
        <f>LOOKUP($AH41,'Criterios CID'!$BI$16:$BI$18,'Criterios CID'!$BH$17:$BH$18)</f>
        <v>#VALUE!</v>
      </c>
    </row>
    <row r="42" spans="1:35" ht="95.25" customHeight="1" x14ac:dyDescent="0.25">
      <c r="A42" s="10" t="e">
        <f>'Inventario Activos'!#REF!</f>
        <v>#REF!</v>
      </c>
      <c r="B42" s="10" t="e">
        <f>'Inventario Activos'!#REF!</f>
        <v>#REF!</v>
      </c>
      <c r="C42" s="11" t="e">
        <f>'Inventario Activos'!#REF!</f>
        <v>#REF!</v>
      </c>
      <c r="D42" s="11" t="e">
        <f>'Inventario Activos'!#REF!</f>
        <v>#REF!</v>
      </c>
      <c r="E42" s="12" t="s">
        <v>925</v>
      </c>
      <c r="F42" s="13"/>
      <c r="G42" s="14"/>
      <c r="H42" s="29"/>
      <c r="I42" s="14"/>
      <c r="J42" s="13"/>
      <c r="K42" s="15" t="e">
        <f t="shared" si="0"/>
        <v>#VALUE!</v>
      </c>
      <c r="L42" s="13"/>
      <c r="M42" s="16" t="e">
        <f t="shared" si="1"/>
        <v>#VALUE!</v>
      </c>
      <c r="N42" s="16" t="e">
        <f t="shared" si="2"/>
        <v>#VALUE!</v>
      </c>
      <c r="O42" s="17" t="e">
        <f t="shared" si="3"/>
        <v>#VALUE!</v>
      </c>
      <c r="P42" s="29"/>
      <c r="Q42" s="19" t="s">
        <v>888</v>
      </c>
      <c r="R42" s="20">
        <f t="shared" si="4"/>
        <v>0.15</v>
      </c>
      <c r="S42" s="19" t="s">
        <v>888</v>
      </c>
      <c r="T42" s="20">
        <f t="shared" si="5"/>
        <v>0.2</v>
      </c>
      <c r="U42" s="19" t="s">
        <v>888</v>
      </c>
      <c r="V42" s="21">
        <f t="shared" si="6"/>
        <v>0.25</v>
      </c>
      <c r="W42" s="22" t="s">
        <v>888</v>
      </c>
      <c r="X42" s="21">
        <f t="shared" si="7"/>
        <v>0.4</v>
      </c>
      <c r="Y42" s="23">
        <f t="shared" si="8"/>
        <v>1</v>
      </c>
      <c r="Z42" s="13"/>
      <c r="AA42" s="24" t="e">
        <f t="shared" si="9"/>
        <v>#VALUE!</v>
      </c>
      <c r="AB42" s="13"/>
      <c r="AC42" s="24" t="e">
        <f t="shared" si="10"/>
        <v>#VALUE!</v>
      </c>
      <c r="AD42" s="24" t="e">
        <f t="shared" si="11"/>
        <v>#VALUE!</v>
      </c>
      <c r="AE42" s="17" t="e">
        <f t="shared" si="14"/>
        <v>#VALUE!</v>
      </c>
      <c r="AF42" s="17">
        <f>LOOKUP($Y42,'Criterios CID'!$BH$22:$BH$42,'Criterios CID'!$BI$22:$BI$42)</f>
        <v>0</v>
      </c>
      <c r="AG42" s="17" t="e">
        <f t="shared" si="12"/>
        <v>#VALUE!</v>
      </c>
      <c r="AH42" s="17" t="e">
        <f t="shared" si="13"/>
        <v>#VALUE!</v>
      </c>
      <c r="AI42" s="30" t="e">
        <f>LOOKUP($AH42,'Criterios CID'!$BI$16:$BI$18,'Criterios CID'!$BH$17:$BH$18)</f>
        <v>#VALUE!</v>
      </c>
    </row>
    <row r="43" spans="1:35" ht="95.25" customHeight="1" x14ac:dyDescent="0.25">
      <c r="A43" s="10" t="e">
        <f>'Inventario Activos'!#REF!</f>
        <v>#REF!</v>
      </c>
      <c r="B43" s="10" t="e">
        <f>'Inventario Activos'!#REF!</f>
        <v>#REF!</v>
      </c>
      <c r="C43" s="11" t="e">
        <f>'Inventario Activos'!#REF!</f>
        <v>#REF!</v>
      </c>
      <c r="D43" s="11" t="e">
        <f>'Inventario Activos'!#REF!</f>
        <v>#REF!</v>
      </c>
      <c r="E43" s="12" t="s">
        <v>926</v>
      </c>
      <c r="F43" s="13"/>
      <c r="G43" s="14"/>
      <c r="H43" s="29"/>
      <c r="I43" s="14"/>
      <c r="J43" s="13"/>
      <c r="K43" s="15" t="e">
        <f t="shared" si="0"/>
        <v>#VALUE!</v>
      </c>
      <c r="L43" s="13"/>
      <c r="M43" s="16" t="e">
        <f t="shared" si="1"/>
        <v>#VALUE!</v>
      </c>
      <c r="N43" s="16" t="e">
        <f t="shared" si="2"/>
        <v>#VALUE!</v>
      </c>
      <c r="O43" s="17" t="e">
        <f t="shared" si="3"/>
        <v>#VALUE!</v>
      </c>
      <c r="P43" s="29"/>
      <c r="Q43" s="19" t="s">
        <v>888</v>
      </c>
      <c r="R43" s="20">
        <f t="shared" si="4"/>
        <v>0.15</v>
      </c>
      <c r="S43" s="19" t="s">
        <v>888</v>
      </c>
      <c r="T43" s="20">
        <f t="shared" si="5"/>
        <v>0.2</v>
      </c>
      <c r="U43" s="19" t="s">
        <v>888</v>
      </c>
      <c r="V43" s="21">
        <f t="shared" si="6"/>
        <v>0.25</v>
      </c>
      <c r="W43" s="22" t="s">
        <v>888</v>
      </c>
      <c r="X43" s="21">
        <f t="shared" si="7"/>
        <v>0.4</v>
      </c>
      <c r="Y43" s="23">
        <f t="shared" si="8"/>
        <v>1</v>
      </c>
      <c r="Z43" s="13"/>
      <c r="AA43" s="24" t="e">
        <f t="shared" si="9"/>
        <v>#VALUE!</v>
      </c>
      <c r="AB43" s="13"/>
      <c r="AC43" s="24" t="e">
        <f t="shared" si="10"/>
        <v>#VALUE!</v>
      </c>
      <c r="AD43" s="24" t="e">
        <f t="shared" si="11"/>
        <v>#VALUE!</v>
      </c>
      <c r="AE43" s="17" t="e">
        <f t="shared" si="14"/>
        <v>#VALUE!</v>
      </c>
      <c r="AF43" s="17">
        <f>LOOKUP($Y43,'Criterios CID'!$BH$22:$BH$42,'Criterios CID'!$BI$22:$BI$42)</f>
        <v>0</v>
      </c>
      <c r="AG43" s="17" t="e">
        <f t="shared" si="12"/>
        <v>#VALUE!</v>
      </c>
      <c r="AH43" s="17" t="e">
        <f t="shared" si="13"/>
        <v>#VALUE!</v>
      </c>
      <c r="AI43" s="30" t="e">
        <f>LOOKUP($AH43,'Criterios CID'!$BI$16:$BI$18,'Criterios CID'!$BH$17:$BH$18)</f>
        <v>#VALUE!</v>
      </c>
    </row>
    <row r="44" spans="1:35" ht="95.25" customHeight="1" x14ac:dyDescent="0.25">
      <c r="A44" s="10" t="e">
        <f>'Inventario Activos'!#REF!</f>
        <v>#REF!</v>
      </c>
      <c r="B44" s="10" t="e">
        <f>'Inventario Activos'!#REF!</f>
        <v>#REF!</v>
      </c>
      <c r="C44" s="11" t="e">
        <f>'Inventario Activos'!#REF!</f>
        <v>#REF!</v>
      </c>
      <c r="D44" s="11" t="e">
        <f>'Inventario Activos'!#REF!</f>
        <v>#REF!</v>
      </c>
      <c r="E44" s="12" t="s">
        <v>927</v>
      </c>
      <c r="F44" s="13"/>
      <c r="G44" s="14"/>
      <c r="H44" s="29"/>
      <c r="I44" s="14"/>
      <c r="J44" s="13"/>
      <c r="K44" s="15" t="e">
        <f t="shared" si="0"/>
        <v>#VALUE!</v>
      </c>
      <c r="L44" s="13"/>
      <c r="M44" s="16" t="e">
        <f t="shared" si="1"/>
        <v>#VALUE!</v>
      </c>
      <c r="N44" s="16" t="e">
        <f t="shared" si="2"/>
        <v>#VALUE!</v>
      </c>
      <c r="O44" s="17" t="e">
        <f t="shared" si="3"/>
        <v>#VALUE!</v>
      </c>
      <c r="P44" s="29"/>
      <c r="Q44" s="19" t="s">
        <v>888</v>
      </c>
      <c r="R44" s="20">
        <f t="shared" si="4"/>
        <v>0.15</v>
      </c>
      <c r="S44" s="19" t="s">
        <v>888</v>
      </c>
      <c r="T44" s="20">
        <f t="shared" si="5"/>
        <v>0.2</v>
      </c>
      <c r="U44" s="19" t="s">
        <v>888</v>
      </c>
      <c r="V44" s="21">
        <f t="shared" si="6"/>
        <v>0.25</v>
      </c>
      <c r="W44" s="22" t="s">
        <v>888</v>
      </c>
      <c r="X44" s="21">
        <f t="shared" si="7"/>
        <v>0.4</v>
      </c>
      <c r="Y44" s="23">
        <f t="shared" si="8"/>
        <v>1</v>
      </c>
      <c r="Z44" s="13"/>
      <c r="AA44" s="24" t="e">
        <f t="shared" si="9"/>
        <v>#VALUE!</v>
      </c>
      <c r="AB44" s="13"/>
      <c r="AC44" s="24" t="e">
        <f t="shared" si="10"/>
        <v>#VALUE!</v>
      </c>
      <c r="AD44" s="24" t="e">
        <f t="shared" si="11"/>
        <v>#VALUE!</v>
      </c>
      <c r="AE44" s="17" t="e">
        <f t="shared" si="14"/>
        <v>#VALUE!</v>
      </c>
      <c r="AF44" s="17">
        <f>LOOKUP($Y44,'Criterios CID'!$BH$22:$BH$42,'Criterios CID'!$BI$22:$BI$42)</f>
        <v>0</v>
      </c>
      <c r="AG44" s="17" t="e">
        <f t="shared" si="12"/>
        <v>#VALUE!</v>
      </c>
      <c r="AH44" s="17" t="e">
        <f t="shared" si="13"/>
        <v>#VALUE!</v>
      </c>
      <c r="AI44" s="30" t="e">
        <f>LOOKUP($AH44,'Criterios CID'!$BI$16:$BI$18,'Criterios CID'!$BH$17:$BH$18)</f>
        <v>#VALUE!</v>
      </c>
    </row>
    <row r="45" spans="1:35" ht="95.25" customHeight="1" x14ac:dyDescent="0.25">
      <c r="A45" s="10" t="e">
        <f>'Inventario Activos'!#REF!</f>
        <v>#REF!</v>
      </c>
      <c r="B45" s="10" t="e">
        <f>'Inventario Activos'!#REF!</f>
        <v>#REF!</v>
      </c>
      <c r="C45" s="11" t="e">
        <f>'Inventario Activos'!#REF!</f>
        <v>#REF!</v>
      </c>
      <c r="D45" s="11" t="e">
        <f>'Inventario Activos'!#REF!</f>
        <v>#REF!</v>
      </c>
      <c r="E45" s="12" t="s">
        <v>928</v>
      </c>
      <c r="F45" s="13"/>
      <c r="G45" s="14"/>
      <c r="H45" s="29"/>
      <c r="I45" s="14"/>
      <c r="J45" s="13"/>
      <c r="K45" s="15" t="e">
        <f t="shared" si="0"/>
        <v>#VALUE!</v>
      </c>
      <c r="L45" s="13"/>
      <c r="M45" s="16" t="e">
        <f t="shared" si="1"/>
        <v>#VALUE!</v>
      </c>
      <c r="N45" s="16" t="e">
        <f t="shared" si="2"/>
        <v>#VALUE!</v>
      </c>
      <c r="O45" s="17" t="e">
        <f t="shared" si="3"/>
        <v>#VALUE!</v>
      </c>
      <c r="P45" s="29"/>
      <c r="Q45" s="19" t="s">
        <v>888</v>
      </c>
      <c r="R45" s="20">
        <f t="shared" si="4"/>
        <v>0.15</v>
      </c>
      <c r="S45" s="19" t="s">
        <v>888</v>
      </c>
      <c r="T45" s="20">
        <f t="shared" si="5"/>
        <v>0.2</v>
      </c>
      <c r="U45" s="19" t="s">
        <v>888</v>
      </c>
      <c r="V45" s="21">
        <f t="shared" si="6"/>
        <v>0.25</v>
      </c>
      <c r="W45" s="22" t="s">
        <v>888</v>
      </c>
      <c r="X45" s="21">
        <f t="shared" si="7"/>
        <v>0.4</v>
      </c>
      <c r="Y45" s="23">
        <f t="shared" si="8"/>
        <v>1</v>
      </c>
      <c r="Z45" s="13"/>
      <c r="AA45" s="24" t="e">
        <f t="shared" si="9"/>
        <v>#VALUE!</v>
      </c>
      <c r="AB45" s="13"/>
      <c r="AC45" s="24" t="e">
        <f t="shared" si="10"/>
        <v>#VALUE!</v>
      </c>
      <c r="AD45" s="24" t="e">
        <f t="shared" si="11"/>
        <v>#VALUE!</v>
      </c>
      <c r="AE45" s="17" t="e">
        <f t="shared" si="14"/>
        <v>#VALUE!</v>
      </c>
      <c r="AF45" s="17">
        <f>LOOKUP($Y45,'Criterios CID'!$BH$22:$BH$42,'Criterios CID'!$BI$22:$BI$42)</f>
        <v>0</v>
      </c>
      <c r="AG45" s="17" t="e">
        <f t="shared" si="12"/>
        <v>#VALUE!</v>
      </c>
      <c r="AH45" s="17" t="e">
        <f t="shared" si="13"/>
        <v>#VALUE!</v>
      </c>
      <c r="AI45" s="30" t="e">
        <f>LOOKUP($AH45,'Criterios CID'!$BI$16:$BI$18,'Criterios CID'!$BH$17:$BH$18)</f>
        <v>#VALUE!</v>
      </c>
    </row>
    <row r="46" spans="1:35" ht="95.25" customHeight="1" x14ac:dyDescent="0.25">
      <c r="A46" s="10" t="e">
        <f>'Inventario Activos'!#REF!</f>
        <v>#REF!</v>
      </c>
      <c r="B46" s="10" t="e">
        <f>'Inventario Activos'!#REF!</f>
        <v>#REF!</v>
      </c>
      <c r="C46" s="11" t="e">
        <f>'Inventario Activos'!#REF!</f>
        <v>#REF!</v>
      </c>
      <c r="D46" s="11" t="e">
        <f>'Inventario Activos'!#REF!</f>
        <v>#REF!</v>
      </c>
      <c r="E46" s="12" t="s">
        <v>929</v>
      </c>
      <c r="F46" s="13"/>
      <c r="G46" s="14"/>
      <c r="H46" s="29"/>
      <c r="I46" s="14"/>
      <c r="J46" s="13"/>
      <c r="K46" s="15" t="e">
        <f t="shared" si="0"/>
        <v>#VALUE!</v>
      </c>
      <c r="L46" s="13"/>
      <c r="M46" s="16" t="e">
        <f t="shared" si="1"/>
        <v>#VALUE!</v>
      </c>
      <c r="N46" s="16" t="e">
        <f t="shared" si="2"/>
        <v>#VALUE!</v>
      </c>
      <c r="O46" s="17" t="e">
        <f t="shared" si="3"/>
        <v>#VALUE!</v>
      </c>
      <c r="P46" s="29"/>
      <c r="Q46" s="19" t="s">
        <v>888</v>
      </c>
      <c r="R46" s="20">
        <f t="shared" si="4"/>
        <v>0.15</v>
      </c>
      <c r="S46" s="19" t="s">
        <v>888</v>
      </c>
      <c r="T46" s="20">
        <f t="shared" si="5"/>
        <v>0.2</v>
      </c>
      <c r="U46" s="19" t="s">
        <v>888</v>
      </c>
      <c r="V46" s="21">
        <f t="shared" si="6"/>
        <v>0.25</v>
      </c>
      <c r="W46" s="22" t="s">
        <v>888</v>
      </c>
      <c r="X46" s="21">
        <f t="shared" si="7"/>
        <v>0.4</v>
      </c>
      <c r="Y46" s="23">
        <f t="shared" si="8"/>
        <v>1</v>
      </c>
      <c r="Z46" s="13"/>
      <c r="AA46" s="24" t="e">
        <f t="shared" si="9"/>
        <v>#VALUE!</v>
      </c>
      <c r="AB46" s="13"/>
      <c r="AC46" s="24" t="e">
        <f t="shared" si="10"/>
        <v>#VALUE!</v>
      </c>
      <c r="AD46" s="24" t="e">
        <f t="shared" si="11"/>
        <v>#VALUE!</v>
      </c>
      <c r="AE46" s="17" t="e">
        <f t="shared" si="14"/>
        <v>#VALUE!</v>
      </c>
      <c r="AF46" s="17">
        <f>LOOKUP($Y46,'Criterios CID'!$BH$22:$BH$42,'Criterios CID'!$BI$22:$BI$42)</f>
        <v>0</v>
      </c>
      <c r="AG46" s="17" t="e">
        <f t="shared" si="12"/>
        <v>#VALUE!</v>
      </c>
      <c r="AH46" s="17" t="e">
        <f t="shared" si="13"/>
        <v>#VALUE!</v>
      </c>
      <c r="AI46" s="30" t="e">
        <f>LOOKUP($AH46,'Criterios CID'!$BI$16:$BI$18,'Criterios CID'!$BH$17:$BH$18)</f>
        <v>#VALUE!</v>
      </c>
    </row>
    <row r="47" spans="1:35" ht="95.25" customHeight="1" x14ac:dyDescent="0.25">
      <c r="A47" s="10" t="e">
        <f>'Inventario Activos'!#REF!</f>
        <v>#REF!</v>
      </c>
      <c r="B47" s="10" t="e">
        <f>'Inventario Activos'!#REF!</f>
        <v>#REF!</v>
      </c>
      <c r="C47" s="11" t="e">
        <f>'Inventario Activos'!#REF!</f>
        <v>#REF!</v>
      </c>
      <c r="D47" s="11" t="e">
        <f>'Inventario Activos'!#REF!</f>
        <v>#REF!</v>
      </c>
      <c r="E47" s="12" t="s">
        <v>930</v>
      </c>
      <c r="F47" s="13"/>
      <c r="G47" s="14"/>
      <c r="H47" s="29"/>
      <c r="I47" s="14"/>
      <c r="J47" s="13"/>
      <c r="K47" s="15" t="e">
        <f t="shared" si="0"/>
        <v>#VALUE!</v>
      </c>
      <c r="L47" s="13"/>
      <c r="M47" s="16" t="e">
        <f t="shared" si="1"/>
        <v>#VALUE!</v>
      </c>
      <c r="N47" s="16" t="e">
        <f t="shared" si="2"/>
        <v>#VALUE!</v>
      </c>
      <c r="O47" s="17" t="e">
        <f t="shared" si="3"/>
        <v>#VALUE!</v>
      </c>
      <c r="P47" s="29"/>
      <c r="Q47" s="19" t="s">
        <v>888</v>
      </c>
      <c r="R47" s="20">
        <f t="shared" si="4"/>
        <v>0.15</v>
      </c>
      <c r="S47" s="19" t="s">
        <v>888</v>
      </c>
      <c r="T47" s="20">
        <f t="shared" si="5"/>
        <v>0.2</v>
      </c>
      <c r="U47" s="19" t="s">
        <v>888</v>
      </c>
      <c r="V47" s="21">
        <f t="shared" si="6"/>
        <v>0.25</v>
      </c>
      <c r="W47" s="22" t="s">
        <v>888</v>
      </c>
      <c r="X47" s="21">
        <f t="shared" si="7"/>
        <v>0.4</v>
      </c>
      <c r="Y47" s="23">
        <f t="shared" si="8"/>
        <v>1</v>
      </c>
      <c r="Z47" s="13"/>
      <c r="AA47" s="24" t="e">
        <f t="shared" si="9"/>
        <v>#VALUE!</v>
      </c>
      <c r="AB47" s="13"/>
      <c r="AC47" s="24" t="e">
        <f t="shared" si="10"/>
        <v>#VALUE!</v>
      </c>
      <c r="AD47" s="24" t="e">
        <f t="shared" si="11"/>
        <v>#VALUE!</v>
      </c>
      <c r="AE47" s="17" t="e">
        <f t="shared" si="14"/>
        <v>#VALUE!</v>
      </c>
      <c r="AF47" s="17">
        <f>LOOKUP($Y47,'Criterios CID'!$BH$22:$BH$42,'Criterios CID'!$BI$22:$BI$42)</f>
        <v>0</v>
      </c>
      <c r="AG47" s="17" t="e">
        <f t="shared" si="12"/>
        <v>#VALUE!</v>
      </c>
      <c r="AH47" s="17" t="e">
        <f t="shared" si="13"/>
        <v>#VALUE!</v>
      </c>
      <c r="AI47" s="30" t="e">
        <f>LOOKUP($AH47,'Criterios CID'!$BI$16:$BI$18,'Criterios CID'!$BH$17:$BH$18)</f>
        <v>#VALUE!</v>
      </c>
    </row>
    <row r="48" spans="1:35" ht="95.25" customHeight="1" x14ac:dyDescent="0.25">
      <c r="A48" s="10" t="e">
        <f>'Inventario Activos'!#REF!</f>
        <v>#REF!</v>
      </c>
      <c r="B48" s="10" t="e">
        <f>'Inventario Activos'!#REF!</f>
        <v>#REF!</v>
      </c>
      <c r="C48" s="11" t="e">
        <f>'Inventario Activos'!#REF!</f>
        <v>#REF!</v>
      </c>
      <c r="D48" s="11" t="e">
        <f>'Inventario Activos'!#REF!</f>
        <v>#REF!</v>
      </c>
      <c r="E48" s="12" t="s">
        <v>931</v>
      </c>
      <c r="F48" s="13"/>
      <c r="G48" s="14"/>
      <c r="H48" s="29"/>
      <c r="I48" s="14"/>
      <c r="J48" s="13"/>
      <c r="K48" s="15" t="e">
        <f t="shared" si="0"/>
        <v>#VALUE!</v>
      </c>
      <c r="L48" s="13"/>
      <c r="M48" s="16" t="e">
        <f t="shared" si="1"/>
        <v>#VALUE!</v>
      </c>
      <c r="N48" s="16" t="e">
        <f t="shared" si="2"/>
        <v>#VALUE!</v>
      </c>
      <c r="O48" s="17" t="e">
        <f t="shared" si="3"/>
        <v>#VALUE!</v>
      </c>
      <c r="P48" s="29"/>
      <c r="Q48" s="19" t="s">
        <v>888</v>
      </c>
      <c r="R48" s="20">
        <f t="shared" si="4"/>
        <v>0.15</v>
      </c>
      <c r="S48" s="19" t="s">
        <v>888</v>
      </c>
      <c r="T48" s="20">
        <f t="shared" si="5"/>
        <v>0.2</v>
      </c>
      <c r="U48" s="19" t="s">
        <v>888</v>
      </c>
      <c r="V48" s="21">
        <f t="shared" si="6"/>
        <v>0.25</v>
      </c>
      <c r="W48" s="22" t="s">
        <v>888</v>
      </c>
      <c r="X48" s="21">
        <f t="shared" si="7"/>
        <v>0.4</v>
      </c>
      <c r="Y48" s="23">
        <f t="shared" si="8"/>
        <v>1</v>
      </c>
      <c r="Z48" s="13"/>
      <c r="AA48" s="24" t="e">
        <f t="shared" si="9"/>
        <v>#VALUE!</v>
      </c>
      <c r="AB48" s="13"/>
      <c r="AC48" s="24" t="e">
        <f t="shared" si="10"/>
        <v>#VALUE!</v>
      </c>
      <c r="AD48" s="24" t="e">
        <f t="shared" si="11"/>
        <v>#VALUE!</v>
      </c>
      <c r="AE48" s="17" t="e">
        <f t="shared" si="14"/>
        <v>#VALUE!</v>
      </c>
      <c r="AF48" s="17">
        <f>LOOKUP($Y48,'Criterios CID'!$BH$22:$BH$42,'Criterios CID'!$BI$22:$BI$42)</f>
        <v>0</v>
      </c>
      <c r="AG48" s="17" t="e">
        <f t="shared" si="12"/>
        <v>#VALUE!</v>
      </c>
      <c r="AH48" s="17" t="e">
        <f t="shared" si="13"/>
        <v>#VALUE!</v>
      </c>
      <c r="AI48" s="30" t="e">
        <f>LOOKUP($AH48,'Criterios CID'!$BI$16:$BI$18,'Criterios CID'!$BH$17:$BH$18)</f>
        <v>#VALUE!</v>
      </c>
    </row>
    <row r="49" spans="1:35" ht="95.25" customHeight="1" x14ac:dyDescent="0.25">
      <c r="A49" s="10" t="e">
        <f>'Inventario Activos'!#REF!</f>
        <v>#REF!</v>
      </c>
      <c r="B49" s="10" t="e">
        <f>'Inventario Activos'!#REF!</f>
        <v>#REF!</v>
      </c>
      <c r="C49" s="11" t="e">
        <f>'Inventario Activos'!#REF!</f>
        <v>#REF!</v>
      </c>
      <c r="D49" s="11" t="e">
        <f>'Inventario Activos'!#REF!</f>
        <v>#REF!</v>
      </c>
      <c r="E49" s="12" t="s">
        <v>932</v>
      </c>
      <c r="F49" s="13"/>
      <c r="G49" s="14"/>
      <c r="H49" s="29"/>
      <c r="I49" s="14"/>
      <c r="J49" s="13"/>
      <c r="K49" s="15" t="e">
        <f t="shared" si="0"/>
        <v>#VALUE!</v>
      </c>
      <c r="L49" s="13"/>
      <c r="M49" s="16" t="e">
        <f t="shared" si="1"/>
        <v>#VALUE!</v>
      </c>
      <c r="N49" s="16" t="e">
        <f t="shared" si="2"/>
        <v>#VALUE!</v>
      </c>
      <c r="O49" s="17" t="e">
        <f t="shared" si="3"/>
        <v>#VALUE!</v>
      </c>
      <c r="P49" s="29"/>
      <c r="Q49" s="19" t="s">
        <v>888</v>
      </c>
      <c r="R49" s="20">
        <f t="shared" si="4"/>
        <v>0.15</v>
      </c>
      <c r="S49" s="19" t="s">
        <v>888</v>
      </c>
      <c r="T49" s="20">
        <f t="shared" si="5"/>
        <v>0.2</v>
      </c>
      <c r="U49" s="19" t="s">
        <v>888</v>
      </c>
      <c r="V49" s="21">
        <f t="shared" si="6"/>
        <v>0.25</v>
      </c>
      <c r="W49" s="22" t="s">
        <v>888</v>
      </c>
      <c r="X49" s="21">
        <f t="shared" si="7"/>
        <v>0.4</v>
      </c>
      <c r="Y49" s="23">
        <f t="shared" si="8"/>
        <v>1</v>
      </c>
      <c r="Z49" s="13"/>
      <c r="AA49" s="24" t="e">
        <f t="shared" si="9"/>
        <v>#VALUE!</v>
      </c>
      <c r="AB49" s="13"/>
      <c r="AC49" s="24" t="e">
        <f t="shared" si="10"/>
        <v>#VALUE!</v>
      </c>
      <c r="AD49" s="24" t="e">
        <f t="shared" si="11"/>
        <v>#VALUE!</v>
      </c>
      <c r="AE49" s="17" t="e">
        <f t="shared" si="14"/>
        <v>#VALUE!</v>
      </c>
      <c r="AF49" s="17">
        <f>LOOKUP($Y49,'Criterios CID'!$BH$22:$BH$42,'Criterios CID'!$BI$22:$BI$42)</f>
        <v>0</v>
      </c>
      <c r="AG49" s="17" t="e">
        <f t="shared" si="12"/>
        <v>#VALUE!</v>
      </c>
      <c r="AH49" s="17" t="e">
        <f t="shared" si="13"/>
        <v>#VALUE!</v>
      </c>
      <c r="AI49" s="30" t="e">
        <f>LOOKUP($AH49,'Criterios CID'!$BI$16:$BI$18,'Criterios CID'!$BH$17:$BH$18)</f>
        <v>#VALUE!</v>
      </c>
    </row>
    <row r="50" spans="1:35" ht="95.25" customHeight="1" x14ac:dyDescent="0.25">
      <c r="A50" s="10" t="e">
        <f>'Inventario Activos'!#REF!</f>
        <v>#REF!</v>
      </c>
      <c r="B50" s="10" t="e">
        <f>'Inventario Activos'!#REF!</f>
        <v>#REF!</v>
      </c>
      <c r="C50" s="11" t="e">
        <f>'Inventario Activos'!#REF!</f>
        <v>#REF!</v>
      </c>
      <c r="D50" s="11" t="e">
        <f>'Inventario Activos'!#REF!</f>
        <v>#REF!</v>
      </c>
      <c r="E50" s="12" t="s">
        <v>933</v>
      </c>
      <c r="F50" s="13"/>
      <c r="G50" s="14"/>
      <c r="H50" s="29"/>
      <c r="I50" s="14"/>
      <c r="J50" s="13"/>
      <c r="K50" s="15" t="e">
        <f t="shared" si="0"/>
        <v>#VALUE!</v>
      </c>
      <c r="L50" s="13"/>
      <c r="M50" s="16" t="e">
        <f t="shared" si="1"/>
        <v>#VALUE!</v>
      </c>
      <c r="N50" s="16" t="e">
        <f t="shared" si="2"/>
        <v>#VALUE!</v>
      </c>
      <c r="O50" s="17" t="e">
        <f t="shared" si="3"/>
        <v>#VALUE!</v>
      </c>
      <c r="P50" s="29"/>
      <c r="Q50" s="19" t="s">
        <v>888</v>
      </c>
      <c r="R50" s="20">
        <f t="shared" si="4"/>
        <v>0.15</v>
      </c>
      <c r="S50" s="19" t="s">
        <v>888</v>
      </c>
      <c r="T50" s="20">
        <f t="shared" si="5"/>
        <v>0.2</v>
      </c>
      <c r="U50" s="19" t="s">
        <v>888</v>
      </c>
      <c r="V50" s="21">
        <f t="shared" si="6"/>
        <v>0.25</v>
      </c>
      <c r="W50" s="22" t="s">
        <v>888</v>
      </c>
      <c r="X50" s="21">
        <f t="shared" si="7"/>
        <v>0.4</v>
      </c>
      <c r="Y50" s="23">
        <f t="shared" si="8"/>
        <v>1</v>
      </c>
      <c r="Z50" s="13"/>
      <c r="AA50" s="24" t="e">
        <f t="shared" si="9"/>
        <v>#VALUE!</v>
      </c>
      <c r="AB50" s="13"/>
      <c r="AC50" s="24" t="e">
        <f t="shared" si="10"/>
        <v>#VALUE!</v>
      </c>
      <c r="AD50" s="24" t="e">
        <f t="shared" si="11"/>
        <v>#VALUE!</v>
      </c>
      <c r="AE50" s="17" t="e">
        <f t="shared" si="14"/>
        <v>#VALUE!</v>
      </c>
      <c r="AF50" s="17">
        <f>LOOKUP($Y50,'Criterios CID'!$BH$22:$BH$42,'Criterios CID'!$BI$22:$BI$42)</f>
        <v>0</v>
      </c>
      <c r="AG50" s="17" t="e">
        <f t="shared" si="12"/>
        <v>#VALUE!</v>
      </c>
      <c r="AH50" s="17" t="e">
        <f t="shared" si="13"/>
        <v>#VALUE!</v>
      </c>
      <c r="AI50" s="30" t="e">
        <f>LOOKUP($AH50,'Criterios CID'!$BI$16:$BI$18,'Criterios CID'!$BH$17:$BH$18)</f>
        <v>#VALUE!</v>
      </c>
    </row>
    <row r="51" spans="1:35" ht="95.25" customHeight="1" x14ac:dyDescent="0.25">
      <c r="A51" s="10" t="e">
        <f>'Inventario Activos'!#REF!</f>
        <v>#REF!</v>
      </c>
      <c r="B51" s="10" t="e">
        <f>'Inventario Activos'!#REF!</f>
        <v>#REF!</v>
      </c>
      <c r="C51" s="11" t="e">
        <f>'Inventario Activos'!#REF!</f>
        <v>#REF!</v>
      </c>
      <c r="D51" s="11" t="e">
        <f>'Inventario Activos'!#REF!</f>
        <v>#REF!</v>
      </c>
      <c r="E51" s="12" t="s">
        <v>934</v>
      </c>
      <c r="F51" s="13"/>
      <c r="G51" s="14"/>
      <c r="H51" s="29"/>
      <c r="I51" s="14"/>
      <c r="J51" s="13"/>
      <c r="K51" s="15" t="e">
        <f t="shared" si="0"/>
        <v>#VALUE!</v>
      </c>
      <c r="L51" s="13"/>
      <c r="M51" s="16" t="e">
        <f t="shared" si="1"/>
        <v>#VALUE!</v>
      </c>
      <c r="N51" s="16" t="e">
        <f t="shared" si="2"/>
        <v>#VALUE!</v>
      </c>
      <c r="O51" s="17" t="e">
        <f t="shared" si="3"/>
        <v>#VALUE!</v>
      </c>
      <c r="P51" s="29"/>
      <c r="Q51" s="19" t="s">
        <v>888</v>
      </c>
      <c r="R51" s="20">
        <f t="shared" si="4"/>
        <v>0.15</v>
      </c>
      <c r="S51" s="19" t="s">
        <v>888</v>
      </c>
      <c r="T51" s="20">
        <f t="shared" si="5"/>
        <v>0.2</v>
      </c>
      <c r="U51" s="19" t="s">
        <v>888</v>
      </c>
      <c r="V51" s="21">
        <f t="shared" si="6"/>
        <v>0.25</v>
      </c>
      <c r="W51" s="22" t="s">
        <v>888</v>
      </c>
      <c r="X51" s="21">
        <f t="shared" si="7"/>
        <v>0.4</v>
      </c>
      <c r="Y51" s="23">
        <f t="shared" si="8"/>
        <v>1</v>
      </c>
      <c r="Z51" s="13"/>
      <c r="AA51" s="24" t="e">
        <f t="shared" si="9"/>
        <v>#VALUE!</v>
      </c>
      <c r="AB51" s="13"/>
      <c r="AC51" s="24" t="e">
        <f t="shared" si="10"/>
        <v>#VALUE!</v>
      </c>
      <c r="AD51" s="24" t="e">
        <f t="shared" si="11"/>
        <v>#VALUE!</v>
      </c>
      <c r="AE51" s="17" t="e">
        <f t="shared" si="14"/>
        <v>#VALUE!</v>
      </c>
      <c r="AF51" s="17">
        <f>LOOKUP($Y51,'Criterios CID'!$BH$22:$BH$42,'Criterios CID'!$BI$22:$BI$42)</f>
        <v>0</v>
      </c>
      <c r="AG51" s="17" t="e">
        <f t="shared" si="12"/>
        <v>#VALUE!</v>
      </c>
      <c r="AH51" s="17" t="e">
        <f t="shared" si="13"/>
        <v>#VALUE!</v>
      </c>
      <c r="AI51" s="30" t="e">
        <f>LOOKUP($AH51,'Criterios CID'!$BI$16:$BI$18,'Criterios CID'!$BH$17:$BH$18)</f>
        <v>#VALUE!</v>
      </c>
    </row>
    <row r="52" spans="1:35" ht="95.25" customHeight="1" x14ac:dyDescent="0.25">
      <c r="A52" s="10" t="e">
        <f>'Inventario Activos'!#REF!</f>
        <v>#REF!</v>
      </c>
      <c r="B52" s="10" t="e">
        <f>'Inventario Activos'!#REF!</f>
        <v>#REF!</v>
      </c>
      <c r="C52" s="11" t="e">
        <f>'Inventario Activos'!#REF!</f>
        <v>#REF!</v>
      </c>
      <c r="D52" s="11" t="e">
        <f>'Inventario Activos'!#REF!</f>
        <v>#REF!</v>
      </c>
      <c r="E52" s="12" t="s">
        <v>935</v>
      </c>
      <c r="F52" s="13"/>
      <c r="G52" s="14"/>
      <c r="H52" s="29"/>
      <c r="I52" s="14"/>
      <c r="J52" s="13"/>
      <c r="K52" s="15" t="e">
        <f t="shared" si="0"/>
        <v>#VALUE!</v>
      </c>
      <c r="L52" s="13"/>
      <c r="M52" s="16" t="e">
        <f t="shared" si="1"/>
        <v>#VALUE!</v>
      </c>
      <c r="N52" s="16" t="e">
        <f t="shared" si="2"/>
        <v>#VALUE!</v>
      </c>
      <c r="O52" s="17" t="e">
        <f t="shared" si="3"/>
        <v>#VALUE!</v>
      </c>
      <c r="P52" s="29"/>
      <c r="Q52" s="19" t="s">
        <v>888</v>
      </c>
      <c r="R52" s="20">
        <f t="shared" si="4"/>
        <v>0.15</v>
      </c>
      <c r="S52" s="19" t="s">
        <v>888</v>
      </c>
      <c r="T52" s="20">
        <f t="shared" si="5"/>
        <v>0.2</v>
      </c>
      <c r="U52" s="19" t="s">
        <v>888</v>
      </c>
      <c r="V52" s="21">
        <f t="shared" si="6"/>
        <v>0.25</v>
      </c>
      <c r="W52" s="22" t="s">
        <v>888</v>
      </c>
      <c r="X52" s="21">
        <f t="shared" si="7"/>
        <v>0.4</v>
      </c>
      <c r="Y52" s="23">
        <f t="shared" si="8"/>
        <v>1</v>
      </c>
      <c r="Z52" s="13"/>
      <c r="AA52" s="24" t="e">
        <f t="shared" si="9"/>
        <v>#VALUE!</v>
      </c>
      <c r="AB52" s="13"/>
      <c r="AC52" s="24" t="e">
        <f t="shared" si="10"/>
        <v>#VALUE!</v>
      </c>
      <c r="AD52" s="24" t="e">
        <f t="shared" si="11"/>
        <v>#VALUE!</v>
      </c>
      <c r="AE52" s="17" t="e">
        <f t="shared" si="14"/>
        <v>#VALUE!</v>
      </c>
      <c r="AF52" s="17">
        <f>LOOKUP($Y52,'Criterios CID'!$BH$22:$BH$42,'Criterios CID'!$BI$22:$BI$42)</f>
        <v>0</v>
      </c>
      <c r="AG52" s="17" t="e">
        <f t="shared" si="12"/>
        <v>#VALUE!</v>
      </c>
      <c r="AH52" s="17" t="e">
        <f t="shared" si="13"/>
        <v>#VALUE!</v>
      </c>
      <c r="AI52" s="30" t="e">
        <f>LOOKUP($AH52,'Criterios CID'!$BI$16:$BI$18,'Criterios CID'!$BH$17:$BH$18)</f>
        <v>#VALUE!</v>
      </c>
    </row>
    <row r="53" spans="1:35" ht="95.25" customHeight="1" x14ac:dyDescent="0.25">
      <c r="A53" s="10" t="e">
        <f>'Inventario Activos'!#REF!</f>
        <v>#REF!</v>
      </c>
      <c r="B53" s="10" t="e">
        <f>'Inventario Activos'!#REF!</f>
        <v>#REF!</v>
      </c>
      <c r="C53" s="11" t="e">
        <f>'Inventario Activos'!#REF!</f>
        <v>#REF!</v>
      </c>
      <c r="D53" s="11" t="e">
        <f>'Inventario Activos'!#REF!</f>
        <v>#REF!</v>
      </c>
      <c r="E53" s="12" t="s">
        <v>936</v>
      </c>
      <c r="F53" s="13"/>
      <c r="G53" s="14"/>
      <c r="H53" s="29"/>
      <c r="I53" s="14"/>
      <c r="J53" s="13"/>
      <c r="K53" s="15" t="e">
        <f t="shared" si="0"/>
        <v>#VALUE!</v>
      </c>
      <c r="L53" s="13"/>
      <c r="M53" s="16" t="e">
        <f t="shared" si="1"/>
        <v>#VALUE!</v>
      </c>
      <c r="N53" s="16" t="e">
        <f t="shared" si="2"/>
        <v>#VALUE!</v>
      </c>
      <c r="O53" s="17" t="e">
        <f t="shared" si="3"/>
        <v>#VALUE!</v>
      </c>
      <c r="P53" s="29"/>
      <c r="Q53" s="19" t="s">
        <v>888</v>
      </c>
      <c r="R53" s="20">
        <f t="shared" si="4"/>
        <v>0.15</v>
      </c>
      <c r="S53" s="19" t="s">
        <v>888</v>
      </c>
      <c r="T53" s="20">
        <f t="shared" si="5"/>
        <v>0.2</v>
      </c>
      <c r="U53" s="19" t="s">
        <v>888</v>
      </c>
      <c r="V53" s="21">
        <f t="shared" si="6"/>
        <v>0.25</v>
      </c>
      <c r="W53" s="22" t="s">
        <v>888</v>
      </c>
      <c r="X53" s="21">
        <f t="shared" si="7"/>
        <v>0.4</v>
      </c>
      <c r="Y53" s="23">
        <f t="shared" si="8"/>
        <v>1</v>
      </c>
      <c r="Z53" s="13"/>
      <c r="AA53" s="24" t="e">
        <f t="shared" si="9"/>
        <v>#VALUE!</v>
      </c>
      <c r="AB53" s="13"/>
      <c r="AC53" s="24" t="e">
        <f t="shared" si="10"/>
        <v>#VALUE!</v>
      </c>
      <c r="AD53" s="24" t="e">
        <f t="shared" si="11"/>
        <v>#VALUE!</v>
      </c>
      <c r="AE53" s="17" t="e">
        <f t="shared" si="14"/>
        <v>#VALUE!</v>
      </c>
      <c r="AF53" s="17">
        <f>LOOKUP($Y53,'Criterios CID'!$BH$22:$BH$42,'Criterios CID'!$BI$22:$BI$42)</f>
        <v>0</v>
      </c>
      <c r="AG53" s="17" t="e">
        <f t="shared" si="12"/>
        <v>#VALUE!</v>
      </c>
      <c r="AH53" s="17" t="e">
        <f t="shared" si="13"/>
        <v>#VALUE!</v>
      </c>
      <c r="AI53" s="30" t="e">
        <f>LOOKUP($AH53,'Criterios CID'!$BI$16:$BI$18,'Criterios CID'!$BH$17:$BH$18)</f>
        <v>#VALUE!</v>
      </c>
    </row>
    <row r="54" spans="1:35" ht="95.25" customHeight="1" x14ac:dyDescent="0.25">
      <c r="A54" s="10" t="e">
        <f>'Inventario Activos'!#REF!</f>
        <v>#REF!</v>
      </c>
      <c r="B54" s="10" t="e">
        <f>'Inventario Activos'!#REF!</f>
        <v>#REF!</v>
      </c>
      <c r="C54" s="11" t="e">
        <f>'Inventario Activos'!#REF!</f>
        <v>#REF!</v>
      </c>
      <c r="D54" s="11" t="e">
        <f>'Inventario Activos'!#REF!</f>
        <v>#REF!</v>
      </c>
      <c r="E54" s="12" t="s">
        <v>937</v>
      </c>
      <c r="F54" s="13"/>
      <c r="G54" s="14"/>
      <c r="H54" s="29"/>
      <c r="I54" s="14"/>
      <c r="J54" s="13"/>
      <c r="K54" s="15" t="e">
        <f t="shared" si="0"/>
        <v>#VALUE!</v>
      </c>
      <c r="L54" s="13"/>
      <c r="M54" s="16" t="e">
        <f t="shared" si="1"/>
        <v>#VALUE!</v>
      </c>
      <c r="N54" s="16" t="e">
        <f t="shared" si="2"/>
        <v>#VALUE!</v>
      </c>
      <c r="O54" s="17" t="e">
        <f t="shared" si="3"/>
        <v>#VALUE!</v>
      </c>
      <c r="P54" s="29"/>
      <c r="Q54" s="19" t="s">
        <v>888</v>
      </c>
      <c r="R54" s="20">
        <f t="shared" si="4"/>
        <v>0.15</v>
      </c>
      <c r="S54" s="19" t="s">
        <v>888</v>
      </c>
      <c r="T54" s="20">
        <f t="shared" si="5"/>
        <v>0.2</v>
      </c>
      <c r="U54" s="19" t="s">
        <v>888</v>
      </c>
      <c r="V54" s="21">
        <f t="shared" si="6"/>
        <v>0.25</v>
      </c>
      <c r="W54" s="22" t="s">
        <v>888</v>
      </c>
      <c r="X54" s="21">
        <f t="shared" si="7"/>
        <v>0.4</v>
      </c>
      <c r="Y54" s="23">
        <f t="shared" si="8"/>
        <v>1</v>
      </c>
      <c r="Z54" s="13"/>
      <c r="AA54" s="24" t="e">
        <f t="shared" si="9"/>
        <v>#VALUE!</v>
      </c>
      <c r="AB54" s="13"/>
      <c r="AC54" s="24" t="e">
        <f t="shared" si="10"/>
        <v>#VALUE!</v>
      </c>
      <c r="AD54" s="24" t="e">
        <f t="shared" si="11"/>
        <v>#VALUE!</v>
      </c>
      <c r="AE54" s="17" t="e">
        <f t="shared" si="14"/>
        <v>#VALUE!</v>
      </c>
      <c r="AF54" s="17">
        <f>LOOKUP($Y54,'Criterios CID'!$BH$22:$BH$42,'Criterios CID'!$BI$22:$BI$42)</f>
        <v>0</v>
      </c>
      <c r="AG54" s="17" t="e">
        <f t="shared" si="12"/>
        <v>#VALUE!</v>
      </c>
      <c r="AH54" s="17" t="e">
        <f t="shared" si="13"/>
        <v>#VALUE!</v>
      </c>
      <c r="AI54" s="30" t="e">
        <f>LOOKUP($AH54,'Criterios CID'!$BI$16:$BI$18,'Criterios CID'!$BH$17:$BH$18)</f>
        <v>#VALUE!</v>
      </c>
    </row>
    <row r="55" spans="1:35" ht="95.25" customHeight="1" x14ac:dyDescent="0.25">
      <c r="A55" s="10" t="e">
        <f>'Inventario Activos'!#REF!</f>
        <v>#REF!</v>
      </c>
      <c r="B55" s="10" t="e">
        <f>'Inventario Activos'!#REF!</f>
        <v>#REF!</v>
      </c>
      <c r="C55" s="11" t="e">
        <f>'Inventario Activos'!#REF!</f>
        <v>#REF!</v>
      </c>
      <c r="D55" s="11" t="e">
        <f>'Inventario Activos'!#REF!</f>
        <v>#REF!</v>
      </c>
      <c r="E55" s="12" t="s">
        <v>938</v>
      </c>
      <c r="F55" s="13"/>
      <c r="G55" s="14"/>
      <c r="H55" s="29"/>
      <c r="I55" s="14"/>
      <c r="J55" s="13"/>
      <c r="K55" s="15" t="e">
        <f t="shared" si="0"/>
        <v>#VALUE!</v>
      </c>
      <c r="L55" s="13"/>
      <c r="M55" s="16" t="e">
        <f t="shared" si="1"/>
        <v>#VALUE!</v>
      </c>
      <c r="N55" s="16" t="e">
        <f t="shared" si="2"/>
        <v>#VALUE!</v>
      </c>
      <c r="O55" s="17" t="e">
        <f t="shared" si="3"/>
        <v>#VALUE!</v>
      </c>
      <c r="P55" s="29"/>
      <c r="Q55" s="19" t="s">
        <v>888</v>
      </c>
      <c r="R55" s="20">
        <f t="shared" si="4"/>
        <v>0.15</v>
      </c>
      <c r="S55" s="19" t="s">
        <v>888</v>
      </c>
      <c r="T55" s="20">
        <f t="shared" si="5"/>
        <v>0.2</v>
      </c>
      <c r="U55" s="19" t="s">
        <v>888</v>
      </c>
      <c r="V55" s="21">
        <f t="shared" si="6"/>
        <v>0.25</v>
      </c>
      <c r="W55" s="22" t="s">
        <v>888</v>
      </c>
      <c r="X55" s="21">
        <f t="shared" si="7"/>
        <v>0.4</v>
      </c>
      <c r="Y55" s="23">
        <f t="shared" si="8"/>
        <v>1</v>
      </c>
      <c r="Z55" s="13"/>
      <c r="AA55" s="24" t="e">
        <f t="shared" si="9"/>
        <v>#VALUE!</v>
      </c>
      <c r="AB55" s="13"/>
      <c r="AC55" s="24" t="e">
        <f t="shared" si="10"/>
        <v>#VALUE!</v>
      </c>
      <c r="AD55" s="24" t="e">
        <f t="shared" si="11"/>
        <v>#VALUE!</v>
      </c>
      <c r="AE55" s="17" t="e">
        <f t="shared" si="14"/>
        <v>#VALUE!</v>
      </c>
      <c r="AF55" s="17">
        <f>LOOKUP($Y55,'Criterios CID'!$BH$22:$BH$42,'Criterios CID'!$BI$22:$BI$42)</f>
        <v>0</v>
      </c>
      <c r="AG55" s="17" t="e">
        <f t="shared" si="12"/>
        <v>#VALUE!</v>
      </c>
      <c r="AH55" s="17" t="e">
        <f t="shared" si="13"/>
        <v>#VALUE!</v>
      </c>
      <c r="AI55" s="30" t="e">
        <f>LOOKUP($AH55,'Criterios CID'!$BI$16:$BI$18,'Criterios CID'!$BH$17:$BH$18)</f>
        <v>#VALUE!</v>
      </c>
    </row>
    <row r="56" spans="1:35" ht="95.25" customHeight="1" x14ac:dyDescent="0.25">
      <c r="A56" s="10" t="e">
        <f>'Inventario Activos'!#REF!</f>
        <v>#REF!</v>
      </c>
      <c r="B56" s="10" t="e">
        <f>'Inventario Activos'!#REF!</f>
        <v>#REF!</v>
      </c>
      <c r="C56" s="11" t="e">
        <f>'Inventario Activos'!#REF!</f>
        <v>#REF!</v>
      </c>
      <c r="D56" s="11" t="e">
        <f>'Inventario Activos'!#REF!</f>
        <v>#REF!</v>
      </c>
      <c r="E56" s="12" t="s">
        <v>939</v>
      </c>
      <c r="F56" s="13"/>
      <c r="G56" s="14"/>
      <c r="H56" s="29"/>
      <c r="I56" s="14"/>
      <c r="J56" s="13"/>
      <c r="K56" s="15" t="e">
        <f t="shared" si="0"/>
        <v>#VALUE!</v>
      </c>
      <c r="L56" s="13"/>
      <c r="M56" s="16" t="e">
        <f t="shared" si="1"/>
        <v>#VALUE!</v>
      </c>
      <c r="N56" s="16" t="e">
        <f t="shared" si="2"/>
        <v>#VALUE!</v>
      </c>
      <c r="O56" s="17" t="e">
        <f t="shared" si="3"/>
        <v>#VALUE!</v>
      </c>
      <c r="P56" s="29"/>
      <c r="Q56" s="19" t="s">
        <v>888</v>
      </c>
      <c r="R56" s="20">
        <f t="shared" si="4"/>
        <v>0.15</v>
      </c>
      <c r="S56" s="19" t="s">
        <v>888</v>
      </c>
      <c r="T56" s="20">
        <f t="shared" si="5"/>
        <v>0.2</v>
      </c>
      <c r="U56" s="19" t="s">
        <v>888</v>
      </c>
      <c r="V56" s="21">
        <f t="shared" si="6"/>
        <v>0.25</v>
      </c>
      <c r="W56" s="22" t="s">
        <v>888</v>
      </c>
      <c r="X56" s="21">
        <f t="shared" si="7"/>
        <v>0.4</v>
      </c>
      <c r="Y56" s="23">
        <f t="shared" si="8"/>
        <v>1</v>
      </c>
      <c r="Z56" s="13"/>
      <c r="AA56" s="24" t="e">
        <f t="shared" si="9"/>
        <v>#VALUE!</v>
      </c>
      <c r="AB56" s="13"/>
      <c r="AC56" s="24" t="e">
        <f t="shared" si="10"/>
        <v>#VALUE!</v>
      </c>
      <c r="AD56" s="24" t="e">
        <f t="shared" si="11"/>
        <v>#VALUE!</v>
      </c>
      <c r="AE56" s="17" t="e">
        <f t="shared" si="14"/>
        <v>#VALUE!</v>
      </c>
      <c r="AF56" s="17">
        <f>LOOKUP($Y56,'Criterios CID'!$BH$22:$BH$42,'Criterios CID'!$BI$22:$BI$42)</f>
        <v>0</v>
      </c>
      <c r="AG56" s="17" t="e">
        <f t="shared" si="12"/>
        <v>#VALUE!</v>
      </c>
      <c r="AH56" s="17" t="e">
        <f t="shared" si="13"/>
        <v>#VALUE!</v>
      </c>
      <c r="AI56" s="30" t="e">
        <f>LOOKUP($AH56,'Criterios CID'!$BI$16:$BI$18,'Criterios CID'!$BH$17:$BH$18)</f>
        <v>#VALUE!</v>
      </c>
    </row>
    <row r="57" spans="1:35" ht="95.25" customHeight="1" x14ac:dyDescent="0.25">
      <c r="A57" s="10" t="e">
        <f>'Inventario Activos'!#REF!</f>
        <v>#REF!</v>
      </c>
      <c r="B57" s="10" t="e">
        <f>'Inventario Activos'!#REF!</f>
        <v>#REF!</v>
      </c>
      <c r="C57" s="11" t="e">
        <f>'Inventario Activos'!#REF!</f>
        <v>#REF!</v>
      </c>
      <c r="D57" s="11" t="e">
        <f>'Inventario Activos'!#REF!</f>
        <v>#REF!</v>
      </c>
      <c r="E57" s="12" t="s">
        <v>940</v>
      </c>
      <c r="F57" s="13"/>
      <c r="G57" s="14"/>
      <c r="H57" s="29"/>
      <c r="I57" s="14"/>
      <c r="J57" s="13"/>
      <c r="K57" s="15" t="e">
        <f t="shared" si="0"/>
        <v>#VALUE!</v>
      </c>
      <c r="L57" s="13"/>
      <c r="M57" s="16" t="e">
        <f t="shared" si="1"/>
        <v>#VALUE!</v>
      </c>
      <c r="N57" s="16" t="e">
        <f t="shared" si="2"/>
        <v>#VALUE!</v>
      </c>
      <c r="O57" s="17" t="e">
        <f t="shared" si="3"/>
        <v>#VALUE!</v>
      </c>
      <c r="P57" s="29"/>
      <c r="Q57" s="19" t="s">
        <v>888</v>
      </c>
      <c r="R57" s="20">
        <f t="shared" si="4"/>
        <v>0.15</v>
      </c>
      <c r="S57" s="19" t="s">
        <v>888</v>
      </c>
      <c r="T57" s="20">
        <f t="shared" si="5"/>
        <v>0.2</v>
      </c>
      <c r="U57" s="19" t="s">
        <v>888</v>
      </c>
      <c r="V57" s="21">
        <f t="shared" si="6"/>
        <v>0.25</v>
      </c>
      <c r="W57" s="22" t="s">
        <v>888</v>
      </c>
      <c r="X57" s="21">
        <f t="shared" si="7"/>
        <v>0.4</v>
      </c>
      <c r="Y57" s="23">
        <f t="shared" si="8"/>
        <v>1</v>
      </c>
      <c r="Z57" s="13"/>
      <c r="AA57" s="24" t="e">
        <f t="shared" si="9"/>
        <v>#VALUE!</v>
      </c>
      <c r="AB57" s="13"/>
      <c r="AC57" s="24" t="e">
        <f t="shared" si="10"/>
        <v>#VALUE!</v>
      </c>
      <c r="AD57" s="24" t="e">
        <f t="shared" si="11"/>
        <v>#VALUE!</v>
      </c>
      <c r="AE57" s="17" t="e">
        <f t="shared" si="14"/>
        <v>#VALUE!</v>
      </c>
      <c r="AF57" s="17">
        <f>LOOKUP($Y57,'Criterios CID'!$BH$22:$BH$42,'Criterios CID'!$BI$22:$BI$42)</f>
        <v>0</v>
      </c>
      <c r="AG57" s="17" t="e">
        <f t="shared" si="12"/>
        <v>#VALUE!</v>
      </c>
      <c r="AH57" s="17" t="e">
        <f t="shared" si="13"/>
        <v>#VALUE!</v>
      </c>
      <c r="AI57" s="30" t="e">
        <f>LOOKUP($AH57,'Criterios CID'!$BI$16:$BI$18,'Criterios CID'!$BH$17:$BH$18)</f>
        <v>#VALUE!</v>
      </c>
    </row>
    <row r="58" spans="1:35" ht="95.25" customHeight="1" x14ac:dyDescent="0.25">
      <c r="A58" s="10" t="e">
        <f>'Inventario Activos'!#REF!</f>
        <v>#REF!</v>
      </c>
      <c r="B58" s="10" t="e">
        <f>'Inventario Activos'!#REF!</f>
        <v>#REF!</v>
      </c>
      <c r="C58" s="11" t="e">
        <f>'Inventario Activos'!#REF!</f>
        <v>#REF!</v>
      </c>
      <c r="D58" s="11" t="e">
        <f>'Inventario Activos'!#REF!</f>
        <v>#REF!</v>
      </c>
      <c r="E58" s="12" t="s">
        <v>941</v>
      </c>
      <c r="F58" s="13"/>
      <c r="G58" s="14"/>
      <c r="H58" s="29"/>
      <c r="I58" s="14"/>
      <c r="J58" s="13"/>
      <c r="K58" s="15" t="e">
        <f t="shared" si="0"/>
        <v>#VALUE!</v>
      </c>
      <c r="L58" s="13"/>
      <c r="M58" s="16" t="e">
        <f t="shared" si="1"/>
        <v>#VALUE!</v>
      </c>
      <c r="N58" s="16" t="e">
        <f t="shared" si="2"/>
        <v>#VALUE!</v>
      </c>
      <c r="O58" s="17" t="e">
        <f t="shared" si="3"/>
        <v>#VALUE!</v>
      </c>
      <c r="P58" s="29"/>
      <c r="Q58" s="19" t="s">
        <v>888</v>
      </c>
      <c r="R58" s="20">
        <f t="shared" si="4"/>
        <v>0.15</v>
      </c>
      <c r="S58" s="19" t="s">
        <v>888</v>
      </c>
      <c r="T58" s="20">
        <f t="shared" si="5"/>
        <v>0.2</v>
      </c>
      <c r="U58" s="19" t="s">
        <v>888</v>
      </c>
      <c r="V58" s="21">
        <f t="shared" si="6"/>
        <v>0.25</v>
      </c>
      <c r="W58" s="22" t="s">
        <v>888</v>
      </c>
      <c r="X58" s="21">
        <f t="shared" si="7"/>
        <v>0.4</v>
      </c>
      <c r="Y58" s="23">
        <f t="shared" si="8"/>
        <v>1</v>
      </c>
      <c r="Z58" s="13"/>
      <c r="AA58" s="24" t="e">
        <f t="shared" si="9"/>
        <v>#VALUE!</v>
      </c>
      <c r="AB58" s="13"/>
      <c r="AC58" s="24" t="e">
        <f t="shared" si="10"/>
        <v>#VALUE!</v>
      </c>
      <c r="AD58" s="24" t="e">
        <f t="shared" si="11"/>
        <v>#VALUE!</v>
      </c>
      <c r="AE58" s="17" t="e">
        <f t="shared" si="14"/>
        <v>#VALUE!</v>
      </c>
      <c r="AF58" s="17">
        <f>LOOKUP($Y58,'Criterios CID'!$BH$22:$BH$42,'Criterios CID'!$BI$22:$BI$42)</f>
        <v>0</v>
      </c>
      <c r="AG58" s="17" t="e">
        <f t="shared" si="12"/>
        <v>#VALUE!</v>
      </c>
      <c r="AH58" s="17" t="e">
        <f t="shared" si="13"/>
        <v>#VALUE!</v>
      </c>
      <c r="AI58" s="30" t="e">
        <f>LOOKUP($AH58,'Criterios CID'!$BI$16:$BI$18,'Criterios CID'!$BH$17:$BH$18)</f>
        <v>#VALUE!</v>
      </c>
    </row>
    <row r="59" spans="1:35" ht="95.25" customHeight="1" x14ac:dyDescent="0.25">
      <c r="A59" s="10" t="e">
        <f>'Inventario Activos'!#REF!</f>
        <v>#REF!</v>
      </c>
      <c r="B59" s="10" t="e">
        <f>'Inventario Activos'!#REF!</f>
        <v>#REF!</v>
      </c>
      <c r="C59" s="11" t="e">
        <f>'Inventario Activos'!#REF!</f>
        <v>#REF!</v>
      </c>
      <c r="D59" s="11" t="e">
        <f>'Inventario Activos'!#REF!</f>
        <v>#REF!</v>
      </c>
      <c r="E59" s="12" t="s">
        <v>942</v>
      </c>
      <c r="F59" s="13"/>
      <c r="G59" s="14"/>
      <c r="H59" s="29"/>
      <c r="I59" s="14"/>
      <c r="J59" s="13"/>
      <c r="K59" s="15" t="e">
        <f t="shared" si="0"/>
        <v>#VALUE!</v>
      </c>
      <c r="L59" s="13"/>
      <c r="M59" s="16" t="e">
        <f t="shared" si="1"/>
        <v>#VALUE!</v>
      </c>
      <c r="N59" s="16" t="e">
        <f t="shared" si="2"/>
        <v>#VALUE!</v>
      </c>
      <c r="O59" s="17" t="e">
        <f t="shared" si="3"/>
        <v>#VALUE!</v>
      </c>
      <c r="P59" s="29"/>
      <c r="Q59" s="19" t="s">
        <v>888</v>
      </c>
      <c r="R59" s="20">
        <f t="shared" si="4"/>
        <v>0.15</v>
      </c>
      <c r="S59" s="19" t="s">
        <v>888</v>
      </c>
      <c r="T59" s="20">
        <f t="shared" si="5"/>
        <v>0.2</v>
      </c>
      <c r="U59" s="19" t="s">
        <v>888</v>
      </c>
      <c r="V59" s="21">
        <f t="shared" si="6"/>
        <v>0.25</v>
      </c>
      <c r="W59" s="22" t="s">
        <v>888</v>
      </c>
      <c r="X59" s="21">
        <f t="shared" si="7"/>
        <v>0.4</v>
      </c>
      <c r="Y59" s="23">
        <f t="shared" si="8"/>
        <v>1</v>
      </c>
      <c r="Z59" s="13"/>
      <c r="AA59" s="24" t="e">
        <f t="shared" si="9"/>
        <v>#VALUE!</v>
      </c>
      <c r="AB59" s="13"/>
      <c r="AC59" s="24" t="e">
        <f t="shared" si="10"/>
        <v>#VALUE!</v>
      </c>
      <c r="AD59" s="24" t="e">
        <f t="shared" si="11"/>
        <v>#VALUE!</v>
      </c>
      <c r="AE59" s="17" t="e">
        <f t="shared" si="14"/>
        <v>#VALUE!</v>
      </c>
      <c r="AF59" s="17">
        <f>LOOKUP($Y59,'Criterios CID'!$BH$22:$BH$42,'Criterios CID'!$BI$22:$BI$42)</f>
        <v>0</v>
      </c>
      <c r="AG59" s="17" t="e">
        <f t="shared" si="12"/>
        <v>#VALUE!</v>
      </c>
      <c r="AH59" s="17" t="e">
        <f t="shared" si="13"/>
        <v>#VALUE!</v>
      </c>
      <c r="AI59" s="30" t="e">
        <f>LOOKUP($AH59,'Criterios CID'!$BI$16:$BI$18,'Criterios CID'!$BH$17:$BH$18)</f>
        <v>#VALUE!</v>
      </c>
    </row>
    <row r="60" spans="1:35" ht="95.25" customHeight="1" x14ac:dyDescent="0.25">
      <c r="A60" s="10" t="e">
        <f>'Inventario Activos'!#REF!</f>
        <v>#REF!</v>
      </c>
      <c r="B60" s="10" t="e">
        <f>'Inventario Activos'!#REF!</f>
        <v>#REF!</v>
      </c>
      <c r="C60" s="11" t="e">
        <f>'Inventario Activos'!#REF!</f>
        <v>#REF!</v>
      </c>
      <c r="D60" s="11" t="e">
        <f>'Inventario Activos'!#REF!</f>
        <v>#REF!</v>
      </c>
      <c r="E60" s="12" t="s">
        <v>943</v>
      </c>
      <c r="F60" s="13"/>
      <c r="G60" s="14"/>
      <c r="H60" s="29"/>
      <c r="I60" s="14"/>
      <c r="J60" s="13"/>
      <c r="K60" s="15" t="e">
        <f t="shared" si="0"/>
        <v>#VALUE!</v>
      </c>
      <c r="L60" s="13"/>
      <c r="M60" s="16" t="e">
        <f t="shared" si="1"/>
        <v>#VALUE!</v>
      </c>
      <c r="N60" s="16" t="e">
        <f t="shared" si="2"/>
        <v>#VALUE!</v>
      </c>
      <c r="O60" s="17" t="e">
        <f t="shared" si="3"/>
        <v>#VALUE!</v>
      </c>
      <c r="P60" s="29"/>
      <c r="Q60" s="19" t="s">
        <v>888</v>
      </c>
      <c r="R60" s="20">
        <f t="shared" si="4"/>
        <v>0.15</v>
      </c>
      <c r="S60" s="19" t="s">
        <v>888</v>
      </c>
      <c r="T60" s="20">
        <f t="shared" si="5"/>
        <v>0.2</v>
      </c>
      <c r="U60" s="19" t="s">
        <v>888</v>
      </c>
      <c r="V60" s="21">
        <f t="shared" si="6"/>
        <v>0.25</v>
      </c>
      <c r="W60" s="22" t="s">
        <v>888</v>
      </c>
      <c r="X60" s="21">
        <f t="shared" si="7"/>
        <v>0.4</v>
      </c>
      <c r="Y60" s="23">
        <f t="shared" si="8"/>
        <v>1</v>
      </c>
      <c r="Z60" s="13"/>
      <c r="AA60" s="24" t="e">
        <f t="shared" si="9"/>
        <v>#VALUE!</v>
      </c>
      <c r="AB60" s="13"/>
      <c r="AC60" s="24" t="e">
        <f t="shared" si="10"/>
        <v>#VALUE!</v>
      </c>
      <c r="AD60" s="24" t="e">
        <f t="shared" si="11"/>
        <v>#VALUE!</v>
      </c>
      <c r="AE60" s="17" t="e">
        <f t="shared" si="14"/>
        <v>#VALUE!</v>
      </c>
      <c r="AF60" s="17">
        <f>LOOKUP($Y60,'Criterios CID'!$BH$22:$BH$42,'Criterios CID'!$BI$22:$BI$42)</f>
        <v>0</v>
      </c>
      <c r="AG60" s="17" t="e">
        <f t="shared" si="12"/>
        <v>#VALUE!</v>
      </c>
      <c r="AH60" s="17" t="e">
        <f t="shared" si="13"/>
        <v>#VALUE!</v>
      </c>
      <c r="AI60" s="30" t="e">
        <f>LOOKUP($AH60,'Criterios CID'!$BI$16:$BI$18,'Criterios CID'!$BH$17:$BH$18)</f>
        <v>#VALUE!</v>
      </c>
    </row>
    <row r="61" spans="1:35" ht="95.25" customHeight="1" x14ac:dyDescent="0.25">
      <c r="A61" s="10" t="e">
        <f>'Inventario Activos'!#REF!</f>
        <v>#REF!</v>
      </c>
      <c r="B61" s="10" t="e">
        <f>'Inventario Activos'!#REF!</f>
        <v>#REF!</v>
      </c>
      <c r="C61" s="11" t="e">
        <f>'Inventario Activos'!#REF!</f>
        <v>#REF!</v>
      </c>
      <c r="D61" s="11" t="e">
        <f>'Inventario Activos'!#REF!</f>
        <v>#REF!</v>
      </c>
      <c r="E61" s="12" t="s">
        <v>944</v>
      </c>
      <c r="F61" s="13"/>
      <c r="G61" s="14"/>
      <c r="H61" s="29"/>
      <c r="I61" s="14"/>
      <c r="J61" s="13"/>
      <c r="K61" s="15" t="e">
        <f t="shared" si="0"/>
        <v>#VALUE!</v>
      </c>
      <c r="L61" s="13"/>
      <c r="M61" s="16" t="e">
        <f t="shared" si="1"/>
        <v>#VALUE!</v>
      </c>
      <c r="N61" s="16" t="e">
        <f t="shared" si="2"/>
        <v>#VALUE!</v>
      </c>
      <c r="O61" s="17" t="e">
        <f t="shared" si="3"/>
        <v>#VALUE!</v>
      </c>
      <c r="P61" s="29"/>
      <c r="Q61" s="19" t="s">
        <v>888</v>
      </c>
      <c r="R61" s="20">
        <f t="shared" si="4"/>
        <v>0.15</v>
      </c>
      <c r="S61" s="19" t="s">
        <v>888</v>
      </c>
      <c r="T61" s="20">
        <f t="shared" si="5"/>
        <v>0.2</v>
      </c>
      <c r="U61" s="19" t="s">
        <v>888</v>
      </c>
      <c r="V61" s="21">
        <f t="shared" si="6"/>
        <v>0.25</v>
      </c>
      <c r="W61" s="22" t="s">
        <v>888</v>
      </c>
      <c r="X61" s="21">
        <f t="shared" si="7"/>
        <v>0.4</v>
      </c>
      <c r="Y61" s="23">
        <f t="shared" si="8"/>
        <v>1</v>
      </c>
      <c r="Z61" s="13"/>
      <c r="AA61" s="24" t="e">
        <f t="shared" si="9"/>
        <v>#VALUE!</v>
      </c>
      <c r="AB61" s="13"/>
      <c r="AC61" s="24" t="e">
        <f t="shared" si="10"/>
        <v>#VALUE!</v>
      </c>
      <c r="AD61" s="24" t="e">
        <f t="shared" si="11"/>
        <v>#VALUE!</v>
      </c>
      <c r="AE61" s="17" t="e">
        <f t="shared" si="14"/>
        <v>#VALUE!</v>
      </c>
      <c r="AF61" s="17">
        <f>LOOKUP($Y61,'Criterios CID'!$BH$22:$BH$42,'Criterios CID'!$BI$22:$BI$42)</f>
        <v>0</v>
      </c>
      <c r="AG61" s="17" t="e">
        <f t="shared" si="12"/>
        <v>#VALUE!</v>
      </c>
      <c r="AH61" s="17" t="e">
        <f t="shared" si="13"/>
        <v>#VALUE!</v>
      </c>
      <c r="AI61" s="30" t="e">
        <f>LOOKUP($AH61,'Criterios CID'!$BI$16:$BI$18,'Criterios CID'!$BH$17:$BH$18)</f>
        <v>#VALUE!</v>
      </c>
    </row>
    <row r="62" spans="1:35" ht="95.25" customHeight="1" x14ac:dyDescent="0.25">
      <c r="A62" s="10" t="e">
        <f>'Inventario Activos'!#REF!</f>
        <v>#REF!</v>
      </c>
      <c r="B62" s="10" t="e">
        <f>'Inventario Activos'!#REF!</f>
        <v>#REF!</v>
      </c>
      <c r="C62" s="11" t="e">
        <f>'Inventario Activos'!#REF!</f>
        <v>#REF!</v>
      </c>
      <c r="D62" s="11" t="e">
        <f>'Inventario Activos'!#REF!</f>
        <v>#REF!</v>
      </c>
      <c r="E62" s="12" t="s">
        <v>945</v>
      </c>
      <c r="F62" s="13"/>
      <c r="G62" s="14"/>
      <c r="H62" s="29"/>
      <c r="I62" s="14"/>
      <c r="J62" s="13"/>
      <c r="K62" s="15" t="e">
        <f t="shared" si="0"/>
        <v>#VALUE!</v>
      </c>
      <c r="L62" s="13"/>
      <c r="M62" s="16" t="e">
        <f t="shared" si="1"/>
        <v>#VALUE!</v>
      </c>
      <c r="N62" s="16" t="e">
        <f t="shared" si="2"/>
        <v>#VALUE!</v>
      </c>
      <c r="O62" s="17" t="e">
        <f t="shared" si="3"/>
        <v>#VALUE!</v>
      </c>
      <c r="P62" s="29"/>
      <c r="Q62" s="19" t="s">
        <v>888</v>
      </c>
      <c r="R62" s="20">
        <f t="shared" si="4"/>
        <v>0.15</v>
      </c>
      <c r="S62" s="19" t="s">
        <v>888</v>
      </c>
      <c r="T62" s="20">
        <f t="shared" si="5"/>
        <v>0.2</v>
      </c>
      <c r="U62" s="19" t="s">
        <v>888</v>
      </c>
      <c r="V62" s="21">
        <f t="shared" si="6"/>
        <v>0.25</v>
      </c>
      <c r="W62" s="22" t="s">
        <v>888</v>
      </c>
      <c r="X62" s="21">
        <f t="shared" si="7"/>
        <v>0.4</v>
      </c>
      <c r="Y62" s="23">
        <f t="shared" si="8"/>
        <v>1</v>
      </c>
      <c r="Z62" s="13"/>
      <c r="AA62" s="24" t="e">
        <f t="shared" si="9"/>
        <v>#VALUE!</v>
      </c>
      <c r="AB62" s="13"/>
      <c r="AC62" s="24" t="e">
        <f t="shared" si="10"/>
        <v>#VALUE!</v>
      </c>
      <c r="AD62" s="24" t="e">
        <f t="shared" si="11"/>
        <v>#VALUE!</v>
      </c>
      <c r="AE62" s="17" t="e">
        <f t="shared" si="14"/>
        <v>#VALUE!</v>
      </c>
      <c r="AF62" s="17">
        <f>LOOKUP($Y62,'Criterios CID'!$BH$22:$BH$42,'Criterios CID'!$BI$22:$BI$42)</f>
        <v>0</v>
      </c>
      <c r="AG62" s="17" t="e">
        <f t="shared" si="12"/>
        <v>#VALUE!</v>
      </c>
      <c r="AH62" s="17" t="e">
        <f t="shared" si="13"/>
        <v>#VALUE!</v>
      </c>
      <c r="AI62" s="30" t="e">
        <f>LOOKUP($AH62,'Criterios CID'!$BI$16:$BI$18,'Criterios CID'!$BH$17:$BH$18)</f>
        <v>#VALUE!</v>
      </c>
    </row>
    <row r="63" spans="1:35" ht="95.25" customHeight="1" x14ac:dyDescent="0.25">
      <c r="A63" s="10" t="e">
        <f>'Inventario Activos'!#REF!</f>
        <v>#REF!</v>
      </c>
      <c r="B63" s="10" t="e">
        <f>'Inventario Activos'!#REF!</f>
        <v>#REF!</v>
      </c>
      <c r="C63" s="11" t="e">
        <f>'Inventario Activos'!#REF!</f>
        <v>#REF!</v>
      </c>
      <c r="D63" s="11" t="e">
        <f>'Inventario Activos'!#REF!</f>
        <v>#REF!</v>
      </c>
      <c r="E63" s="12" t="s">
        <v>946</v>
      </c>
      <c r="F63" s="13"/>
      <c r="G63" s="14"/>
      <c r="H63" s="29"/>
      <c r="I63" s="14"/>
      <c r="J63" s="13"/>
      <c r="K63" s="15" t="e">
        <f t="shared" si="0"/>
        <v>#VALUE!</v>
      </c>
      <c r="L63" s="13"/>
      <c r="M63" s="16" t="e">
        <f t="shared" si="1"/>
        <v>#VALUE!</v>
      </c>
      <c r="N63" s="16" t="e">
        <f t="shared" si="2"/>
        <v>#VALUE!</v>
      </c>
      <c r="O63" s="17" t="e">
        <f t="shared" si="3"/>
        <v>#VALUE!</v>
      </c>
      <c r="P63" s="29"/>
      <c r="Q63" s="19" t="s">
        <v>888</v>
      </c>
      <c r="R63" s="20">
        <f t="shared" si="4"/>
        <v>0.15</v>
      </c>
      <c r="S63" s="19" t="s">
        <v>888</v>
      </c>
      <c r="T63" s="20">
        <f t="shared" si="5"/>
        <v>0.2</v>
      </c>
      <c r="U63" s="19" t="s">
        <v>888</v>
      </c>
      <c r="V63" s="21">
        <f t="shared" si="6"/>
        <v>0.25</v>
      </c>
      <c r="W63" s="22" t="s">
        <v>888</v>
      </c>
      <c r="X63" s="21">
        <f t="shared" si="7"/>
        <v>0.4</v>
      </c>
      <c r="Y63" s="23">
        <f t="shared" si="8"/>
        <v>1</v>
      </c>
      <c r="Z63" s="13"/>
      <c r="AA63" s="24" t="e">
        <f t="shared" si="9"/>
        <v>#VALUE!</v>
      </c>
      <c r="AB63" s="13"/>
      <c r="AC63" s="24" t="e">
        <f t="shared" si="10"/>
        <v>#VALUE!</v>
      </c>
      <c r="AD63" s="24" t="e">
        <f t="shared" si="11"/>
        <v>#VALUE!</v>
      </c>
      <c r="AE63" s="17" t="e">
        <f t="shared" si="14"/>
        <v>#VALUE!</v>
      </c>
      <c r="AF63" s="17">
        <f>LOOKUP($Y63,'Criterios CID'!$BH$22:$BH$42,'Criterios CID'!$BI$22:$BI$42)</f>
        <v>0</v>
      </c>
      <c r="AG63" s="17" t="e">
        <f t="shared" si="12"/>
        <v>#VALUE!</v>
      </c>
      <c r="AH63" s="17" t="e">
        <f t="shared" si="13"/>
        <v>#VALUE!</v>
      </c>
      <c r="AI63" s="30" t="e">
        <f>LOOKUP($AH63,'Criterios CID'!$BI$16:$BI$18,'Criterios CID'!$BH$17:$BH$18)</f>
        <v>#VALUE!</v>
      </c>
    </row>
    <row r="64" spans="1:35" ht="95.25" customHeight="1" x14ac:dyDescent="0.25">
      <c r="A64" s="10" t="e">
        <f>'Inventario Activos'!#REF!</f>
        <v>#REF!</v>
      </c>
      <c r="B64" s="10" t="e">
        <f>'Inventario Activos'!#REF!</f>
        <v>#REF!</v>
      </c>
      <c r="C64" s="11" t="e">
        <f>'Inventario Activos'!#REF!</f>
        <v>#REF!</v>
      </c>
      <c r="D64" s="11" t="e">
        <f>'Inventario Activos'!#REF!</f>
        <v>#REF!</v>
      </c>
      <c r="E64" s="12" t="s">
        <v>947</v>
      </c>
      <c r="F64" s="13"/>
      <c r="G64" s="14"/>
      <c r="H64" s="29"/>
      <c r="I64" s="14"/>
      <c r="J64" s="13"/>
      <c r="K64" s="15" t="e">
        <f t="shared" si="0"/>
        <v>#VALUE!</v>
      </c>
      <c r="L64" s="13"/>
      <c r="M64" s="16" t="e">
        <f t="shared" si="1"/>
        <v>#VALUE!</v>
      </c>
      <c r="N64" s="16" t="e">
        <f t="shared" si="2"/>
        <v>#VALUE!</v>
      </c>
      <c r="O64" s="17" t="e">
        <f t="shared" si="3"/>
        <v>#VALUE!</v>
      </c>
      <c r="P64" s="29"/>
      <c r="Q64" s="19" t="s">
        <v>888</v>
      </c>
      <c r="R64" s="20">
        <f t="shared" si="4"/>
        <v>0.15</v>
      </c>
      <c r="S64" s="19" t="s">
        <v>888</v>
      </c>
      <c r="T64" s="20">
        <f t="shared" si="5"/>
        <v>0.2</v>
      </c>
      <c r="U64" s="19" t="s">
        <v>888</v>
      </c>
      <c r="V64" s="21">
        <f t="shared" si="6"/>
        <v>0.25</v>
      </c>
      <c r="W64" s="22" t="s">
        <v>888</v>
      </c>
      <c r="X64" s="21">
        <f t="shared" si="7"/>
        <v>0.4</v>
      </c>
      <c r="Y64" s="23">
        <f t="shared" si="8"/>
        <v>1</v>
      </c>
      <c r="Z64" s="13"/>
      <c r="AA64" s="24" t="e">
        <f t="shared" si="9"/>
        <v>#VALUE!</v>
      </c>
      <c r="AB64" s="13"/>
      <c r="AC64" s="24" t="e">
        <f t="shared" si="10"/>
        <v>#VALUE!</v>
      </c>
      <c r="AD64" s="24" t="e">
        <f t="shared" si="11"/>
        <v>#VALUE!</v>
      </c>
      <c r="AE64" s="17" t="e">
        <f t="shared" si="14"/>
        <v>#VALUE!</v>
      </c>
      <c r="AF64" s="17">
        <f>LOOKUP($Y64,'Criterios CID'!$BH$22:$BH$42,'Criterios CID'!$BI$22:$BI$42)</f>
        <v>0</v>
      </c>
      <c r="AG64" s="17" t="e">
        <f t="shared" si="12"/>
        <v>#VALUE!</v>
      </c>
      <c r="AH64" s="17" t="e">
        <f t="shared" si="13"/>
        <v>#VALUE!</v>
      </c>
      <c r="AI64" s="30" t="e">
        <f>LOOKUP($AH64,'Criterios CID'!$BI$16:$BI$18,'Criterios CID'!$BH$17:$BH$18)</f>
        <v>#VALUE!</v>
      </c>
    </row>
    <row r="65" spans="1:35" ht="95.25" customHeight="1" x14ac:dyDescent="0.25">
      <c r="A65" s="10" t="e">
        <f>'Inventario Activos'!#REF!</f>
        <v>#REF!</v>
      </c>
      <c r="B65" s="10" t="e">
        <f>'Inventario Activos'!#REF!</f>
        <v>#REF!</v>
      </c>
      <c r="C65" s="11" t="e">
        <f>'Inventario Activos'!#REF!</f>
        <v>#REF!</v>
      </c>
      <c r="D65" s="11" t="e">
        <f>'Inventario Activos'!#REF!</f>
        <v>#REF!</v>
      </c>
      <c r="E65" s="12" t="s">
        <v>948</v>
      </c>
      <c r="F65" s="13"/>
      <c r="G65" s="14"/>
      <c r="H65" s="29"/>
      <c r="I65" s="14"/>
      <c r="J65" s="13"/>
      <c r="K65" s="15" t="e">
        <f t="shared" si="0"/>
        <v>#VALUE!</v>
      </c>
      <c r="L65" s="13"/>
      <c r="M65" s="16" t="e">
        <f t="shared" si="1"/>
        <v>#VALUE!</v>
      </c>
      <c r="N65" s="16" t="e">
        <f t="shared" si="2"/>
        <v>#VALUE!</v>
      </c>
      <c r="O65" s="17" t="e">
        <f t="shared" si="3"/>
        <v>#VALUE!</v>
      </c>
      <c r="P65" s="29"/>
      <c r="Q65" s="19" t="s">
        <v>888</v>
      </c>
      <c r="R65" s="20">
        <f t="shared" si="4"/>
        <v>0.15</v>
      </c>
      <c r="S65" s="19" t="s">
        <v>888</v>
      </c>
      <c r="T65" s="20">
        <f t="shared" si="5"/>
        <v>0.2</v>
      </c>
      <c r="U65" s="19" t="s">
        <v>888</v>
      </c>
      <c r="V65" s="21">
        <f t="shared" si="6"/>
        <v>0.25</v>
      </c>
      <c r="W65" s="22" t="s">
        <v>888</v>
      </c>
      <c r="X65" s="21">
        <f t="shared" si="7"/>
        <v>0.4</v>
      </c>
      <c r="Y65" s="23">
        <f t="shared" si="8"/>
        <v>1</v>
      </c>
      <c r="Z65" s="13"/>
      <c r="AA65" s="24" t="e">
        <f t="shared" si="9"/>
        <v>#VALUE!</v>
      </c>
      <c r="AB65" s="13"/>
      <c r="AC65" s="24" t="e">
        <f t="shared" si="10"/>
        <v>#VALUE!</v>
      </c>
      <c r="AD65" s="24" t="e">
        <f t="shared" si="11"/>
        <v>#VALUE!</v>
      </c>
      <c r="AE65" s="17" t="e">
        <f t="shared" si="14"/>
        <v>#VALUE!</v>
      </c>
      <c r="AF65" s="17">
        <f>LOOKUP($Y65,'Criterios CID'!$BH$22:$BH$42,'Criterios CID'!$BI$22:$BI$42)</f>
        <v>0</v>
      </c>
      <c r="AG65" s="17" t="e">
        <f t="shared" si="12"/>
        <v>#VALUE!</v>
      </c>
      <c r="AH65" s="17" t="e">
        <f t="shared" si="13"/>
        <v>#VALUE!</v>
      </c>
      <c r="AI65" s="30" t="e">
        <f>LOOKUP($AH65,'Criterios CID'!$BI$16:$BI$18,'Criterios CID'!$BH$17:$BH$18)</f>
        <v>#VALUE!</v>
      </c>
    </row>
    <row r="66" spans="1:35" ht="95.25" customHeight="1" x14ac:dyDescent="0.25">
      <c r="A66" s="10" t="e">
        <f>'Inventario Activos'!#REF!</f>
        <v>#REF!</v>
      </c>
      <c r="B66" s="10" t="e">
        <f>'Inventario Activos'!#REF!</f>
        <v>#REF!</v>
      </c>
      <c r="C66" s="11" t="e">
        <f>'Inventario Activos'!#REF!</f>
        <v>#REF!</v>
      </c>
      <c r="D66" s="11" t="e">
        <f>'Inventario Activos'!#REF!</f>
        <v>#REF!</v>
      </c>
      <c r="E66" s="12" t="s">
        <v>949</v>
      </c>
      <c r="F66" s="13"/>
      <c r="G66" s="14"/>
      <c r="H66" s="29"/>
      <c r="I66" s="14"/>
      <c r="J66" s="13"/>
      <c r="K66" s="15" t="e">
        <f t="shared" si="0"/>
        <v>#VALUE!</v>
      </c>
      <c r="L66" s="13"/>
      <c r="M66" s="16" t="e">
        <f t="shared" si="1"/>
        <v>#VALUE!</v>
      </c>
      <c r="N66" s="16" t="e">
        <f t="shared" si="2"/>
        <v>#VALUE!</v>
      </c>
      <c r="O66" s="17" t="e">
        <f t="shared" si="3"/>
        <v>#VALUE!</v>
      </c>
      <c r="P66" s="29"/>
      <c r="Q66" s="19" t="s">
        <v>888</v>
      </c>
      <c r="R66" s="20">
        <f t="shared" si="4"/>
        <v>0.15</v>
      </c>
      <c r="S66" s="19" t="s">
        <v>888</v>
      </c>
      <c r="T66" s="20">
        <f t="shared" si="5"/>
        <v>0.2</v>
      </c>
      <c r="U66" s="19" t="s">
        <v>888</v>
      </c>
      <c r="V66" s="21">
        <f t="shared" si="6"/>
        <v>0.25</v>
      </c>
      <c r="W66" s="22" t="s">
        <v>888</v>
      </c>
      <c r="X66" s="21">
        <f t="shared" si="7"/>
        <v>0.4</v>
      </c>
      <c r="Y66" s="23">
        <f t="shared" si="8"/>
        <v>1</v>
      </c>
      <c r="Z66" s="13"/>
      <c r="AA66" s="24" t="e">
        <f t="shared" si="9"/>
        <v>#VALUE!</v>
      </c>
      <c r="AB66" s="13"/>
      <c r="AC66" s="24" t="e">
        <f t="shared" si="10"/>
        <v>#VALUE!</v>
      </c>
      <c r="AD66" s="24" t="e">
        <f t="shared" si="11"/>
        <v>#VALUE!</v>
      </c>
      <c r="AE66" s="17" t="e">
        <f t="shared" si="14"/>
        <v>#VALUE!</v>
      </c>
      <c r="AF66" s="17">
        <f>LOOKUP($Y66,'Criterios CID'!$BH$22:$BH$42,'Criterios CID'!$BI$22:$BI$42)</f>
        <v>0</v>
      </c>
      <c r="AG66" s="17" t="e">
        <f t="shared" si="12"/>
        <v>#VALUE!</v>
      </c>
      <c r="AH66" s="17" t="e">
        <f t="shared" si="13"/>
        <v>#VALUE!</v>
      </c>
      <c r="AI66" s="30" t="e">
        <f>LOOKUP($AH66,'Criterios CID'!$BI$16:$BI$18,'Criterios CID'!$BH$17:$BH$18)</f>
        <v>#VALUE!</v>
      </c>
    </row>
    <row r="67" spans="1:35" ht="95.25" customHeight="1" x14ac:dyDescent="0.25">
      <c r="A67" s="10" t="e">
        <f>'Inventario Activos'!#REF!</f>
        <v>#REF!</v>
      </c>
      <c r="B67" s="10" t="e">
        <f>'Inventario Activos'!#REF!</f>
        <v>#REF!</v>
      </c>
      <c r="C67" s="11" t="e">
        <f>'Inventario Activos'!#REF!</f>
        <v>#REF!</v>
      </c>
      <c r="D67" s="11" t="e">
        <f>'Inventario Activos'!#REF!</f>
        <v>#REF!</v>
      </c>
      <c r="E67" s="12" t="s">
        <v>950</v>
      </c>
      <c r="F67" s="13"/>
      <c r="G67" s="14"/>
      <c r="H67" s="29"/>
      <c r="I67" s="14"/>
      <c r="J67" s="13"/>
      <c r="K67" s="15" t="e">
        <f t="shared" si="0"/>
        <v>#VALUE!</v>
      </c>
      <c r="L67" s="13"/>
      <c r="M67" s="16" t="e">
        <f t="shared" si="1"/>
        <v>#VALUE!</v>
      </c>
      <c r="N67" s="16" t="e">
        <f t="shared" si="2"/>
        <v>#VALUE!</v>
      </c>
      <c r="O67" s="17" t="e">
        <f t="shared" si="3"/>
        <v>#VALUE!</v>
      </c>
      <c r="P67" s="29"/>
      <c r="Q67" s="19" t="s">
        <v>888</v>
      </c>
      <c r="R67" s="20">
        <f t="shared" si="4"/>
        <v>0.15</v>
      </c>
      <c r="S67" s="19" t="s">
        <v>888</v>
      </c>
      <c r="T67" s="20">
        <f t="shared" si="5"/>
        <v>0.2</v>
      </c>
      <c r="U67" s="19" t="s">
        <v>888</v>
      </c>
      <c r="V67" s="21">
        <f t="shared" si="6"/>
        <v>0.25</v>
      </c>
      <c r="W67" s="22" t="s">
        <v>888</v>
      </c>
      <c r="X67" s="21">
        <f t="shared" si="7"/>
        <v>0.4</v>
      </c>
      <c r="Y67" s="23">
        <f t="shared" si="8"/>
        <v>1</v>
      </c>
      <c r="Z67" s="13"/>
      <c r="AA67" s="24" t="e">
        <f t="shared" si="9"/>
        <v>#VALUE!</v>
      </c>
      <c r="AB67" s="13"/>
      <c r="AC67" s="24" t="e">
        <f t="shared" si="10"/>
        <v>#VALUE!</v>
      </c>
      <c r="AD67" s="24" t="e">
        <f t="shared" si="11"/>
        <v>#VALUE!</v>
      </c>
      <c r="AE67" s="17" t="e">
        <f t="shared" si="14"/>
        <v>#VALUE!</v>
      </c>
      <c r="AF67" s="17">
        <f>LOOKUP($Y67,'Criterios CID'!$BH$22:$BH$42,'Criterios CID'!$BI$22:$BI$42)</f>
        <v>0</v>
      </c>
      <c r="AG67" s="17" t="e">
        <f t="shared" si="12"/>
        <v>#VALUE!</v>
      </c>
      <c r="AH67" s="17" t="e">
        <f t="shared" si="13"/>
        <v>#VALUE!</v>
      </c>
      <c r="AI67" s="30" t="e">
        <f>LOOKUP($AH67,'Criterios CID'!$BI$16:$BI$18,'Criterios CID'!$BH$17:$BH$18)</f>
        <v>#VALUE!</v>
      </c>
    </row>
    <row r="68" spans="1:35" ht="95.25" customHeight="1" x14ac:dyDescent="0.25">
      <c r="A68" s="10" t="e">
        <f>'Inventario Activos'!#REF!</f>
        <v>#REF!</v>
      </c>
      <c r="B68" s="10" t="e">
        <f>'Inventario Activos'!#REF!</f>
        <v>#REF!</v>
      </c>
      <c r="C68" s="11" t="e">
        <f>'Inventario Activos'!#REF!</f>
        <v>#REF!</v>
      </c>
      <c r="D68" s="11" t="e">
        <f>'Inventario Activos'!#REF!</f>
        <v>#REF!</v>
      </c>
      <c r="E68" s="12" t="s">
        <v>951</v>
      </c>
      <c r="F68" s="13"/>
      <c r="G68" s="14"/>
      <c r="H68" s="29"/>
      <c r="I68" s="14"/>
      <c r="J68" s="13"/>
      <c r="K68" s="15" t="e">
        <f t="shared" si="0"/>
        <v>#VALUE!</v>
      </c>
      <c r="L68" s="13"/>
      <c r="M68" s="16" t="e">
        <f t="shared" si="1"/>
        <v>#VALUE!</v>
      </c>
      <c r="N68" s="16" t="e">
        <f t="shared" si="2"/>
        <v>#VALUE!</v>
      </c>
      <c r="O68" s="17" t="e">
        <f t="shared" si="3"/>
        <v>#VALUE!</v>
      </c>
      <c r="P68" s="29"/>
      <c r="Q68" s="19" t="s">
        <v>888</v>
      </c>
      <c r="R68" s="20">
        <f t="shared" si="4"/>
        <v>0.15</v>
      </c>
      <c r="S68" s="19" t="s">
        <v>888</v>
      </c>
      <c r="T68" s="20">
        <f t="shared" si="5"/>
        <v>0.2</v>
      </c>
      <c r="U68" s="19" t="s">
        <v>888</v>
      </c>
      <c r="V68" s="21">
        <f t="shared" si="6"/>
        <v>0.25</v>
      </c>
      <c r="W68" s="22" t="s">
        <v>888</v>
      </c>
      <c r="X68" s="21">
        <f t="shared" si="7"/>
        <v>0.4</v>
      </c>
      <c r="Y68" s="23">
        <f t="shared" si="8"/>
        <v>1</v>
      </c>
      <c r="Z68" s="13"/>
      <c r="AA68" s="24" t="e">
        <f t="shared" si="9"/>
        <v>#VALUE!</v>
      </c>
      <c r="AB68" s="13"/>
      <c r="AC68" s="24" t="e">
        <f t="shared" si="10"/>
        <v>#VALUE!</v>
      </c>
      <c r="AD68" s="24" t="e">
        <f t="shared" si="11"/>
        <v>#VALUE!</v>
      </c>
      <c r="AE68" s="17" t="e">
        <f t="shared" si="14"/>
        <v>#VALUE!</v>
      </c>
      <c r="AF68" s="17">
        <f>LOOKUP($Y68,'Criterios CID'!$BH$22:$BH$42,'Criterios CID'!$BI$22:$BI$42)</f>
        <v>0</v>
      </c>
      <c r="AG68" s="17" t="e">
        <f t="shared" si="12"/>
        <v>#VALUE!</v>
      </c>
      <c r="AH68" s="17" t="e">
        <f t="shared" si="13"/>
        <v>#VALUE!</v>
      </c>
      <c r="AI68" s="30" t="e">
        <f>LOOKUP($AH68,'Criterios CID'!$BI$16:$BI$18,'Criterios CID'!$BH$17:$BH$18)</f>
        <v>#VALUE!</v>
      </c>
    </row>
    <row r="69" spans="1:35" ht="95.25" customHeight="1" x14ac:dyDescent="0.25">
      <c r="A69" s="10" t="e">
        <f>'Inventario Activos'!#REF!</f>
        <v>#REF!</v>
      </c>
      <c r="B69" s="10" t="e">
        <f>'Inventario Activos'!#REF!</f>
        <v>#REF!</v>
      </c>
      <c r="C69" s="11" t="e">
        <f>'Inventario Activos'!#REF!</f>
        <v>#REF!</v>
      </c>
      <c r="D69" s="11" t="e">
        <f>'Inventario Activos'!#REF!</f>
        <v>#REF!</v>
      </c>
      <c r="E69" s="12" t="s">
        <v>952</v>
      </c>
      <c r="F69" s="13"/>
      <c r="G69" s="14"/>
      <c r="H69" s="29"/>
      <c r="I69" s="14"/>
      <c r="J69" s="13"/>
      <c r="K69" s="15" t="e">
        <f t="shared" si="0"/>
        <v>#VALUE!</v>
      </c>
      <c r="L69" s="13"/>
      <c r="M69" s="16" t="e">
        <f t="shared" si="1"/>
        <v>#VALUE!</v>
      </c>
      <c r="N69" s="16" t="e">
        <f t="shared" si="2"/>
        <v>#VALUE!</v>
      </c>
      <c r="O69" s="17" t="e">
        <f t="shared" si="3"/>
        <v>#VALUE!</v>
      </c>
      <c r="P69" s="29"/>
      <c r="Q69" s="19" t="s">
        <v>888</v>
      </c>
      <c r="R69" s="20">
        <f t="shared" si="4"/>
        <v>0.15</v>
      </c>
      <c r="S69" s="19" t="s">
        <v>888</v>
      </c>
      <c r="T69" s="20">
        <f t="shared" si="5"/>
        <v>0.2</v>
      </c>
      <c r="U69" s="19" t="s">
        <v>888</v>
      </c>
      <c r="V69" s="21">
        <f t="shared" si="6"/>
        <v>0.25</v>
      </c>
      <c r="W69" s="22" t="s">
        <v>888</v>
      </c>
      <c r="X69" s="21">
        <f t="shared" si="7"/>
        <v>0.4</v>
      </c>
      <c r="Y69" s="23">
        <f t="shared" si="8"/>
        <v>1</v>
      </c>
      <c r="Z69" s="13"/>
      <c r="AA69" s="24" t="e">
        <f t="shared" si="9"/>
        <v>#VALUE!</v>
      </c>
      <c r="AB69" s="13"/>
      <c r="AC69" s="24" t="e">
        <f t="shared" si="10"/>
        <v>#VALUE!</v>
      </c>
      <c r="AD69" s="24" t="e">
        <f t="shared" si="11"/>
        <v>#VALUE!</v>
      </c>
      <c r="AE69" s="17" t="e">
        <f t="shared" si="14"/>
        <v>#VALUE!</v>
      </c>
      <c r="AF69" s="17">
        <f>LOOKUP($Y69,'Criterios CID'!$BH$22:$BH$42,'Criterios CID'!$BI$22:$BI$42)</f>
        <v>0</v>
      </c>
      <c r="AG69" s="17" t="e">
        <f t="shared" si="12"/>
        <v>#VALUE!</v>
      </c>
      <c r="AH69" s="17" t="e">
        <f t="shared" si="13"/>
        <v>#VALUE!</v>
      </c>
      <c r="AI69" s="30" t="e">
        <f>LOOKUP($AH69,'Criterios CID'!$BI$16:$BI$18,'Criterios CID'!$BH$17:$BH$18)</f>
        <v>#VALUE!</v>
      </c>
    </row>
    <row r="70" spans="1:35" ht="95.25" customHeight="1" x14ac:dyDescent="0.25">
      <c r="A70" s="10" t="e">
        <f>'Inventario Activos'!#REF!</f>
        <v>#REF!</v>
      </c>
      <c r="B70" s="10" t="e">
        <f>'Inventario Activos'!#REF!</f>
        <v>#REF!</v>
      </c>
      <c r="C70" s="11" t="e">
        <f>'Inventario Activos'!#REF!</f>
        <v>#REF!</v>
      </c>
      <c r="D70" s="11" t="e">
        <f>'Inventario Activos'!#REF!</f>
        <v>#REF!</v>
      </c>
      <c r="E70" s="12" t="s">
        <v>953</v>
      </c>
      <c r="F70" s="13"/>
      <c r="G70" s="14"/>
      <c r="H70" s="29"/>
      <c r="I70" s="14"/>
      <c r="J70" s="13"/>
      <c r="K70" s="15" t="e">
        <f t="shared" si="0"/>
        <v>#VALUE!</v>
      </c>
      <c r="L70" s="13"/>
      <c r="M70" s="16" t="e">
        <f t="shared" si="1"/>
        <v>#VALUE!</v>
      </c>
      <c r="N70" s="16" t="e">
        <f t="shared" si="2"/>
        <v>#VALUE!</v>
      </c>
      <c r="O70" s="17" t="e">
        <f t="shared" si="3"/>
        <v>#VALUE!</v>
      </c>
      <c r="P70" s="29"/>
      <c r="Q70" s="19" t="s">
        <v>888</v>
      </c>
      <c r="R70" s="20">
        <f t="shared" si="4"/>
        <v>0.15</v>
      </c>
      <c r="S70" s="19" t="s">
        <v>888</v>
      </c>
      <c r="T70" s="20">
        <f t="shared" si="5"/>
        <v>0.2</v>
      </c>
      <c r="U70" s="19" t="s">
        <v>888</v>
      </c>
      <c r="V70" s="21">
        <f t="shared" si="6"/>
        <v>0.25</v>
      </c>
      <c r="W70" s="22" t="s">
        <v>888</v>
      </c>
      <c r="X70" s="21">
        <f t="shared" si="7"/>
        <v>0.4</v>
      </c>
      <c r="Y70" s="23">
        <f t="shared" si="8"/>
        <v>1</v>
      </c>
      <c r="Z70" s="13"/>
      <c r="AA70" s="24" t="e">
        <f t="shared" si="9"/>
        <v>#VALUE!</v>
      </c>
      <c r="AB70" s="13"/>
      <c r="AC70" s="24" t="e">
        <f t="shared" si="10"/>
        <v>#VALUE!</v>
      </c>
      <c r="AD70" s="24" t="e">
        <f t="shared" si="11"/>
        <v>#VALUE!</v>
      </c>
      <c r="AE70" s="17" t="e">
        <f t="shared" si="14"/>
        <v>#VALUE!</v>
      </c>
      <c r="AF70" s="17">
        <f>LOOKUP($Y70,'Criterios CID'!$BH$22:$BH$42,'Criterios CID'!$BI$22:$BI$42)</f>
        <v>0</v>
      </c>
      <c r="AG70" s="17" t="e">
        <f t="shared" si="12"/>
        <v>#VALUE!</v>
      </c>
      <c r="AH70" s="17" t="e">
        <f t="shared" si="13"/>
        <v>#VALUE!</v>
      </c>
      <c r="AI70" s="30" t="e">
        <f>LOOKUP($AH70,'Criterios CID'!$BI$16:$BI$18,'Criterios CID'!$BH$17:$BH$18)</f>
        <v>#VALUE!</v>
      </c>
    </row>
    <row r="71" spans="1:35" ht="95.25" customHeight="1" x14ac:dyDescent="0.25">
      <c r="A71" s="10" t="e">
        <f>'Inventario Activos'!#REF!</f>
        <v>#REF!</v>
      </c>
      <c r="B71" s="10" t="e">
        <f>'Inventario Activos'!#REF!</f>
        <v>#REF!</v>
      </c>
      <c r="C71" s="11" t="e">
        <f>'Inventario Activos'!#REF!</f>
        <v>#REF!</v>
      </c>
      <c r="D71" s="11" t="e">
        <f>'Inventario Activos'!#REF!</f>
        <v>#REF!</v>
      </c>
      <c r="E71" s="12" t="s">
        <v>954</v>
      </c>
      <c r="F71" s="13"/>
      <c r="G71" s="14"/>
      <c r="H71" s="29"/>
      <c r="I71" s="14"/>
      <c r="J71" s="13"/>
      <c r="K71" s="15" t="e">
        <f t="shared" si="0"/>
        <v>#VALUE!</v>
      </c>
      <c r="L71" s="13"/>
      <c r="M71" s="16" t="e">
        <f t="shared" si="1"/>
        <v>#VALUE!</v>
      </c>
      <c r="N71" s="16" t="e">
        <f t="shared" si="2"/>
        <v>#VALUE!</v>
      </c>
      <c r="O71" s="17" t="e">
        <f t="shared" si="3"/>
        <v>#VALUE!</v>
      </c>
      <c r="P71" s="29"/>
      <c r="Q71" s="19" t="s">
        <v>888</v>
      </c>
      <c r="R71" s="20">
        <f t="shared" si="4"/>
        <v>0.15</v>
      </c>
      <c r="S71" s="19" t="s">
        <v>888</v>
      </c>
      <c r="T71" s="20">
        <f t="shared" si="5"/>
        <v>0.2</v>
      </c>
      <c r="U71" s="19" t="s">
        <v>888</v>
      </c>
      <c r="V71" s="21">
        <f t="shared" si="6"/>
        <v>0.25</v>
      </c>
      <c r="W71" s="22" t="s">
        <v>888</v>
      </c>
      <c r="X71" s="21">
        <f t="shared" si="7"/>
        <v>0.4</v>
      </c>
      <c r="Y71" s="23">
        <f t="shared" si="8"/>
        <v>1</v>
      </c>
      <c r="Z71" s="13"/>
      <c r="AA71" s="24" t="e">
        <f t="shared" si="9"/>
        <v>#VALUE!</v>
      </c>
      <c r="AB71" s="13"/>
      <c r="AC71" s="24" t="e">
        <f t="shared" si="10"/>
        <v>#VALUE!</v>
      </c>
      <c r="AD71" s="24" t="e">
        <f t="shared" si="11"/>
        <v>#VALUE!</v>
      </c>
      <c r="AE71" s="17" t="e">
        <f t="shared" si="14"/>
        <v>#VALUE!</v>
      </c>
      <c r="AF71" s="17">
        <f>LOOKUP($Y71,'Criterios CID'!$BH$22:$BH$42,'Criterios CID'!$BI$22:$BI$42)</f>
        <v>0</v>
      </c>
      <c r="AG71" s="17" t="e">
        <f t="shared" si="12"/>
        <v>#VALUE!</v>
      </c>
      <c r="AH71" s="17" t="e">
        <f t="shared" si="13"/>
        <v>#VALUE!</v>
      </c>
      <c r="AI71" s="30" t="e">
        <f>LOOKUP($AH71,'Criterios CID'!$BI$16:$BI$18,'Criterios CID'!$BH$17:$BH$18)</f>
        <v>#VALUE!</v>
      </c>
    </row>
    <row r="72" spans="1:35" ht="95.25" customHeight="1" x14ac:dyDescent="0.25">
      <c r="A72" s="10" t="e">
        <f>'Inventario Activos'!#REF!</f>
        <v>#REF!</v>
      </c>
      <c r="B72" s="10" t="e">
        <f>'Inventario Activos'!#REF!</f>
        <v>#REF!</v>
      </c>
      <c r="C72" s="11" t="e">
        <f>'Inventario Activos'!#REF!</f>
        <v>#REF!</v>
      </c>
      <c r="D72" s="11" t="e">
        <f>'Inventario Activos'!#REF!</f>
        <v>#REF!</v>
      </c>
      <c r="E72" s="12" t="s">
        <v>955</v>
      </c>
      <c r="F72" s="13"/>
      <c r="G72" s="14"/>
      <c r="H72" s="29"/>
      <c r="I72" s="14"/>
      <c r="J72" s="13"/>
      <c r="K72" s="15" t="e">
        <f t="shared" si="0"/>
        <v>#VALUE!</v>
      </c>
      <c r="L72" s="13"/>
      <c r="M72" s="16" t="e">
        <f t="shared" si="1"/>
        <v>#VALUE!</v>
      </c>
      <c r="N72" s="16" t="e">
        <f t="shared" si="2"/>
        <v>#VALUE!</v>
      </c>
      <c r="O72" s="17" t="e">
        <f t="shared" si="3"/>
        <v>#VALUE!</v>
      </c>
      <c r="P72" s="29"/>
      <c r="Q72" s="19" t="s">
        <v>888</v>
      </c>
      <c r="R72" s="20">
        <f t="shared" si="4"/>
        <v>0.15</v>
      </c>
      <c r="S72" s="19" t="s">
        <v>888</v>
      </c>
      <c r="T72" s="20">
        <f t="shared" si="5"/>
        <v>0.2</v>
      </c>
      <c r="U72" s="19" t="s">
        <v>888</v>
      </c>
      <c r="V72" s="21">
        <f t="shared" si="6"/>
        <v>0.25</v>
      </c>
      <c r="W72" s="22" t="s">
        <v>888</v>
      </c>
      <c r="X72" s="21">
        <f t="shared" si="7"/>
        <v>0.4</v>
      </c>
      <c r="Y72" s="23">
        <f t="shared" si="8"/>
        <v>1</v>
      </c>
      <c r="Z72" s="13"/>
      <c r="AA72" s="24" t="e">
        <f t="shared" si="9"/>
        <v>#VALUE!</v>
      </c>
      <c r="AB72" s="13"/>
      <c r="AC72" s="24" t="e">
        <f t="shared" si="10"/>
        <v>#VALUE!</v>
      </c>
      <c r="AD72" s="24" t="e">
        <f t="shared" si="11"/>
        <v>#VALUE!</v>
      </c>
      <c r="AE72" s="17" t="e">
        <f t="shared" si="14"/>
        <v>#VALUE!</v>
      </c>
      <c r="AF72" s="17">
        <f>LOOKUP($Y72,'Criterios CID'!$BH$22:$BH$42,'Criterios CID'!$BI$22:$BI$42)</f>
        <v>0</v>
      </c>
      <c r="AG72" s="17" t="e">
        <f t="shared" si="12"/>
        <v>#VALUE!</v>
      </c>
      <c r="AH72" s="17" t="e">
        <f t="shared" si="13"/>
        <v>#VALUE!</v>
      </c>
      <c r="AI72" s="30" t="e">
        <f>LOOKUP($AH72,'Criterios CID'!$BI$16:$BI$18,'Criterios CID'!$BH$17:$BH$18)</f>
        <v>#VALUE!</v>
      </c>
    </row>
    <row r="73" spans="1:35" ht="95.25" customHeight="1" x14ac:dyDescent="0.25">
      <c r="A73" s="10" t="e">
        <f>'Inventario Activos'!#REF!</f>
        <v>#REF!</v>
      </c>
      <c r="B73" s="10" t="e">
        <f>'Inventario Activos'!#REF!</f>
        <v>#REF!</v>
      </c>
      <c r="C73" s="11" t="e">
        <f>'Inventario Activos'!#REF!</f>
        <v>#REF!</v>
      </c>
      <c r="D73" s="11" t="e">
        <f>'Inventario Activos'!#REF!</f>
        <v>#REF!</v>
      </c>
      <c r="E73" s="12" t="s">
        <v>956</v>
      </c>
      <c r="F73" s="13"/>
      <c r="G73" s="14"/>
      <c r="H73" s="29"/>
      <c r="I73" s="14"/>
      <c r="J73" s="13"/>
      <c r="K73" s="15" t="e">
        <f t="shared" si="0"/>
        <v>#VALUE!</v>
      </c>
      <c r="L73" s="13"/>
      <c r="M73" s="16" t="e">
        <f t="shared" si="1"/>
        <v>#VALUE!</v>
      </c>
      <c r="N73" s="16" t="e">
        <f t="shared" si="2"/>
        <v>#VALUE!</v>
      </c>
      <c r="O73" s="17" t="e">
        <f t="shared" si="3"/>
        <v>#VALUE!</v>
      </c>
      <c r="P73" s="29"/>
      <c r="Q73" s="19" t="s">
        <v>888</v>
      </c>
      <c r="R73" s="20">
        <f t="shared" si="4"/>
        <v>0.15</v>
      </c>
      <c r="S73" s="19" t="s">
        <v>888</v>
      </c>
      <c r="T73" s="20">
        <f t="shared" si="5"/>
        <v>0.2</v>
      </c>
      <c r="U73" s="19" t="s">
        <v>888</v>
      </c>
      <c r="V73" s="21">
        <f t="shared" si="6"/>
        <v>0.25</v>
      </c>
      <c r="W73" s="22" t="s">
        <v>888</v>
      </c>
      <c r="X73" s="21">
        <f t="shared" si="7"/>
        <v>0.4</v>
      </c>
      <c r="Y73" s="23">
        <f t="shared" si="8"/>
        <v>1</v>
      </c>
      <c r="Z73" s="13"/>
      <c r="AA73" s="24" t="e">
        <f t="shared" si="9"/>
        <v>#VALUE!</v>
      </c>
      <c r="AB73" s="13"/>
      <c r="AC73" s="24" t="e">
        <f t="shared" si="10"/>
        <v>#VALUE!</v>
      </c>
      <c r="AD73" s="24" t="e">
        <f t="shared" si="11"/>
        <v>#VALUE!</v>
      </c>
      <c r="AE73" s="17" t="e">
        <f t="shared" si="14"/>
        <v>#VALUE!</v>
      </c>
      <c r="AF73" s="17">
        <f>LOOKUP($Y73,'Criterios CID'!$BH$22:$BH$42,'Criterios CID'!$BI$22:$BI$42)</f>
        <v>0</v>
      </c>
      <c r="AG73" s="17" t="e">
        <f t="shared" si="12"/>
        <v>#VALUE!</v>
      </c>
      <c r="AH73" s="17" t="e">
        <f t="shared" si="13"/>
        <v>#VALUE!</v>
      </c>
      <c r="AI73" s="30" t="e">
        <f>LOOKUP($AH73,'Criterios CID'!$BI$16:$BI$18,'Criterios CID'!$BH$17:$BH$18)</f>
        <v>#VALUE!</v>
      </c>
    </row>
    <row r="74" spans="1:35" ht="95.25" customHeight="1" x14ac:dyDescent="0.25">
      <c r="A74" s="10" t="e">
        <f>'Inventario Activos'!#REF!</f>
        <v>#REF!</v>
      </c>
      <c r="B74" s="10" t="e">
        <f>'Inventario Activos'!#REF!</f>
        <v>#REF!</v>
      </c>
      <c r="C74" s="11" t="e">
        <f>'Inventario Activos'!#REF!</f>
        <v>#REF!</v>
      </c>
      <c r="D74" s="11" t="e">
        <f>'Inventario Activos'!#REF!</f>
        <v>#REF!</v>
      </c>
      <c r="E74" s="12" t="s">
        <v>957</v>
      </c>
      <c r="F74" s="13"/>
      <c r="G74" s="14"/>
      <c r="H74" s="29"/>
      <c r="I74" s="14"/>
      <c r="J74" s="13"/>
      <c r="K74" s="15" t="e">
        <f t="shared" si="0"/>
        <v>#VALUE!</v>
      </c>
      <c r="L74" s="13"/>
      <c r="M74" s="16" t="e">
        <f t="shared" si="1"/>
        <v>#VALUE!</v>
      </c>
      <c r="N74" s="16" t="e">
        <f t="shared" si="2"/>
        <v>#VALUE!</v>
      </c>
      <c r="O74" s="17" t="e">
        <f t="shared" si="3"/>
        <v>#VALUE!</v>
      </c>
      <c r="P74" s="29"/>
      <c r="Q74" s="19" t="s">
        <v>888</v>
      </c>
      <c r="R74" s="20">
        <f t="shared" si="4"/>
        <v>0.15</v>
      </c>
      <c r="S74" s="19" t="s">
        <v>888</v>
      </c>
      <c r="T74" s="20">
        <f t="shared" si="5"/>
        <v>0.2</v>
      </c>
      <c r="U74" s="19" t="s">
        <v>888</v>
      </c>
      <c r="V74" s="21">
        <f t="shared" si="6"/>
        <v>0.25</v>
      </c>
      <c r="W74" s="22" t="s">
        <v>888</v>
      </c>
      <c r="X74" s="21">
        <f t="shared" si="7"/>
        <v>0.4</v>
      </c>
      <c r="Y74" s="23">
        <f t="shared" si="8"/>
        <v>1</v>
      </c>
      <c r="Z74" s="13"/>
      <c r="AA74" s="24" t="e">
        <f t="shared" si="9"/>
        <v>#VALUE!</v>
      </c>
      <c r="AB74" s="13"/>
      <c r="AC74" s="24" t="e">
        <f t="shared" si="10"/>
        <v>#VALUE!</v>
      </c>
      <c r="AD74" s="24" t="e">
        <f t="shared" si="11"/>
        <v>#VALUE!</v>
      </c>
      <c r="AE74" s="17" t="e">
        <f t="shared" si="14"/>
        <v>#VALUE!</v>
      </c>
      <c r="AF74" s="17">
        <f>LOOKUP($Y74,'Criterios CID'!$BH$22:$BH$42,'Criterios CID'!$BI$22:$BI$42)</f>
        <v>0</v>
      </c>
      <c r="AG74" s="17" t="e">
        <f t="shared" si="12"/>
        <v>#VALUE!</v>
      </c>
      <c r="AH74" s="17" t="e">
        <f t="shared" si="13"/>
        <v>#VALUE!</v>
      </c>
      <c r="AI74" s="30" t="e">
        <f>LOOKUP($AH74,'Criterios CID'!$BI$16:$BI$18,'Criterios CID'!$BH$17:$BH$18)</f>
        <v>#VALUE!</v>
      </c>
    </row>
    <row r="75" spans="1:35" ht="95.25" customHeight="1" x14ac:dyDescent="0.25">
      <c r="A75" s="10" t="e">
        <f>'Inventario Activos'!#REF!</f>
        <v>#REF!</v>
      </c>
      <c r="B75" s="10" t="e">
        <f>'Inventario Activos'!#REF!</f>
        <v>#REF!</v>
      </c>
      <c r="C75" s="11" t="e">
        <f>'Inventario Activos'!#REF!</f>
        <v>#REF!</v>
      </c>
      <c r="D75" s="11" t="e">
        <f>'Inventario Activos'!#REF!</f>
        <v>#REF!</v>
      </c>
      <c r="E75" s="12" t="s">
        <v>958</v>
      </c>
      <c r="F75" s="13"/>
      <c r="G75" s="14"/>
      <c r="H75" s="29"/>
      <c r="I75" s="14"/>
      <c r="J75" s="13"/>
      <c r="K75" s="15" t="e">
        <f t="shared" si="0"/>
        <v>#VALUE!</v>
      </c>
      <c r="L75" s="13"/>
      <c r="M75" s="16" t="e">
        <f t="shared" si="1"/>
        <v>#VALUE!</v>
      </c>
      <c r="N75" s="16" t="e">
        <f t="shared" si="2"/>
        <v>#VALUE!</v>
      </c>
      <c r="O75" s="17" t="e">
        <f t="shared" si="3"/>
        <v>#VALUE!</v>
      </c>
      <c r="P75" s="29"/>
      <c r="Q75" s="19" t="s">
        <v>888</v>
      </c>
      <c r="R75" s="20">
        <f t="shared" si="4"/>
        <v>0.15</v>
      </c>
      <c r="S75" s="19" t="s">
        <v>888</v>
      </c>
      <c r="T75" s="20">
        <f t="shared" si="5"/>
        <v>0.2</v>
      </c>
      <c r="U75" s="19" t="s">
        <v>888</v>
      </c>
      <c r="V75" s="21">
        <f t="shared" si="6"/>
        <v>0.25</v>
      </c>
      <c r="W75" s="22" t="s">
        <v>888</v>
      </c>
      <c r="X75" s="21">
        <f t="shared" si="7"/>
        <v>0.4</v>
      </c>
      <c r="Y75" s="23">
        <f t="shared" si="8"/>
        <v>1</v>
      </c>
      <c r="Z75" s="13"/>
      <c r="AA75" s="24" t="e">
        <f t="shared" si="9"/>
        <v>#VALUE!</v>
      </c>
      <c r="AB75" s="13"/>
      <c r="AC75" s="24" t="e">
        <f t="shared" si="10"/>
        <v>#VALUE!</v>
      </c>
      <c r="AD75" s="24" t="e">
        <f t="shared" si="11"/>
        <v>#VALUE!</v>
      </c>
      <c r="AE75" s="17" t="e">
        <f t="shared" si="14"/>
        <v>#VALUE!</v>
      </c>
      <c r="AF75" s="17">
        <f>LOOKUP($Y75,'Criterios CID'!$BH$22:$BH$42,'Criterios CID'!$BI$22:$BI$42)</f>
        <v>0</v>
      </c>
      <c r="AG75" s="17" t="e">
        <f t="shared" si="12"/>
        <v>#VALUE!</v>
      </c>
      <c r="AH75" s="17" t="e">
        <f t="shared" si="13"/>
        <v>#VALUE!</v>
      </c>
      <c r="AI75" s="30" t="e">
        <f>LOOKUP($AH75,'Criterios CID'!$BI$16:$BI$18,'Criterios CID'!$BH$17:$BH$18)</f>
        <v>#VALUE!</v>
      </c>
    </row>
    <row r="76" spans="1:35" ht="95.25" customHeight="1" x14ac:dyDescent="0.25">
      <c r="A76" s="10" t="e">
        <f>'Inventario Activos'!#REF!</f>
        <v>#REF!</v>
      </c>
      <c r="B76" s="10" t="e">
        <f>'Inventario Activos'!#REF!</f>
        <v>#REF!</v>
      </c>
      <c r="C76" s="11" t="e">
        <f>'Inventario Activos'!#REF!</f>
        <v>#REF!</v>
      </c>
      <c r="D76" s="11" t="e">
        <f>'Inventario Activos'!#REF!</f>
        <v>#REF!</v>
      </c>
      <c r="E76" s="12" t="s">
        <v>959</v>
      </c>
      <c r="F76" s="13"/>
      <c r="G76" s="14"/>
      <c r="H76" s="29"/>
      <c r="I76" s="14"/>
      <c r="J76" s="13"/>
      <c r="K76" s="15" t="e">
        <f t="shared" si="0"/>
        <v>#VALUE!</v>
      </c>
      <c r="L76" s="13"/>
      <c r="M76" s="16" t="e">
        <f t="shared" si="1"/>
        <v>#VALUE!</v>
      </c>
      <c r="N76" s="16" t="e">
        <f t="shared" si="2"/>
        <v>#VALUE!</v>
      </c>
      <c r="O76" s="17" t="e">
        <f t="shared" si="3"/>
        <v>#VALUE!</v>
      </c>
      <c r="P76" s="29"/>
      <c r="Q76" s="19" t="s">
        <v>888</v>
      </c>
      <c r="R76" s="20">
        <f t="shared" si="4"/>
        <v>0.15</v>
      </c>
      <c r="S76" s="19" t="s">
        <v>888</v>
      </c>
      <c r="T76" s="20">
        <f t="shared" si="5"/>
        <v>0.2</v>
      </c>
      <c r="U76" s="19" t="s">
        <v>888</v>
      </c>
      <c r="V76" s="21">
        <f t="shared" si="6"/>
        <v>0.25</v>
      </c>
      <c r="W76" s="22" t="s">
        <v>888</v>
      </c>
      <c r="X76" s="21">
        <f t="shared" si="7"/>
        <v>0.4</v>
      </c>
      <c r="Y76" s="23">
        <f t="shared" si="8"/>
        <v>1</v>
      </c>
      <c r="Z76" s="13"/>
      <c r="AA76" s="24" t="e">
        <f t="shared" si="9"/>
        <v>#VALUE!</v>
      </c>
      <c r="AB76" s="13"/>
      <c r="AC76" s="24" t="e">
        <f t="shared" si="10"/>
        <v>#VALUE!</v>
      </c>
      <c r="AD76" s="24" t="e">
        <f t="shared" si="11"/>
        <v>#VALUE!</v>
      </c>
      <c r="AE76" s="17" t="e">
        <f t="shared" si="14"/>
        <v>#VALUE!</v>
      </c>
      <c r="AF76" s="17">
        <f>LOOKUP($Y76,'Criterios CID'!$BH$22:$BH$42,'Criterios CID'!$BI$22:$BI$42)</f>
        <v>0</v>
      </c>
      <c r="AG76" s="17" t="e">
        <f t="shared" si="12"/>
        <v>#VALUE!</v>
      </c>
      <c r="AH76" s="17" t="e">
        <f t="shared" si="13"/>
        <v>#VALUE!</v>
      </c>
      <c r="AI76" s="30" t="e">
        <f>LOOKUP($AH76,'Criterios CID'!$BI$16:$BI$18,'Criterios CID'!$BH$17:$BH$18)</f>
        <v>#VALUE!</v>
      </c>
    </row>
    <row r="77" spans="1:35" ht="95.25" customHeight="1" x14ac:dyDescent="0.25">
      <c r="A77" s="10" t="e">
        <f>'Inventario Activos'!#REF!</f>
        <v>#REF!</v>
      </c>
      <c r="B77" s="10" t="e">
        <f>'Inventario Activos'!#REF!</f>
        <v>#REF!</v>
      </c>
      <c r="C77" s="11" t="e">
        <f>'Inventario Activos'!#REF!</f>
        <v>#REF!</v>
      </c>
      <c r="D77" s="11" t="e">
        <f>'Inventario Activos'!#REF!</f>
        <v>#REF!</v>
      </c>
      <c r="E77" s="12" t="s">
        <v>960</v>
      </c>
      <c r="F77" s="13"/>
      <c r="G77" s="14"/>
      <c r="H77" s="29"/>
      <c r="I77" s="14"/>
      <c r="J77" s="13"/>
      <c r="K77" s="15" t="e">
        <f t="shared" si="0"/>
        <v>#VALUE!</v>
      </c>
      <c r="L77" s="13"/>
      <c r="M77" s="16" t="e">
        <f t="shared" si="1"/>
        <v>#VALUE!</v>
      </c>
      <c r="N77" s="16" t="e">
        <f t="shared" si="2"/>
        <v>#VALUE!</v>
      </c>
      <c r="O77" s="17" t="e">
        <f t="shared" si="3"/>
        <v>#VALUE!</v>
      </c>
      <c r="P77" s="29"/>
      <c r="Q77" s="19" t="s">
        <v>888</v>
      </c>
      <c r="R77" s="20">
        <f t="shared" si="4"/>
        <v>0.15</v>
      </c>
      <c r="S77" s="19" t="s">
        <v>888</v>
      </c>
      <c r="T77" s="20">
        <f t="shared" si="5"/>
        <v>0.2</v>
      </c>
      <c r="U77" s="19" t="s">
        <v>888</v>
      </c>
      <c r="V77" s="21">
        <f t="shared" si="6"/>
        <v>0.25</v>
      </c>
      <c r="W77" s="22" t="s">
        <v>888</v>
      </c>
      <c r="X77" s="21">
        <f t="shared" si="7"/>
        <v>0.4</v>
      </c>
      <c r="Y77" s="23">
        <f t="shared" si="8"/>
        <v>1</v>
      </c>
      <c r="Z77" s="13"/>
      <c r="AA77" s="24" t="e">
        <f t="shared" si="9"/>
        <v>#VALUE!</v>
      </c>
      <c r="AB77" s="13"/>
      <c r="AC77" s="24" t="e">
        <f t="shared" si="10"/>
        <v>#VALUE!</v>
      </c>
      <c r="AD77" s="24" t="e">
        <f t="shared" si="11"/>
        <v>#VALUE!</v>
      </c>
      <c r="AE77" s="17" t="e">
        <f t="shared" si="14"/>
        <v>#VALUE!</v>
      </c>
      <c r="AF77" s="17">
        <f>LOOKUP($Y77,'Criterios CID'!$BH$22:$BH$42,'Criterios CID'!$BI$22:$BI$42)</f>
        <v>0</v>
      </c>
      <c r="AG77" s="17" t="e">
        <f t="shared" si="12"/>
        <v>#VALUE!</v>
      </c>
      <c r="AH77" s="17" t="e">
        <f t="shared" si="13"/>
        <v>#VALUE!</v>
      </c>
      <c r="AI77" s="30" t="e">
        <f>LOOKUP($AH77,'Criterios CID'!$BI$16:$BI$18,'Criterios CID'!$BH$17:$BH$18)</f>
        <v>#VALUE!</v>
      </c>
    </row>
    <row r="78" spans="1:35" ht="95.25" customHeight="1" x14ac:dyDescent="0.25">
      <c r="A78" s="10" t="e">
        <f>'Inventario Activos'!#REF!</f>
        <v>#REF!</v>
      </c>
      <c r="B78" s="10" t="e">
        <f>'Inventario Activos'!#REF!</f>
        <v>#REF!</v>
      </c>
      <c r="C78" s="11" t="e">
        <f>'Inventario Activos'!#REF!</f>
        <v>#REF!</v>
      </c>
      <c r="D78" s="11" t="e">
        <f>'Inventario Activos'!#REF!</f>
        <v>#REF!</v>
      </c>
      <c r="E78" s="12" t="s">
        <v>961</v>
      </c>
      <c r="F78" s="13"/>
      <c r="G78" s="14"/>
      <c r="H78" s="29"/>
      <c r="I78" s="14"/>
      <c r="J78" s="13"/>
      <c r="K78" s="15" t="e">
        <f t="shared" si="0"/>
        <v>#VALUE!</v>
      </c>
      <c r="L78" s="13"/>
      <c r="M78" s="16" t="e">
        <f t="shared" si="1"/>
        <v>#VALUE!</v>
      </c>
      <c r="N78" s="16" t="e">
        <f t="shared" si="2"/>
        <v>#VALUE!</v>
      </c>
      <c r="O78" s="17" t="e">
        <f t="shared" si="3"/>
        <v>#VALUE!</v>
      </c>
      <c r="P78" s="29"/>
      <c r="Q78" s="19" t="s">
        <v>888</v>
      </c>
      <c r="R78" s="20">
        <f t="shared" si="4"/>
        <v>0.15</v>
      </c>
      <c r="S78" s="19" t="s">
        <v>888</v>
      </c>
      <c r="T78" s="20">
        <f t="shared" si="5"/>
        <v>0.2</v>
      </c>
      <c r="U78" s="19" t="s">
        <v>888</v>
      </c>
      <c r="V78" s="21">
        <f t="shared" si="6"/>
        <v>0.25</v>
      </c>
      <c r="W78" s="22" t="s">
        <v>888</v>
      </c>
      <c r="X78" s="21">
        <f t="shared" si="7"/>
        <v>0.4</v>
      </c>
      <c r="Y78" s="23">
        <f t="shared" si="8"/>
        <v>1</v>
      </c>
      <c r="Z78" s="13"/>
      <c r="AA78" s="24" t="e">
        <f t="shared" si="9"/>
        <v>#VALUE!</v>
      </c>
      <c r="AB78" s="13"/>
      <c r="AC78" s="24" t="e">
        <f t="shared" si="10"/>
        <v>#VALUE!</v>
      </c>
      <c r="AD78" s="24" t="e">
        <f t="shared" si="11"/>
        <v>#VALUE!</v>
      </c>
      <c r="AE78" s="17" t="e">
        <f t="shared" si="14"/>
        <v>#VALUE!</v>
      </c>
      <c r="AF78" s="17">
        <f>LOOKUP($Y78,'Criterios CID'!$BH$22:$BH$42,'Criterios CID'!$BI$22:$BI$42)</f>
        <v>0</v>
      </c>
      <c r="AG78" s="17" t="e">
        <f t="shared" si="12"/>
        <v>#VALUE!</v>
      </c>
      <c r="AH78" s="17" t="e">
        <f t="shared" si="13"/>
        <v>#VALUE!</v>
      </c>
      <c r="AI78" s="30" t="e">
        <f>LOOKUP($AH78,'Criterios CID'!$BI$16:$BI$18,'Criterios CID'!$BH$17:$BH$18)</f>
        <v>#VALUE!</v>
      </c>
    </row>
    <row r="79" spans="1:35" ht="95.25" customHeight="1" x14ac:dyDescent="0.25">
      <c r="A79" s="10" t="e">
        <f>'Inventario Activos'!#REF!</f>
        <v>#REF!</v>
      </c>
      <c r="B79" s="10" t="e">
        <f>'Inventario Activos'!#REF!</f>
        <v>#REF!</v>
      </c>
      <c r="C79" s="11" t="e">
        <f>'Inventario Activos'!#REF!</f>
        <v>#REF!</v>
      </c>
      <c r="D79" s="11" t="e">
        <f>'Inventario Activos'!#REF!</f>
        <v>#REF!</v>
      </c>
      <c r="E79" s="12" t="s">
        <v>962</v>
      </c>
      <c r="F79" s="13"/>
      <c r="G79" s="14"/>
      <c r="H79" s="29"/>
      <c r="I79" s="14"/>
      <c r="J79" s="13"/>
      <c r="K79" s="15" t="e">
        <f t="shared" si="0"/>
        <v>#VALUE!</v>
      </c>
      <c r="L79" s="13"/>
      <c r="M79" s="16" t="e">
        <f t="shared" si="1"/>
        <v>#VALUE!</v>
      </c>
      <c r="N79" s="16" t="e">
        <f t="shared" si="2"/>
        <v>#VALUE!</v>
      </c>
      <c r="O79" s="17" t="e">
        <f t="shared" si="3"/>
        <v>#VALUE!</v>
      </c>
      <c r="P79" s="29"/>
      <c r="Q79" s="19" t="s">
        <v>888</v>
      </c>
      <c r="R79" s="20">
        <f t="shared" si="4"/>
        <v>0.15</v>
      </c>
      <c r="S79" s="19" t="s">
        <v>888</v>
      </c>
      <c r="T79" s="20">
        <f t="shared" si="5"/>
        <v>0.2</v>
      </c>
      <c r="U79" s="19" t="s">
        <v>888</v>
      </c>
      <c r="V79" s="21">
        <f t="shared" si="6"/>
        <v>0.25</v>
      </c>
      <c r="W79" s="22" t="s">
        <v>888</v>
      </c>
      <c r="X79" s="21">
        <f t="shared" si="7"/>
        <v>0.4</v>
      </c>
      <c r="Y79" s="23">
        <f t="shared" si="8"/>
        <v>1</v>
      </c>
      <c r="Z79" s="13"/>
      <c r="AA79" s="24" t="e">
        <f t="shared" si="9"/>
        <v>#VALUE!</v>
      </c>
      <c r="AB79" s="13"/>
      <c r="AC79" s="24" t="e">
        <f t="shared" si="10"/>
        <v>#VALUE!</v>
      </c>
      <c r="AD79" s="24" t="e">
        <f t="shared" si="11"/>
        <v>#VALUE!</v>
      </c>
      <c r="AE79" s="17" t="e">
        <f t="shared" si="14"/>
        <v>#VALUE!</v>
      </c>
      <c r="AF79" s="17">
        <f>LOOKUP($Y79,'Criterios CID'!$BH$22:$BH$42,'Criterios CID'!$BI$22:$BI$42)</f>
        <v>0</v>
      </c>
      <c r="AG79" s="17" t="e">
        <f t="shared" si="12"/>
        <v>#VALUE!</v>
      </c>
      <c r="AH79" s="17" t="e">
        <f t="shared" si="13"/>
        <v>#VALUE!</v>
      </c>
      <c r="AI79" s="30" t="e">
        <f>LOOKUP($AH79,'Criterios CID'!$BI$16:$BI$18,'Criterios CID'!$BH$17:$BH$18)</f>
        <v>#VALUE!</v>
      </c>
    </row>
    <row r="80" spans="1:35" ht="95.25" customHeight="1" x14ac:dyDescent="0.25">
      <c r="A80" s="10" t="e">
        <f>'Inventario Activos'!#REF!</f>
        <v>#REF!</v>
      </c>
      <c r="B80" s="10" t="e">
        <f>'Inventario Activos'!#REF!</f>
        <v>#REF!</v>
      </c>
      <c r="C80" s="11" t="e">
        <f>'Inventario Activos'!#REF!</f>
        <v>#REF!</v>
      </c>
      <c r="D80" s="11" t="e">
        <f>'Inventario Activos'!#REF!</f>
        <v>#REF!</v>
      </c>
      <c r="E80" s="12" t="s">
        <v>963</v>
      </c>
      <c r="F80" s="13"/>
      <c r="G80" s="14"/>
      <c r="H80" s="29"/>
      <c r="I80" s="14"/>
      <c r="J80" s="13"/>
      <c r="K80" s="15" t="e">
        <f t="shared" si="0"/>
        <v>#VALUE!</v>
      </c>
      <c r="L80" s="13"/>
      <c r="M80" s="16" t="e">
        <f t="shared" si="1"/>
        <v>#VALUE!</v>
      </c>
      <c r="N80" s="16" t="e">
        <f t="shared" si="2"/>
        <v>#VALUE!</v>
      </c>
      <c r="O80" s="17" t="e">
        <f t="shared" si="3"/>
        <v>#VALUE!</v>
      </c>
      <c r="P80" s="29"/>
      <c r="Q80" s="19" t="s">
        <v>888</v>
      </c>
      <c r="R80" s="20">
        <f t="shared" si="4"/>
        <v>0.15</v>
      </c>
      <c r="S80" s="19" t="s">
        <v>888</v>
      </c>
      <c r="T80" s="20">
        <f t="shared" si="5"/>
        <v>0.2</v>
      </c>
      <c r="U80" s="19" t="s">
        <v>888</v>
      </c>
      <c r="V80" s="21">
        <f t="shared" si="6"/>
        <v>0.25</v>
      </c>
      <c r="W80" s="22" t="s">
        <v>888</v>
      </c>
      <c r="X80" s="21">
        <f t="shared" si="7"/>
        <v>0.4</v>
      </c>
      <c r="Y80" s="23">
        <f t="shared" si="8"/>
        <v>1</v>
      </c>
      <c r="Z80" s="13"/>
      <c r="AA80" s="24" t="e">
        <f t="shared" si="9"/>
        <v>#VALUE!</v>
      </c>
      <c r="AB80" s="13"/>
      <c r="AC80" s="24" t="e">
        <f t="shared" si="10"/>
        <v>#VALUE!</v>
      </c>
      <c r="AD80" s="24" t="e">
        <f t="shared" si="11"/>
        <v>#VALUE!</v>
      </c>
      <c r="AE80" s="17" t="e">
        <f t="shared" si="14"/>
        <v>#VALUE!</v>
      </c>
      <c r="AF80" s="17">
        <f>LOOKUP($Y80,'Criterios CID'!$BH$22:$BH$42,'Criterios CID'!$BI$22:$BI$42)</f>
        <v>0</v>
      </c>
      <c r="AG80" s="17" t="e">
        <f t="shared" si="12"/>
        <v>#VALUE!</v>
      </c>
      <c r="AH80" s="17" t="e">
        <f t="shared" si="13"/>
        <v>#VALUE!</v>
      </c>
      <c r="AI80" s="30" t="e">
        <f>LOOKUP($AH80,'Criterios CID'!$BI$16:$BI$18,'Criterios CID'!$BH$17:$BH$18)</f>
        <v>#VALUE!</v>
      </c>
    </row>
    <row r="81" spans="1:35" ht="95.25" customHeight="1" x14ac:dyDescent="0.25">
      <c r="A81" s="10" t="e">
        <f>'Inventario Activos'!#REF!</f>
        <v>#REF!</v>
      </c>
      <c r="B81" s="10" t="e">
        <f>'Inventario Activos'!#REF!</f>
        <v>#REF!</v>
      </c>
      <c r="C81" s="11" t="e">
        <f>'Inventario Activos'!#REF!</f>
        <v>#REF!</v>
      </c>
      <c r="D81" s="11" t="e">
        <f>'Inventario Activos'!#REF!</f>
        <v>#REF!</v>
      </c>
      <c r="E81" s="12" t="s">
        <v>964</v>
      </c>
      <c r="F81" s="13"/>
      <c r="G81" s="14"/>
      <c r="H81" s="29"/>
      <c r="I81" s="14"/>
      <c r="J81" s="13"/>
      <c r="K81" s="15" t="e">
        <f t="shared" si="0"/>
        <v>#VALUE!</v>
      </c>
      <c r="L81" s="13"/>
      <c r="M81" s="16" t="e">
        <f t="shared" si="1"/>
        <v>#VALUE!</v>
      </c>
      <c r="N81" s="16" t="e">
        <f t="shared" si="2"/>
        <v>#VALUE!</v>
      </c>
      <c r="O81" s="17" t="e">
        <f t="shared" si="3"/>
        <v>#VALUE!</v>
      </c>
      <c r="P81" s="29"/>
      <c r="Q81" s="19" t="s">
        <v>888</v>
      </c>
      <c r="R81" s="20">
        <f t="shared" si="4"/>
        <v>0.15</v>
      </c>
      <c r="S81" s="19" t="s">
        <v>888</v>
      </c>
      <c r="T81" s="20">
        <f t="shared" si="5"/>
        <v>0.2</v>
      </c>
      <c r="U81" s="19" t="s">
        <v>888</v>
      </c>
      <c r="V81" s="21">
        <f t="shared" si="6"/>
        <v>0.25</v>
      </c>
      <c r="W81" s="22" t="s">
        <v>888</v>
      </c>
      <c r="X81" s="21">
        <f t="shared" si="7"/>
        <v>0.4</v>
      </c>
      <c r="Y81" s="23">
        <f t="shared" si="8"/>
        <v>1</v>
      </c>
      <c r="Z81" s="13"/>
      <c r="AA81" s="24" t="e">
        <f t="shared" si="9"/>
        <v>#VALUE!</v>
      </c>
      <c r="AB81" s="13"/>
      <c r="AC81" s="24" t="e">
        <f t="shared" si="10"/>
        <v>#VALUE!</v>
      </c>
      <c r="AD81" s="24" t="e">
        <f t="shared" si="11"/>
        <v>#VALUE!</v>
      </c>
      <c r="AE81" s="17" t="e">
        <f t="shared" si="14"/>
        <v>#VALUE!</v>
      </c>
      <c r="AF81" s="17">
        <f>LOOKUP($Y81,'Criterios CID'!$BH$22:$BH$42,'Criterios CID'!$BI$22:$BI$42)</f>
        <v>0</v>
      </c>
      <c r="AG81" s="17" t="e">
        <f t="shared" si="12"/>
        <v>#VALUE!</v>
      </c>
      <c r="AH81" s="17" t="e">
        <f t="shared" si="13"/>
        <v>#VALUE!</v>
      </c>
      <c r="AI81" s="30" t="e">
        <f>LOOKUP($AH81,'Criterios CID'!$BI$16:$BI$18,'Criterios CID'!$BH$17:$BH$18)</f>
        <v>#VALUE!</v>
      </c>
    </row>
    <row r="82" spans="1:35" ht="95.25" customHeight="1" x14ac:dyDescent="0.25">
      <c r="A82" s="10" t="e">
        <f>'Inventario Activos'!#REF!</f>
        <v>#REF!</v>
      </c>
      <c r="B82" s="10" t="e">
        <f>'Inventario Activos'!#REF!</f>
        <v>#REF!</v>
      </c>
      <c r="C82" s="11" t="e">
        <f>'Inventario Activos'!#REF!</f>
        <v>#REF!</v>
      </c>
      <c r="D82" s="11" t="e">
        <f>'Inventario Activos'!#REF!</f>
        <v>#REF!</v>
      </c>
      <c r="E82" s="12" t="s">
        <v>965</v>
      </c>
      <c r="F82" s="13"/>
      <c r="G82" s="14"/>
      <c r="H82" s="29"/>
      <c r="I82" s="14"/>
      <c r="J82" s="13"/>
      <c r="K82" s="15" t="e">
        <f t="shared" si="0"/>
        <v>#VALUE!</v>
      </c>
      <c r="L82" s="13"/>
      <c r="M82" s="16" t="e">
        <f t="shared" si="1"/>
        <v>#VALUE!</v>
      </c>
      <c r="N82" s="16" t="e">
        <f t="shared" si="2"/>
        <v>#VALUE!</v>
      </c>
      <c r="O82" s="17" t="e">
        <f t="shared" si="3"/>
        <v>#VALUE!</v>
      </c>
      <c r="P82" s="29"/>
      <c r="Q82" s="19" t="s">
        <v>888</v>
      </c>
      <c r="R82" s="20">
        <f t="shared" si="4"/>
        <v>0.15</v>
      </c>
      <c r="S82" s="19" t="s">
        <v>888</v>
      </c>
      <c r="T82" s="20">
        <f t="shared" si="5"/>
        <v>0.2</v>
      </c>
      <c r="U82" s="19" t="s">
        <v>888</v>
      </c>
      <c r="V82" s="21">
        <f t="shared" si="6"/>
        <v>0.25</v>
      </c>
      <c r="W82" s="22" t="s">
        <v>888</v>
      </c>
      <c r="X82" s="21">
        <f t="shared" si="7"/>
        <v>0.4</v>
      </c>
      <c r="Y82" s="23">
        <f t="shared" si="8"/>
        <v>1</v>
      </c>
      <c r="Z82" s="13"/>
      <c r="AA82" s="24" t="e">
        <f t="shared" si="9"/>
        <v>#VALUE!</v>
      </c>
      <c r="AB82" s="13"/>
      <c r="AC82" s="24" t="e">
        <f t="shared" si="10"/>
        <v>#VALUE!</v>
      </c>
      <c r="AD82" s="24" t="e">
        <f t="shared" si="11"/>
        <v>#VALUE!</v>
      </c>
      <c r="AE82" s="17" t="e">
        <f t="shared" si="14"/>
        <v>#VALUE!</v>
      </c>
      <c r="AF82" s="17">
        <f>LOOKUP($Y82,'Criterios CID'!$BH$22:$BH$42,'Criterios CID'!$BI$22:$BI$42)</f>
        <v>0</v>
      </c>
      <c r="AG82" s="17" t="e">
        <f t="shared" si="12"/>
        <v>#VALUE!</v>
      </c>
      <c r="AH82" s="17" t="e">
        <f t="shared" si="13"/>
        <v>#VALUE!</v>
      </c>
      <c r="AI82" s="30" t="e">
        <f>LOOKUP($AH82,'Criterios CID'!$BI$16:$BI$18,'Criterios CID'!$BH$17:$BH$18)</f>
        <v>#VALUE!</v>
      </c>
    </row>
    <row r="83" spans="1:35" ht="95.25" customHeight="1" x14ac:dyDescent="0.25">
      <c r="A83" s="10" t="e">
        <f>'Inventario Activos'!#REF!</f>
        <v>#REF!</v>
      </c>
      <c r="B83" s="10" t="e">
        <f>'Inventario Activos'!#REF!</f>
        <v>#REF!</v>
      </c>
      <c r="C83" s="11" t="e">
        <f>'Inventario Activos'!#REF!</f>
        <v>#REF!</v>
      </c>
      <c r="D83" s="11" t="e">
        <f>'Inventario Activos'!#REF!</f>
        <v>#REF!</v>
      </c>
      <c r="E83" s="12" t="s">
        <v>966</v>
      </c>
      <c r="F83" s="13"/>
      <c r="G83" s="14"/>
      <c r="H83" s="29"/>
      <c r="I83" s="14"/>
      <c r="J83" s="13"/>
      <c r="K83" s="15" t="e">
        <f t="shared" si="0"/>
        <v>#VALUE!</v>
      </c>
      <c r="L83" s="13"/>
      <c r="M83" s="16" t="e">
        <f t="shared" si="1"/>
        <v>#VALUE!</v>
      </c>
      <c r="N83" s="16" t="e">
        <f t="shared" si="2"/>
        <v>#VALUE!</v>
      </c>
      <c r="O83" s="17" t="e">
        <f t="shared" si="3"/>
        <v>#VALUE!</v>
      </c>
      <c r="P83" s="29"/>
      <c r="Q83" s="19" t="s">
        <v>888</v>
      </c>
      <c r="R83" s="20">
        <f t="shared" si="4"/>
        <v>0.15</v>
      </c>
      <c r="S83" s="19" t="s">
        <v>888</v>
      </c>
      <c r="T83" s="20">
        <f t="shared" si="5"/>
        <v>0.2</v>
      </c>
      <c r="U83" s="19" t="s">
        <v>888</v>
      </c>
      <c r="V83" s="21">
        <f t="shared" si="6"/>
        <v>0.25</v>
      </c>
      <c r="W83" s="22" t="s">
        <v>888</v>
      </c>
      <c r="X83" s="21">
        <f t="shared" si="7"/>
        <v>0.4</v>
      </c>
      <c r="Y83" s="23">
        <f t="shared" si="8"/>
        <v>1</v>
      </c>
      <c r="Z83" s="13"/>
      <c r="AA83" s="24" t="e">
        <f t="shared" si="9"/>
        <v>#VALUE!</v>
      </c>
      <c r="AB83" s="13"/>
      <c r="AC83" s="24" t="e">
        <f t="shared" si="10"/>
        <v>#VALUE!</v>
      </c>
      <c r="AD83" s="24" t="e">
        <f t="shared" si="11"/>
        <v>#VALUE!</v>
      </c>
      <c r="AE83" s="17" t="e">
        <f t="shared" si="14"/>
        <v>#VALUE!</v>
      </c>
      <c r="AF83" s="17">
        <f>LOOKUP($Y83,'Criterios CID'!$BH$22:$BH$42,'Criterios CID'!$BI$22:$BI$42)</f>
        <v>0</v>
      </c>
      <c r="AG83" s="17" t="e">
        <f t="shared" si="12"/>
        <v>#VALUE!</v>
      </c>
      <c r="AH83" s="17" t="e">
        <f t="shared" si="13"/>
        <v>#VALUE!</v>
      </c>
      <c r="AI83" s="30" t="e">
        <f>LOOKUP($AH83,'Criterios CID'!$BI$16:$BI$18,'Criterios CID'!$BH$17:$BH$18)</f>
        <v>#VALUE!</v>
      </c>
    </row>
    <row r="84" spans="1:35" ht="95.25" customHeight="1" x14ac:dyDescent="0.25">
      <c r="A84" s="10" t="e">
        <f>'Inventario Activos'!#REF!</f>
        <v>#REF!</v>
      </c>
      <c r="B84" s="10" t="e">
        <f>'Inventario Activos'!#REF!</f>
        <v>#REF!</v>
      </c>
      <c r="C84" s="11" t="e">
        <f>'Inventario Activos'!#REF!</f>
        <v>#REF!</v>
      </c>
      <c r="D84" s="11" t="e">
        <f>'Inventario Activos'!#REF!</f>
        <v>#REF!</v>
      </c>
      <c r="E84" s="12" t="s">
        <v>967</v>
      </c>
      <c r="F84" s="13"/>
      <c r="G84" s="14"/>
      <c r="H84" s="29"/>
      <c r="I84" s="14"/>
      <c r="J84" s="13"/>
      <c r="K84" s="15" t="e">
        <f t="shared" si="0"/>
        <v>#VALUE!</v>
      </c>
      <c r="L84" s="13"/>
      <c r="M84" s="16" t="e">
        <f t="shared" si="1"/>
        <v>#VALUE!</v>
      </c>
      <c r="N84" s="16" t="e">
        <f t="shared" si="2"/>
        <v>#VALUE!</v>
      </c>
      <c r="O84" s="17" t="e">
        <f t="shared" si="3"/>
        <v>#VALUE!</v>
      </c>
      <c r="P84" s="29"/>
      <c r="Q84" s="19" t="s">
        <v>888</v>
      </c>
      <c r="R84" s="20">
        <f t="shared" si="4"/>
        <v>0.15</v>
      </c>
      <c r="S84" s="19" t="s">
        <v>888</v>
      </c>
      <c r="T84" s="20">
        <f t="shared" si="5"/>
        <v>0.2</v>
      </c>
      <c r="U84" s="19" t="s">
        <v>888</v>
      </c>
      <c r="V84" s="21">
        <f t="shared" si="6"/>
        <v>0.25</v>
      </c>
      <c r="W84" s="22" t="s">
        <v>888</v>
      </c>
      <c r="X84" s="21">
        <f t="shared" si="7"/>
        <v>0.4</v>
      </c>
      <c r="Y84" s="23">
        <f t="shared" si="8"/>
        <v>1</v>
      </c>
      <c r="Z84" s="13"/>
      <c r="AA84" s="24" t="e">
        <f t="shared" si="9"/>
        <v>#VALUE!</v>
      </c>
      <c r="AB84" s="13"/>
      <c r="AC84" s="24" t="e">
        <f t="shared" si="10"/>
        <v>#VALUE!</v>
      </c>
      <c r="AD84" s="24" t="e">
        <f t="shared" si="11"/>
        <v>#VALUE!</v>
      </c>
      <c r="AE84" s="17" t="e">
        <f t="shared" si="14"/>
        <v>#VALUE!</v>
      </c>
      <c r="AF84" s="17">
        <f>LOOKUP($Y84,'Criterios CID'!$BH$22:$BH$42,'Criterios CID'!$BI$22:$BI$42)</f>
        <v>0</v>
      </c>
      <c r="AG84" s="17" t="e">
        <f t="shared" si="12"/>
        <v>#VALUE!</v>
      </c>
      <c r="AH84" s="17" t="e">
        <f t="shared" si="13"/>
        <v>#VALUE!</v>
      </c>
      <c r="AI84" s="30" t="e">
        <f>LOOKUP($AH84,'Criterios CID'!$BI$16:$BI$18,'Criterios CID'!$BH$17:$BH$18)</f>
        <v>#VALUE!</v>
      </c>
    </row>
    <row r="85" spans="1:35" ht="95.25" customHeight="1" x14ac:dyDescent="0.25">
      <c r="A85" s="10" t="e">
        <f>'Inventario Activos'!#REF!</f>
        <v>#REF!</v>
      </c>
      <c r="B85" s="10" t="e">
        <f>'Inventario Activos'!#REF!</f>
        <v>#REF!</v>
      </c>
      <c r="C85" s="11" t="e">
        <f>'Inventario Activos'!#REF!</f>
        <v>#REF!</v>
      </c>
      <c r="D85" s="11" t="e">
        <f>'Inventario Activos'!#REF!</f>
        <v>#REF!</v>
      </c>
      <c r="E85" s="12" t="s">
        <v>968</v>
      </c>
      <c r="F85" s="13"/>
      <c r="G85" s="14"/>
      <c r="H85" s="29"/>
      <c r="I85" s="14"/>
      <c r="J85" s="13"/>
      <c r="K85" s="15" t="e">
        <f t="shared" si="0"/>
        <v>#VALUE!</v>
      </c>
      <c r="L85" s="13"/>
      <c r="M85" s="16" t="e">
        <f t="shared" si="1"/>
        <v>#VALUE!</v>
      </c>
      <c r="N85" s="16" t="e">
        <f t="shared" si="2"/>
        <v>#VALUE!</v>
      </c>
      <c r="O85" s="17" t="e">
        <f t="shared" si="3"/>
        <v>#VALUE!</v>
      </c>
      <c r="P85" s="29"/>
      <c r="Q85" s="19" t="s">
        <v>888</v>
      </c>
      <c r="R85" s="20">
        <f t="shared" si="4"/>
        <v>0.15</v>
      </c>
      <c r="S85" s="19" t="s">
        <v>888</v>
      </c>
      <c r="T85" s="20">
        <f t="shared" si="5"/>
        <v>0.2</v>
      </c>
      <c r="U85" s="19" t="s">
        <v>888</v>
      </c>
      <c r="V85" s="21">
        <f t="shared" si="6"/>
        <v>0.25</v>
      </c>
      <c r="W85" s="22" t="s">
        <v>888</v>
      </c>
      <c r="X85" s="21">
        <f t="shared" si="7"/>
        <v>0.4</v>
      </c>
      <c r="Y85" s="23">
        <f t="shared" si="8"/>
        <v>1</v>
      </c>
      <c r="Z85" s="13"/>
      <c r="AA85" s="24" t="e">
        <f t="shared" si="9"/>
        <v>#VALUE!</v>
      </c>
      <c r="AB85" s="13"/>
      <c r="AC85" s="24" t="e">
        <f t="shared" si="10"/>
        <v>#VALUE!</v>
      </c>
      <c r="AD85" s="24" t="e">
        <f t="shared" si="11"/>
        <v>#VALUE!</v>
      </c>
      <c r="AE85" s="17" t="e">
        <f t="shared" si="14"/>
        <v>#VALUE!</v>
      </c>
      <c r="AF85" s="17">
        <f>LOOKUP($Y85,'Criterios CID'!$BH$22:$BH$42,'Criterios CID'!$BI$22:$BI$42)</f>
        <v>0</v>
      </c>
      <c r="AG85" s="17" t="e">
        <f t="shared" si="12"/>
        <v>#VALUE!</v>
      </c>
      <c r="AH85" s="17" t="e">
        <f t="shared" si="13"/>
        <v>#VALUE!</v>
      </c>
      <c r="AI85" s="30" t="e">
        <f>LOOKUP($AH85,'Criterios CID'!$BI$16:$BI$18,'Criterios CID'!$BH$17:$BH$18)</f>
        <v>#VALUE!</v>
      </c>
    </row>
    <row r="86" spans="1:35" ht="95.25" customHeight="1" x14ac:dyDescent="0.25">
      <c r="A86" s="10" t="e">
        <f>'Inventario Activos'!#REF!</f>
        <v>#REF!</v>
      </c>
      <c r="B86" s="10" t="e">
        <f>'Inventario Activos'!#REF!</f>
        <v>#REF!</v>
      </c>
      <c r="C86" s="11" t="e">
        <f>'Inventario Activos'!#REF!</f>
        <v>#REF!</v>
      </c>
      <c r="D86" s="11" t="e">
        <f>'Inventario Activos'!#REF!</f>
        <v>#REF!</v>
      </c>
      <c r="E86" s="12" t="s">
        <v>969</v>
      </c>
      <c r="F86" s="13"/>
      <c r="G86" s="14"/>
      <c r="H86" s="29"/>
      <c r="I86" s="14"/>
      <c r="J86" s="13"/>
      <c r="K86" s="15" t="e">
        <f t="shared" si="0"/>
        <v>#VALUE!</v>
      </c>
      <c r="L86" s="13"/>
      <c r="M86" s="16" t="e">
        <f t="shared" si="1"/>
        <v>#VALUE!</v>
      </c>
      <c r="N86" s="16" t="e">
        <f t="shared" si="2"/>
        <v>#VALUE!</v>
      </c>
      <c r="O86" s="17" t="e">
        <f t="shared" si="3"/>
        <v>#VALUE!</v>
      </c>
      <c r="P86" s="29"/>
      <c r="Q86" s="19" t="s">
        <v>888</v>
      </c>
      <c r="R86" s="20">
        <f t="shared" si="4"/>
        <v>0.15</v>
      </c>
      <c r="S86" s="19" t="s">
        <v>888</v>
      </c>
      <c r="T86" s="20">
        <f t="shared" si="5"/>
        <v>0.2</v>
      </c>
      <c r="U86" s="19" t="s">
        <v>888</v>
      </c>
      <c r="V86" s="21">
        <f t="shared" si="6"/>
        <v>0.25</v>
      </c>
      <c r="W86" s="22" t="s">
        <v>888</v>
      </c>
      <c r="X86" s="21">
        <f t="shared" si="7"/>
        <v>0.4</v>
      </c>
      <c r="Y86" s="23">
        <f t="shared" si="8"/>
        <v>1</v>
      </c>
      <c r="Z86" s="13"/>
      <c r="AA86" s="24" t="e">
        <f t="shared" si="9"/>
        <v>#VALUE!</v>
      </c>
      <c r="AB86" s="13"/>
      <c r="AC86" s="24" t="e">
        <f t="shared" si="10"/>
        <v>#VALUE!</v>
      </c>
      <c r="AD86" s="24" t="e">
        <f t="shared" si="11"/>
        <v>#VALUE!</v>
      </c>
      <c r="AE86" s="17" t="e">
        <f t="shared" si="14"/>
        <v>#VALUE!</v>
      </c>
      <c r="AF86" s="17">
        <f>LOOKUP($Y86,'Criterios CID'!$BH$22:$BH$42,'Criterios CID'!$BI$22:$BI$42)</f>
        <v>0</v>
      </c>
      <c r="AG86" s="17" t="e">
        <f t="shared" si="12"/>
        <v>#VALUE!</v>
      </c>
      <c r="AH86" s="17" t="e">
        <f t="shared" si="13"/>
        <v>#VALUE!</v>
      </c>
      <c r="AI86" s="30" t="e">
        <f>LOOKUP($AH86,'Criterios CID'!$BI$16:$BI$18,'Criterios CID'!$BH$17:$BH$18)</f>
        <v>#VALUE!</v>
      </c>
    </row>
    <row r="87" spans="1:35" ht="95.25" customHeight="1" x14ac:dyDescent="0.25">
      <c r="A87" s="10" t="e">
        <f>'Inventario Activos'!#REF!</f>
        <v>#REF!</v>
      </c>
      <c r="B87" s="10" t="e">
        <f>'Inventario Activos'!#REF!</f>
        <v>#REF!</v>
      </c>
      <c r="C87" s="11" t="e">
        <f>'Inventario Activos'!#REF!</f>
        <v>#REF!</v>
      </c>
      <c r="D87" s="11" t="e">
        <f>'Inventario Activos'!#REF!</f>
        <v>#REF!</v>
      </c>
      <c r="E87" s="12" t="s">
        <v>970</v>
      </c>
      <c r="F87" s="13"/>
      <c r="G87" s="14"/>
      <c r="H87" s="29"/>
      <c r="I87" s="14"/>
      <c r="J87" s="13"/>
      <c r="K87" s="15" t="e">
        <f t="shared" si="0"/>
        <v>#VALUE!</v>
      </c>
      <c r="L87" s="13"/>
      <c r="M87" s="16" t="e">
        <f t="shared" si="1"/>
        <v>#VALUE!</v>
      </c>
      <c r="N87" s="16" t="e">
        <f t="shared" si="2"/>
        <v>#VALUE!</v>
      </c>
      <c r="O87" s="17" t="e">
        <f t="shared" si="3"/>
        <v>#VALUE!</v>
      </c>
      <c r="P87" s="29"/>
      <c r="Q87" s="19" t="s">
        <v>888</v>
      </c>
      <c r="R87" s="20">
        <f t="shared" si="4"/>
        <v>0.15</v>
      </c>
      <c r="S87" s="19" t="s">
        <v>888</v>
      </c>
      <c r="T87" s="20">
        <f t="shared" si="5"/>
        <v>0.2</v>
      </c>
      <c r="U87" s="19" t="s">
        <v>888</v>
      </c>
      <c r="V87" s="21">
        <f t="shared" si="6"/>
        <v>0.25</v>
      </c>
      <c r="W87" s="22" t="s">
        <v>888</v>
      </c>
      <c r="X87" s="21">
        <f t="shared" si="7"/>
        <v>0.4</v>
      </c>
      <c r="Y87" s="23">
        <f t="shared" si="8"/>
        <v>1</v>
      </c>
      <c r="Z87" s="13"/>
      <c r="AA87" s="24" t="e">
        <f t="shared" si="9"/>
        <v>#VALUE!</v>
      </c>
      <c r="AB87" s="13"/>
      <c r="AC87" s="24" t="e">
        <f t="shared" si="10"/>
        <v>#VALUE!</v>
      </c>
      <c r="AD87" s="24" t="e">
        <f t="shared" si="11"/>
        <v>#VALUE!</v>
      </c>
      <c r="AE87" s="17" t="e">
        <f t="shared" si="14"/>
        <v>#VALUE!</v>
      </c>
      <c r="AF87" s="17">
        <f>LOOKUP($Y87,'Criterios CID'!$BH$22:$BH$42,'Criterios CID'!$BI$22:$BI$42)</f>
        <v>0</v>
      </c>
      <c r="AG87" s="17" t="e">
        <f t="shared" si="12"/>
        <v>#VALUE!</v>
      </c>
      <c r="AH87" s="17" t="e">
        <f t="shared" si="13"/>
        <v>#VALUE!</v>
      </c>
      <c r="AI87" s="30" t="e">
        <f>LOOKUP($AH87,'Criterios CID'!$BI$16:$BI$18,'Criterios CID'!$BH$17:$BH$18)</f>
        <v>#VALUE!</v>
      </c>
    </row>
    <row r="88" spans="1:35" ht="95.25" customHeight="1" x14ac:dyDescent="0.25">
      <c r="A88" s="10" t="e">
        <f>'Inventario Activos'!#REF!</f>
        <v>#REF!</v>
      </c>
      <c r="B88" s="10" t="e">
        <f>'Inventario Activos'!#REF!</f>
        <v>#REF!</v>
      </c>
      <c r="C88" s="11" t="e">
        <f>'Inventario Activos'!#REF!</f>
        <v>#REF!</v>
      </c>
      <c r="D88" s="11" t="e">
        <f>'Inventario Activos'!#REF!</f>
        <v>#REF!</v>
      </c>
      <c r="E88" s="12" t="s">
        <v>971</v>
      </c>
      <c r="F88" s="13"/>
      <c r="G88" s="14"/>
      <c r="H88" s="29"/>
      <c r="I88" s="14"/>
      <c r="J88" s="13"/>
      <c r="K88" s="15" t="e">
        <f t="shared" si="0"/>
        <v>#VALUE!</v>
      </c>
      <c r="L88" s="13"/>
      <c r="M88" s="16" t="e">
        <f t="shared" si="1"/>
        <v>#VALUE!</v>
      </c>
      <c r="N88" s="16" t="e">
        <f t="shared" si="2"/>
        <v>#VALUE!</v>
      </c>
      <c r="O88" s="17" t="e">
        <f t="shared" si="3"/>
        <v>#VALUE!</v>
      </c>
      <c r="P88" s="29"/>
      <c r="Q88" s="19" t="s">
        <v>888</v>
      </c>
      <c r="R88" s="20">
        <f t="shared" si="4"/>
        <v>0.15</v>
      </c>
      <c r="S88" s="19" t="s">
        <v>888</v>
      </c>
      <c r="T88" s="20">
        <f t="shared" si="5"/>
        <v>0.2</v>
      </c>
      <c r="U88" s="19" t="s">
        <v>888</v>
      </c>
      <c r="V88" s="21">
        <f t="shared" si="6"/>
        <v>0.25</v>
      </c>
      <c r="W88" s="22" t="s">
        <v>888</v>
      </c>
      <c r="X88" s="21">
        <f t="shared" si="7"/>
        <v>0.4</v>
      </c>
      <c r="Y88" s="23">
        <f t="shared" si="8"/>
        <v>1</v>
      </c>
      <c r="Z88" s="13"/>
      <c r="AA88" s="24" t="e">
        <f t="shared" si="9"/>
        <v>#VALUE!</v>
      </c>
      <c r="AB88" s="13"/>
      <c r="AC88" s="24" t="e">
        <f t="shared" si="10"/>
        <v>#VALUE!</v>
      </c>
      <c r="AD88" s="24" t="e">
        <f t="shared" si="11"/>
        <v>#VALUE!</v>
      </c>
      <c r="AE88" s="17" t="e">
        <f t="shared" si="14"/>
        <v>#VALUE!</v>
      </c>
      <c r="AF88" s="17">
        <f>LOOKUP($Y88,'Criterios CID'!$BH$22:$BH$42,'Criterios CID'!$BI$22:$BI$42)</f>
        <v>0</v>
      </c>
      <c r="AG88" s="17" t="e">
        <f t="shared" si="12"/>
        <v>#VALUE!</v>
      </c>
      <c r="AH88" s="17" t="e">
        <f t="shared" si="13"/>
        <v>#VALUE!</v>
      </c>
      <c r="AI88" s="30" t="e">
        <f>LOOKUP($AH88,'Criterios CID'!$BI$16:$BI$18,'Criterios CID'!$BH$17:$BH$18)</f>
        <v>#VALUE!</v>
      </c>
    </row>
    <row r="89" spans="1:35" ht="95.25" customHeight="1" x14ac:dyDescent="0.25">
      <c r="A89" s="10" t="e">
        <f>'Inventario Activos'!#REF!</f>
        <v>#REF!</v>
      </c>
      <c r="B89" s="10" t="e">
        <f>'Inventario Activos'!#REF!</f>
        <v>#REF!</v>
      </c>
      <c r="C89" s="11" t="e">
        <f>'Inventario Activos'!#REF!</f>
        <v>#REF!</v>
      </c>
      <c r="D89" s="11" t="e">
        <f>'Inventario Activos'!#REF!</f>
        <v>#REF!</v>
      </c>
      <c r="E89" s="12" t="s">
        <v>972</v>
      </c>
      <c r="F89" s="13"/>
      <c r="G89" s="14"/>
      <c r="H89" s="29"/>
      <c r="I89" s="14"/>
      <c r="J89" s="13"/>
      <c r="K89" s="15" t="e">
        <f t="shared" si="0"/>
        <v>#VALUE!</v>
      </c>
      <c r="L89" s="13"/>
      <c r="M89" s="16" t="e">
        <f t="shared" si="1"/>
        <v>#VALUE!</v>
      </c>
      <c r="N89" s="16" t="e">
        <f t="shared" si="2"/>
        <v>#VALUE!</v>
      </c>
      <c r="O89" s="17" t="e">
        <f t="shared" si="3"/>
        <v>#VALUE!</v>
      </c>
      <c r="P89" s="29"/>
      <c r="Q89" s="19" t="s">
        <v>888</v>
      </c>
      <c r="R89" s="20">
        <f t="shared" si="4"/>
        <v>0.15</v>
      </c>
      <c r="S89" s="19" t="s">
        <v>888</v>
      </c>
      <c r="T89" s="20">
        <f t="shared" si="5"/>
        <v>0.2</v>
      </c>
      <c r="U89" s="19" t="s">
        <v>888</v>
      </c>
      <c r="V89" s="21">
        <f t="shared" si="6"/>
        <v>0.25</v>
      </c>
      <c r="W89" s="22" t="s">
        <v>888</v>
      </c>
      <c r="X89" s="21">
        <f t="shared" si="7"/>
        <v>0.4</v>
      </c>
      <c r="Y89" s="23">
        <f t="shared" si="8"/>
        <v>1</v>
      </c>
      <c r="Z89" s="13"/>
      <c r="AA89" s="24" t="e">
        <f t="shared" si="9"/>
        <v>#VALUE!</v>
      </c>
      <c r="AB89" s="13"/>
      <c r="AC89" s="24" t="e">
        <f t="shared" si="10"/>
        <v>#VALUE!</v>
      </c>
      <c r="AD89" s="24" t="e">
        <f t="shared" si="11"/>
        <v>#VALUE!</v>
      </c>
      <c r="AE89" s="17" t="e">
        <f t="shared" si="14"/>
        <v>#VALUE!</v>
      </c>
      <c r="AF89" s="17">
        <f>LOOKUP($Y89,'Criterios CID'!$BH$22:$BH$42,'Criterios CID'!$BI$22:$BI$42)</f>
        <v>0</v>
      </c>
      <c r="AG89" s="17" t="e">
        <f t="shared" si="12"/>
        <v>#VALUE!</v>
      </c>
      <c r="AH89" s="17" t="e">
        <f t="shared" si="13"/>
        <v>#VALUE!</v>
      </c>
      <c r="AI89" s="30" t="e">
        <f>LOOKUP($AH89,'Criterios CID'!$BI$16:$BI$18,'Criterios CID'!$BH$17:$BH$18)</f>
        <v>#VALUE!</v>
      </c>
    </row>
    <row r="90" spans="1:35" ht="95.25" customHeight="1" x14ac:dyDescent="0.25">
      <c r="A90" s="10" t="e">
        <f>'Inventario Activos'!#REF!</f>
        <v>#REF!</v>
      </c>
      <c r="B90" s="10" t="e">
        <f>'Inventario Activos'!#REF!</f>
        <v>#REF!</v>
      </c>
      <c r="C90" s="11" t="e">
        <f>'Inventario Activos'!#REF!</f>
        <v>#REF!</v>
      </c>
      <c r="D90" s="11" t="e">
        <f>'Inventario Activos'!#REF!</f>
        <v>#REF!</v>
      </c>
      <c r="E90" s="12" t="s">
        <v>973</v>
      </c>
      <c r="F90" s="13"/>
      <c r="G90" s="14"/>
      <c r="H90" s="29"/>
      <c r="I90" s="14"/>
      <c r="J90" s="13"/>
      <c r="K90" s="15" t="e">
        <f t="shared" si="0"/>
        <v>#VALUE!</v>
      </c>
      <c r="L90" s="13"/>
      <c r="M90" s="16" t="e">
        <f t="shared" si="1"/>
        <v>#VALUE!</v>
      </c>
      <c r="N90" s="16" t="e">
        <f t="shared" si="2"/>
        <v>#VALUE!</v>
      </c>
      <c r="O90" s="17" t="e">
        <f t="shared" si="3"/>
        <v>#VALUE!</v>
      </c>
      <c r="P90" s="29"/>
      <c r="Q90" s="19" t="s">
        <v>888</v>
      </c>
      <c r="R90" s="20">
        <f t="shared" si="4"/>
        <v>0.15</v>
      </c>
      <c r="S90" s="19" t="s">
        <v>888</v>
      </c>
      <c r="T90" s="20">
        <f t="shared" si="5"/>
        <v>0.2</v>
      </c>
      <c r="U90" s="19" t="s">
        <v>888</v>
      </c>
      <c r="V90" s="21">
        <f t="shared" si="6"/>
        <v>0.25</v>
      </c>
      <c r="W90" s="22" t="s">
        <v>888</v>
      </c>
      <c r="X90" s="21">
        <f t="shared" si="7"/>
        <v>0.4</v>
      </c>
      <c r="Y90" s="23">
        <f t="shared" si="8"/>
        <v>1</v>
      </c>
      <c r="Z90" s="13"/>
      <c r="AA90" s="24" t="e">
        <f t="shared" si="9"/>
        <v>#VALUE!</v>
      </c>
      <c r="AB90" s="13"/>
      <c r="AC90" s="24" t="e">
        <f t="shared" si="10"/>
        <v>#VALUE!</v>
      </c>
      <c r="AD90" s="24" t="e">
        <f t="shared" si="11"/>
        <v>#VALUE!</v>
      </c>
      <c r="AE90" s="17" t="e">
        <f t="shared" si="14"/>
        <v>#VALUE!</v>
      </c>
      <c r="AF90" s="17">
        <f>LOOKUP($Y90,'Criterios CID'!$BH$22:$BH$42,'Criterios CID'!$BI$22:$BI$42)</f>
        <v>0</v>
      </c>
      <c r="AG90" s="17" t="e">
        <f t="shared" si="12"/>
        <v>#VALUE!</v>
      </c>
      <c r="AH90" s="17" t="e">
        <f t="shared" si="13"/>
        <v>#VALUE!</v>
      </c>
      <c r="AI90" s="30" t="e">
        <f>LOOKUP($AH90,'Criterios CID'!$BI$16:$BI$18,'Criterios CID'!$BH$17:$BH$18)</f>
        <v>#VALUE!</v>
      </c>
    </row>
    <row r="91" spans="1:35" ht="95.25" customHeight="1" x14ac:dyDescent="0.25">
      <c r="A91" s="10" t="e">
        <f>'Inventario Activos'!#REF!</f>
        <v>#REF!</v>
      </c>
      <c r="B91" s="10" t="e">
        <f>'Inventario Activos'!#REF!</f>
        <v>#REF!</v>
      </c>
      <c r="C91" s="11" t="e">
        <f>'Inventario Activos'!#REF!</f>
        <v>#REF!</v>
      </c>
      <c r="D91" s="11" t="e">
        <f>'Inventario Activos'!#REF!</f>
        <v>#REF!</v>
      </c>
      <c r="E91" s="12" t="s">
        <v>974</v>
      </c>
      <c r="F91" s="13"/>
      <c r="G91" s="14"/>
      <c r="H91" s="29"/>
      <c r="I91" s="14"/>
      <c r="J91" s="13"/>
      <c r="K91" s="15" t="e">
        <f t="shared" si="0"/>
        <v>#VALUE!</v>
      </c>
      <c r="L91" s="13"/>
      <c r="M91" s="16" t="e">
        <f t="shared" si="1"/>
        <v>#VALUE!</v>
      </c>
      <c r="N91" s="16" t="e">
        <f t="shared" si="2"/>
        <v>#VALUE!</v>
      </c>
      <c r="O91" s="17" t="e">
        <f t="shared" si="3"/>
        <v>#VALUE!</v>
      </c>
      <c r="P91" s="29"/>
      <c r="Q91" s="19" t="s">
        <v>888</v>
      </c>
      <c r="R91" s="20">
        <f t="shared" si="4"/>
        <v>0.15</v>
      </c>
      <c r="S91" s="19" t="s">
        <v>888</v>
      </c>
      <c r="T91" s="20">
        <f t="shared" si="5"/>
        <v>0.2</v>
      </c>
      <c r="U91" s="19" t="s">
        <v>888</v>
      </c>
      <c r="V91" s="21">
        <f t="shared" si="6"/>
        <v>0.25</v>
      </c>
      <c r="W91" s="22" t="s">
        <v>888</v>
      </c>
      <c r="X91" s="21">
        <f t="shared" si="7"/>
        <v>0.4</v>
      </c>
      <c r="Y91" s="23">
        <f t="shared" si="8"/>
        <v>1</v>
      </c>
      <c r="Z91" s="13"/>
      <c r="AA91" s="24" t="e">
        <f t="shared" si="9"/>
        <v>#VALUE!</v>
      </c>
      <c r="AB91" s="13"/>
      <c r="AC91" s="24" t="e">
        <f t="shared" si="10"/>
        <v>#VALUE!</v>
      </c>
      <c r="AD91" s="24" t="e">
        <f t="shared" si="11"/>
        <v>#VALUE!</v>
      </c>
      <c r="AE91" s="17" t="e">
        <f t="shared" si="14"/>
        <v>#VALUE!</v>
      </c>
      <c r="AF91" s="17">
        <f>LOOKUP($Y91,'Criterios CID'!$BH$22:$BH$42,'Criterios CID'!$BI$22:$BI$42)</f>
        <v>0</v>
      </c>
      <c r="AG91" s="17" t="e">
        <f t="shared" si="12"/>
        <v>#VALUE!</v>
      </c>
      <c r="AH91" s="17" t="e">
        <f t="shared" si="13"/>
        <v>#VALUE!</v>
      </c>
      <c r="AI91" s="30" t="e">
        <f>LOOKUP($AH91,'Criterios CID'!$BI$16:$BI$18,'Criterios CID'!$BH$17:$BH$18)</f>
        <v>#VALUE!</v>
      </c>
    </row>
    <row r="92" spans="1:35" ht="95.25" customHeight="1" x14ac:dyDescent="0.25">
      <c r="A92" s="10" t="e">
        <f>'Inventario Activos'!#REF!</f>
        <v>#REF!</v>
      </c>
      <c r="B92" s="10" t="e">
        <f>'Inventario Activos'!#REF!</f>
        <v>#REF!</v>
      </c>
      <c r="C92" s="11" t="e">
        <f>'Inventario Activos'!#REF!</f>
        <v>#REF!</v>
      </c>
      <c r="D92" s="11" t="e">
        <f>'Inventario Activos'!#REF!</f>
        <v>#REF!</v>
      </c>
      <c r="E92" s="12" t="s">
        <v>975</v>
      </c>
      <c r="F92" s="13"/>
      <c r="G92" s="14"/>
      <c r="H92" s="29"/>
      <c r="I92" s="14"/>
      <c r="J92" s="13"/>
      <c r="K92" s="15" t="e">
        <f t="shared" si="0"/>
        <v>#VALUE!</v>
      </c>
      <c r="L92" s="13"/>
      <c r="M92" s="16" t="e">
        <f t="shared" si="1"/>
        <v>#VALUE!</v>
      </c>
      <c r="N92" s="16" t="e">
        <f t="shared" si="2"/>
        <v>#VALUE!</v>
      </c>
      <c r="O92" s="17" t="e">
        <f t="shared" si="3"/>
        <v>#VALUE!</v>
      </c>
      <c r="P92" s="29"/>
      <c r="Q92" s="19" t="s">
        <v>888</v>
      </c>
      <c r="R92" s="20">
        <f t="shared" si="4"/>
        <v>0.15</v>
      </c>
      <c r="S92" s="19" t="s">
        <v>888</v>
      </c>
      <c r="T92" s="20">
        <f t="shared" si="5"/>
        <v>0.2</v>
      </c>
      <c r="U92" s="19" t="s">
        <v>888</v>
      </c>
      <c r="V92" s="21">
        <f t="shared" si="6"/>
        <v>0.25</v>
      </c>
      <c r="W92" s="22" t="s">
        <v>888</v>
      </c>
      <c r="X92" s="21">
        <f t="shared" si="7"/>
        <v>0.4</v>
      </c>
      <c r="Y92" s="23">
        <f t="shared" si="8"/>
        <v>1</v>
      </c>
      <c r="Z92" s="13"/>
      <c r="AA92" s="24" t="e">
        <f t="shared" si="9"/>
        <v>#VALUE!</v>
      </c>
      <c r="AB92" s="13"/>
      <c r="AC92" s="24" t="e">
        <f t="shared" si="10"/>
        <v>#VALUE!</v>
      </c>
      <c r="AD92" s="24" t="e">
        <f t="shared" si="11"/>
        <v>#VALUE!</v>
      </c>
      <c r="AE92" s="17" t="e">
        <f t="shared" si="14"/>
        <v>#VALUE!</v>
      </c>
      <c r="AF92" s="17">
        <f>LOOKUP($Y92,'Criterios CID'!$BH$22:$BH$42,'Criterios CID'!$BI$22:$BI$42)</f>
        <v>0</v>
      </c>
      <c r="AG92" s="17" t="e">
        <f t="shared" si="12"/>
        <v>#VALUE!</v>
      </c>
      <c r="AH92" s="17" t="e">
        <f t="shared" si="13"/>
        <v>#VALUE!</v>
      </c>
      <c r="AI92" s="30" t="e">
        <f>LOOKUP($AH92,'Criterios CID'!$BI$16:$BI$18,'Criterios CID'!$BH$17:$BH$18)</f>
        <v>#VALUE!</v>
      </c>
    </row>
    <row r="93" spans="1:35" ht="95.25" customHeight="1" x14ac:dyDescent="0.25">
      <c r="A93" s="10" t="e">
        <f>'Inventario Activos'!#REF!</f>
        <v>#REF!</v>
      </c>
      <c r="B93" s="10" t="e">
        <f>'Inventario Activos'!#REF!</f>
        <v>#REF!</v>
      </c>
      <c r="C93" s="11" t="e">
        <f>'Inventario Activos'!#REF!</f>
        <v>#REF!</v>
      </c>
      <c r="D93" s="11" t="e">
        <f>'Inventario Activos'!#REF!</f>
        <v>#REF!</v>
      </c>
      <c r="E93" s="12" t="s">
        <v>976</v>
      </c>
      <c r="F93" s="13"/>
      <c r="G93" s="14"/>
      <c r="H93" s="29"/>
      <c r="I93" s="14"/>
      <c r="J93" s="13"/>
      <c r="K93" s="15" t="e">
        <f t="shared" si="0"/>
        <v>#VALUE!</v>
      </c>
      <c r="L93" s="13"/>
      <c r="M93" s="16" t="e">
        <f t="shared" si="1"/>
        <v>#VALUE!</v>
      </c>
      <c r="N93" s="16" t="e">
        <f t="shared" si="2"/>
        <v>#VALUE!</v>
      </c>
      <c r="O93" s="17" t="e">
        <f t="shared" si="3"/>
        <v>#VALUE!</v>
      </c>
      <c r="P93" s="29"/>
      <c r="Q93" s="19" t="s">
        <v>888</v>
      </c>
      <c r="R93" s="20">
        <f t="shared" si="4"/>
        <v>0.15</v>
      </c>
      <c r="S93" s="19" t="s">
        <v>888</v>
      </c>
      <c r="T93" s="20">
        <f t="shared" si="5"/>
        <v>0.2</v>
      </c>
      <c r="U93" s="19" t="s">
        <v>888</v>
      </c>
      <c r="V93" s="21">
        <f t="shared" si="6"/>
        <v>0.25</v>
      </c>
      <c r="W93" s="22" t="s">
        <v>888</v>
      </c>
      <c r="X93" s="21">
        <f t="shared" si="7"/>
        <v>0.4</v>
      </c>
      <c r="Y93" s="23">
        <f t="shared" si="8"/>
        <v>1</v>
      </c>
      <c r="Z93" s="13"/>
      <c r="AA93" s="24" t="e">
        <f t="shared" si="9"/>
        <v>#VALUE!</v>
      </c>
      <c r="AB93" s="13"/>
      <c r="AC93" s="24" t="e">
        <f t="shared" si="10"/>
        <v>#VALUE!</v>
      </c>
      <c r="AD93" s="24" t="e">
        <f t="shared" si="11"/>
        <v>#VALUE!</v>
      </c>
      <c r="AE93" s="17" t="e">
        <f t="shared" si="14"/>
        <v>#VALUE!</v>
      </c>
      <c r="AF93" s="17">
        <f>LOOKUP($Y93,'Criterios CID'!$BH$22:$BH$42,'Criterios CID'!$BI$22:$BI$42)</f>
        <v>0</v>
      </c>
      <c r="AG93" s="17" t="e">
        <f t="shared" si="12"/>
        <v>#VALUE!</v>
      </c>
      <c r="AH93" s="17" t="e">
        <f t="shared" si="13"/>
        <v>#VALUE!</v>
      </c>
      <c r="AI93" s="30" t="e">
        <f>LOOKUP($AH93,'Criterios CID'!$BI$16:$BI$18,'Criterios CID'!$BH$17:$BH$18)</f>
        <v>#VALUE!</v>
      </c>
    </row>
    <row r="94" spans="1:35" ht="95.25" customHeight="1" x14ac:dyDescent="0.25">
      <c r="A94" s="10" t="e">
        <f>'Inventario Activos'!#REF!</f>
        <v>#REF!</v>
      </c>
      <c r="B94" s="10" t="e">
        <f>'Inventario Activos'!#REF!</f>
        <v>#REF!</v>
      </c>
      <c r="C94" s="11" t="e">
        <f>'Inventario Activos'!#REF!</f>
        <v>#REF!</v>
      </c>
      <c r="D94" s="11" t="e">
        <f>'Inventario Activos'!#REF!</f>
        <v>#REF!</v>
      </c>
      <c r="E94" s="12" t="s">
        <v>977</v>
      </c>
      <c r="F94" s="13"/>
      <c r="G94" s="14"/>
      <c r="H94" s="29"/>
      <c r="I94" s="14"/>
      <c r="J94" s="13"/>
      <c r="K94" s="15" t="e">
        <f t="shared" si="0"/>
        <v>#VALUE!</v>
      </c>
      <c r="L94" s="13"/>
      <c r="M94" s="16" t="e">
        <f t="shared" si="1"/>
        <v>#VALUE!</v>
      </c>
      <c r="N94" s="16" t="e">
        <f t="shared" si="2"/>
        <v>#VALUE!</v>
      </c>
      <c r="O94" s="17" t="e">
        <f t="shared" si="3"/>
        <v>#VALUE!</v>
      </c>
      <c r="P94" s="29"/>
      <c r="Q94" s="19" t="s">
        <v>888</v>
      </c>
      <c r="R94" s="20">
        <f t="shared" si="4"/>
        <v>0.15</v>
      </c>
      <c r="S94" s="19" t="s">
        <v>888</v>
      </c>
      <c r="T94" s="20">
        <f t="shared" si="5"/>
        <v>0.2</v>
      </c>
      <c r="U94" s="19" t="s">
        <v>888</v>
      </c>
      <c r="V94" s="21">
        <f t="shared" si="6"/>
        <v>0.25</v>
      </c>
      <c r="W94" s="22" t="s">
        <v>888</v>
      </c>
      <c r="X94" s="21">
        <f t="shared" si="7"/>
        <v>0.4</v>
      </c>
      <c r="Y94" s="23">
        <f t="shared" si="8"/>
        <v>1</v>
      </c>
      <c r="Z94" s="13"/>
      <c r="AA94" s="24" t="e">
        <f t="shared" si="9"/>
        <v>#VALUE!</v>
      </c>
      <c r="AB94" s="13"/>
      <c r="AC94" s="24" t="e">
        <f t="shared" si="10"/>
        <v>#VALUE!</v>
      </c>
      <c r="AD94" s="24" t="e">
        <f t="shared" si="11"/>
        <v>#VALUE!</v>
      </c>
      <c r="AE94" s="17" t="e">
        <f t="shared" si="14"/>
        <v>#VALUE!</v>
      </c>
      <c r="AF94" s="17">
        <f>LOOKUP($Y94,'Criterios CID'!$BH$22:$BH$42,'Criterios CID'!$BI$22:$BI$42)</f>
        <v>0</v>
      </c>
      <c r="AG94" s="17" t="e">
        <f t="shared" si="12"/>
        <v>#VALUE!</v>
      </c>
      <c r="AH94" s="17" t="e">
        <f t="shared" si="13"/>
        <v>#VALUE!</v>
      </c>
      <c r="AI94" s="30" t="e">
        <f>LOOKUP($AH94,'Criterios CID'!$BI$16:$BI$18,'Criterios CID'!$BH$17:$BH$18)</f>
        <v>#VALUE!</v>
      </c>
    </row>
    <row r="95" spans="1:35" ht="95.25" customHeight="1" x14ac:dyDescent="0.25">
      <c r="A95" s="10" t="e">
        <f>'Inventario Activos'!#REF!</f>
        <v>#REF!</v>
      </c>
      <c r="B95" s="10" t="e">
        <f>'Inventario Activos'!#REF!</f>
        <v>#REF!</v>
      </c>
      <c r="C95" s="11" t="e">
        <f>'Inventario Activos'!#REF!</f>
        <v>#REF!</v>
      </c>
      <c r="D95" s="11" t="e">
        <f>'Inventario Activos'!#REF!</f>
        <v>#REF!</v>
      </c>
      <c r="E95" s="12" t="s">
        <v>978</v>
      </c>
      <c r="F95" s="13"/>
      <c r="G95" s="14"/>
      <c r="H95" s="29"/>
      <c r="I95" s="14"/>
      <c r="J95" s="13"/>
      <c r="K95" s="15" t="e">
        <f t="shared" si="0"/>
        <v>#VALUE!</v>
      </c>
      <c r="L95" s="13"/>
      <c r="M95" s="16" t="e">
        <f t="shared" si="1"/>
        <v>#VALUE!</v>
      </c>
      <c r="N95" s="16" t="e">
        <f t="shared" si="2"/>
        <v>#VALUE!</v>
      </c>
      <c r="O95" s="17" t="e">
        <f t="shared" si="3"/>
        <v>#VALUE!</v>
      </c>
      <c r="P95" s="29"/>
      <c r="Q95" s="19" t="s">
        <v>888</v>
      </c>
      <c r="R95" s="20">
        <f t="shared" si="4"/>
        <v>0.15</v>
      </c>
      <c r="S95" s="19" t="s">
        <v>888</v>
      </c>
      <c r="T95" s="20">
        <f t="shared" si="5"/>
        <v>0.2</v>
      </c>
      <c r="U95" s="19" t="s">
        <v>888</v>
      </c>
      <c r="V95" s="21">
        <f t="shared" si="6"/>
        <v>0.25</v>
      </c>
      <c r="W95" s="22" t="s">
        <v>888</v>
      </c>
      <c r="X95" s="21">
        <f t="shared" si="7"/>
        <v>0.4</v>
      </c>
      <c r="Y95" s="23">
        <f t="shared" si="8"/>
        <v>1</v>
      </c>
      <c r="Z95" s="13"/>
      <c r="AA95" s="24" t="e">
        <f t="shared" si="9"/>
        <v>#VALUE!</v>
      </c>
      <c r="AB95" s="13"/>
      <c r="AC95" s="24" t="e">
        <f t="shared" si="10"/>
        <v>#VALUE!</v>
      </c>
      <c r="AD95" s="24" t="e">
        <f t="shared" si="11"/>
        <v>#VALUE!</v>
      </c>
      <c r="AE95" s="17" t="e">
        <f t="shared" si="14"/>
        <v>#VALUE!</v>
      </c>
      <c r="AF95" s="17">
        <f>LOOKUP($Y95,'Criterios CID'!$BH$22:$BH$42,'Criterios CID'!$BI$22:$BI$42)</f>
        <v>0</v>
      </c>
      <c r="AG95" s="17" t="e">
        <f t="shared" si="12"/>
        <v>#VALUE!</v>
      </c>
      <c r="AH95" s="17" t="e">
        <f t="shared" si="13"/>
        <v>#VALUE!</v>
      </c>
      <c r="AI95" s="30" t="e">
        <f>LOOKUP($AH95,'Criterios CID'!$BI$16:$BI$18,'Criterios CID'!$BH$17:$BH$18)</f>
        <v>#VALUE!</v>
      </c>
    </row>
    <row r="96" spans="1:35" ht="95.25" customHeight="1" x14ac:dyDescent="0.25">
      <c r="A96" s="10" t="e">
        <f>'Inventario Activos'!#REF!</f>
        <v>#REF!</v>
      </c>
      <c r="B96" s="10" t="e">
        <f>'Inventario Activos'!#REF!</f>
        <v>#REF!</v>
      </c>
      <c r="C96" s="11" t="e">
        <f>'Inventario Activos'!#REF!</f>
        <v>#REF!</v>
      </c>
      <c r="D96" s="11" t="e">
        <f>'Inventario Activos'!#REF!</f>
        <v>#REF!</v>
      </c>
      <c r="E96" s="12" t="s">
        <v>979</v>
      </c>
      <c r="F96" s="13"/>
      <c r="G96" s="14"/>
      <c r="H96" s="29"/>
      <c r="I96" s="14"/>
      <c r="J96" s="13"/>
      <c r="K96" s="15" t="e">
        <f t="shared" si="0"/>
        <v>#VALUE!</v>
      </c>
      <c r="L96" s="13"/>
      <c r="M96" s="16" t="e">
        <f t="shared" si="1"/>
        <v>#VALUE!</v>
      </c>
      <c r="N96" s="16" t="e">
        <f t="shared" si="2"/>
        <v>#VALUE!</v>
      </c>
      <c r="O96" s="17" t="e">
        <f t="shared" si="3"/>
        <v>#VALUE!</v>
      </c>
      <c r="P96" s="29"/>
      <c r="Q96" s="19" t="s">
        <v>888</v>
      </c>
      <c r="R96" s="20">
        <f t="shared" si="4"/>
        <v>0.15</v>
      </c>
      <c r="S96" s="19" t="s">
        <v>888</v>
      </c>
      <c r="T96" s="20">
        <f t="shared" si="5"/>
        <v>0.2</v>
      </c>
      <c r="U96" s="19" t="s">
        <v>888</v>
      </c>
      <c r="V96" s="21">
        <f t="shared" si="6"/>
        <v>0.25</v>
      </c>
      <c r="W96" s="22" t="s">
        <v>888</v>
      </c>
      <c r="X96" s="21">
        <f t="shared" si="7"/>
        <v>0.4</v>
      </c>
      <c r="Y96" s="23">
        <f t="shared" si="8"/>
        <v>1</v>
      </c>
      <c r="Z96" s="13"/>
      <c r="AA96" s="24" t="e">
        <f t="shared" si="9"/>
        <v>#VALUE!</v>
      </c>
      <c r="AB96" s="13"/>
      <c r="AC96" s="24" t="e">
        <f t="shared" si="10"/>
        <v>#VALUE!</v>
      </c>
      <c r="AD96" s="24" t="e">
        <f t="shared" si="11"/>
        <v>#VALUE!</v>
      </c>
      <c r="AE96" s="17" t="e">
        <f t="shared" si="14"/>
        <v>#VALUE!</v>
      </c>
      <c r="AF96" s="17">
        <f>LOOKUP($Y96,'Criterios CID'!$BH$22:$BH$42,'Criterios CID'!$BI$22:$BI$42)</f>
        <v>0</v>
      </c>
      <c r="AG96" s="17" t="e">
        <f t="shared" si="12"/>
        <v>#VALUE!</v>
      </c>
      <c r="AH96" s="17" t="e">
        <f t="shared" si="13"/>
        <v>#VALUE!</v>
      </c>
      <c r="AI96" s="30" t="e">
        <f>LOOKUP($AH96,'Criterios CID'!$BI$16:$BI$18,'Criterios CID'!$BH$17:$BH$18)</f>
        <v>#VALUE!</v>
      </c>
    </row>
    <row r="97" spans="1:35" ht="95.25" customHeight="1" x14ac:dyDescent="0.25">
      <c r="A97" s="10" t="e">
        <f>'Inventario Activos'!#REF!</f>
        <v>#REF!</v>
      </c>
      <c r="B97" s="10" t="e">
        <f>'Inventario Activos'!#REF!</f>
        <v>#REF!</v>
      </c>
      <c r="C97" s="11" t="e">
        <f>'Inventario Activos'!#REF!</f>
        <v>#REF!</v>
      </c>
      <c r="D97" s="11" t="e">
        <f>'Inventario Activos'!#REF!</f>
        <v>#REF!</v>
      </c>
      <c r="E97" s="12" t="s">
        <v>980</v>
      </c>
      <c r="F97" s="13"/>
      <c r="G97" s="14"/>
      <c r="H97" s="29"/>
      <c r="I97" s="14"/>
      <c r="J97" s="13"/>
      <c r="K97" s="15" t="e">
        <f t="shared" si="0"/>
        <v>#VALUE!</v>
      </c>
      <c r="L97" s="13"/>
      <c r="M97" s="16" t="e">
        <f t="shared" si="1"/>
        <v>#VALUE!</v>
      </c>
      <c r="N97" s="16" t="e">
        <f t="shared" si="2"/>
        <v>#VALUE!</v>
      </c>
      <c r="O97" s="17" t="e">
        <f t="shared" si="3"/>
        <v>#VALUE!</v>
      </c>
      <c r="P97" s="29"/>
      <c r="Q97" s="19" t="s">
        <v>888</v>
      </c>
      <c r="R97" s="20">
        <f t="shared" si="4"/>
        <v>0.15</v>
      </c>
      <c r="S97" s="19" t="s">
        <v>888</v>
      </c>
      <c r="T97" s="20">
        <f t="shared" si="5"/>
        <v>0.2</v>
      </c>
      <c r="U97" s="19" t="s">
        <v>888</v>
      </c>
      <c r="V97" s="21">
        <f t="shared" si="6"/>
        <v>0.25</v>
      </c>
      <c r="W97" s="22" t="s">
        <v>888</v>
      </c>
      <c r="X97" s="21">
        <f t="shared" si="7"/>
        <v>0.4</v>
      </c>
      <c r="Y97" s="23">
        <f t="shared" si="8"/>
        <v>1</v>
      </c>
      <c r="Z97" s="13"/>
      <c r="AA97" s="24" t="e">
        <f t="shared" si="9"/>
        <v>#VALUE!</v>
      </c>
      <c r="AB97" s="13"/>
      <c r="AC97" s="24" t="e">
        <f t="shared" si="10"/>
        <v>#VALUE!</v>
      </c>
      <c r="AD97" s="24" t="e">
        <f t="shared" si="11"/>
        <v>#VALUE!</v>
      </c>
      <c r="AE97" s="17" t="e">
        <f t="shared" si="14"/>
        <v>#VALUE!</v>
      </c>
      <c r="AF97" s="17">
        <f>LOOKUP($Y97,'Criterios CID'!$BH$22:$BH$42,'Criterios CID'!$BI$22:$BI$42)</f>
        <v>0</v>
      </c>
      <c r="AG97" s="17" t="e">
        <f t="shared" si="12"/>
        <v>#VALUE!</v>
      </c>
      <c r="AH97" s="17" t="e">
        <f t="shared" si="13"/>
        <v>#VALUE!</v>
      </c>
      <c r="AI97" s="30" t="e">
        <f>LOOKUP($AH97,'Criterios CID'!$BI$16:$BI$18,'Criterios CID'!$BH$17:$BH$18)</f>
        <v>#VALUE!</v>
      </c>
    </row>
    <row r="98" spans="1:35" ht="95.25" customHeight="1" x14ac:dyDescent="0.25">
      <c r="A98" s="10" t="e">
        <f>'Inventario Activos'!#REF!</f>
        <v>#REF!</v>
      </c>
      <c r="B98" s="10" t="e">
        <f>'Inventario Activos'!#REF!</f>
        <v>#REF!</v>
      </c>
      <c r="C98" s="11" t="e">
        <f>'Inventario Activos'!#REF!</f>
        <v>#REF!</v>
      </c>
      <c r="D98" s="11" t="e">
        <f>'Inventario Activos'!#REF!</f>
        <v>#REF!</v>
      </c>
      <c r="E98" s="12" t="s">
        <v>981</v>
      </c>
      <c r="F98" s="13"/>
      <c r="G98" s="14"/>
      <c r="H98" s="29"/>
      <c r="I98" s="14"/>
      <c r="J98" s="13"/>
      <c r="K98" s="15" t="e">
        <f t="shared" si="0"/>
        <v>#VALUE!</v>
      </c>
      <c r="L98" s="13"/>
      <c r="M98" s="16" t="e">
        <f t="shared" si="1"/>
        <v>#VALUE!</v>
      </c>
      <c r="N98" s="16" t="e">
        <f t="shared" si="2"/>
        <v>#VALUE!</v>
      </c>
      <c r="O98" s="17" t="e">
        <f t="shared" si="3"/>
        <v>#VALUE!</v>
      </c>
      <c r="P98" s="29"/>
      <c r="Q98" s="19" t="s">
        <v>888</v>
      </c>
      <c r="R98" s="20">
        <f t="shared" si="4"/>
        <v>0.15</v>
      </c>
      <c r="S98" s="19" t="s">
        <v>888</v>
      </c>
      <c r="T98" s="20">
        <f t="shared" si="5"/>
        <v>0.2</v>
      </c>
      <c r="U98" s="19" t="s">
        <v>888</v>
      </c>
      <c r="V98" s="21">
        <f t="shared" si="6"/>
        <v>0.25</v>
      </c>
      <c r="W98" s="22" t="s">
        <v>888</v>
      </c>
      <c r="X98" s="21">
        <f t="shared" si="7"/>
        <v>0.4</v>
      </c>
      <c r="Y98" s="23">
        <f t="shared" si="8"/>
        <v>1</v>
      </c>
      <c r="Z98" s="13"/>
      <c r="AA98" s="24" t="e">
        <f t="shared" si="9"/>
        <v>#VALUE!</v>
      </c>
      <c r="AB98" s="13"/>
      <c r="AC98" s="24" t="e">
        <f t="shared" si="10"/>
        <v>#VALUE!</v>
      </c>
      <c r="AD98" s="24" t="e">
        <f t="shared" si="11"/>
        <v>#VALUE!</v>
      </c>
      <c r="AE98" s="17" t="e">
        <f t="shared" si="14"/>
        <v>#VALUE!</v>
      </c>
      <c r="AF98" s="17">
        <f>LOOKUP($Y98,'Criterios CID'!$BH$22:$BH$42,'Criterios CID'!$BI$22:$BI$42)</f>
        <v>0</v>
      </c>
      <c r="AG98" s="17" t="e">
        <f t="shared" si="12"/>
        <v>#VALUE!</v>
      </c>
      <c r="AH98" s="17" t="e">
        <f t="shared" si="13"/>
        <v>#VALUE!</v>
      </c>
      <c r="AI98" s="30" t="e">
        <f>LOOKUP($AH98,'Criterios CID'!$BI$16:$BI$18,'Criterios CID'!$BH$17:$BH$18)</f>
        <v>#VALUE!</v>
      </c>
    </row>
    <row r="99" spans="1:35" ht="95.25" customHeight="1" x14ac:dyDescent="0.25">
      <c r="A99" s="10" t="e">
        <f>'Inventario Activos'!#REF!</f>
        <v>#REF!</v>
      </c>
      <c r="B99" s="10" t="e">
        <f>'Inventario Activos'!#REF!</f>
        <v>#REF!</v>
      </c>
      <c r="C99" s="11" t="e">
        <f>'Inventario Activos'!#REF!</f>
        <v>#REF!</v>
      </c>
      <c r="D99" s="11" t="e">
        <f>'Inventario Activos'!#REF!</f>
        <v>#REF!</v>
      </c>
      <c r="E99" s="12" t="s">
        <v>982</v>
      </c>
      <c r="F99" s="13"/>
      <c r="G99" s="14"/>
      <c r="H99" s="29"/>
      <c r="I99" s="14"/>
      <c r="J99" s="13"/>
      <c r="K99" s="15" t="e">
        <f t="shared" si="0"/>
        <v>#VALUE!</v>
      </c>
      <c r="L99" s="13"/>
      <c r="M99" s="16" t="e">
        <f t="shared" si="1"/>
        <v>#VALUE!</v>
      </c>
      <c r="N99" s="16" t="e">
        <f t="shared" si="2"/>
        <v>#VALUE!</v>
      </c>
      <c r="O99" s="17" t="e">
        <f t="shared" si="3"/>
        <v>#VALUE!</v>
      </c>
      <c r="P99" s="29"/>
      <c r="Q99" s="19" t="s">
        <v>888</v>
      </c>
      <c r="R99" s="20">
        <f t="shared" si="4"/>
        <v>0.15</v>
      </c>
      <c r="S99" s="19" t="s">
        <v>888</v>
      </c>
      <c r="T99" s="20">
        <f t="shared" si="5"/>
        <v>0.2</v>
      </c>
      <c r="U99" s="19" t="s">
        <v>888</v>
      </c>
      <c r="V99" s="21">
        <f t="shared" si="6"/>
        <v>0.25</v>
      </c>
      <c r="W99" s="22" t="s">
        <v>888</v>
      </c>
      <c r="X99" s="21">
        <f t="shared" si="7"/>
        <v>0.4</v>
      </c>
      <c r="Y99" s="23">
        <f t="shared" si="8"/>
        <v>1</v>
      </c>
      <c r="Z99" s="13"/>
      <c r="AA99" s="24" t="e">
        <f t="shared" si="9"/>
        <v>#VALUE!</v>
      </c>
      <c r="AB99" s="13"/>
      <c r="AC99" s="24" t="e">
        <f t="shared" si="10"/>
        <v>#VALUE!</v>
      </c>
      <c r="AD99" s="24" t="e">
        <f t="shared" si="11"/>
        <v>#VALUE!</v>
      </c>
      <c r="AE99" s="17" t="e">
        <f t="shared" si="14"/>
        <v>#VALUE!</v>
      </c>
      <c r="AF99" s="17">
        <f>LOOKUP($Y99,'Criterios CID'!$BH$22:$BH$42,'Criterios CID'!$BI$22:$BI$42)</f>
        <v>0</v>
      </c>
      <c r="AG99" s="17" t="e">
        <f t="shared" si="12"/>
        <v>#VALUE!</v>
      </c>
      <c r="AH99" s="17" t="e">
        <f t="shared" si="13"/>
        <v>#VALUE!</v>
      </c>
      <c r="AI99" s="30" t="e">
        <f>LOOKUP($AH99,'Criterios CID'!$BI$16:$BI$18,'Criterios CID'!$BH$17:$BH$18)</f>
        <v>#VALUE!</v>
      </c>
    </row>
    <row r="100" spans="1:35" ht="95.25" customHeight="1" x14ac:dyDescent="0.25">
      <c r="A100" s="10" t="e">
        <f>'Inventario Activos'!#REF!</f>
        <v>#REF!</v>
      </c>
      <c r="B100" s="10" t="e">
        <f>'Inventario Activos'!#REF!</f>
        <v>#REF!</v>
      </c>
      <c r="C100" s="11" t="e">
        <f>'Inventario Activos'!#REF!</f>
        <v>#REF!</v>
      </c>
      <c r="D100" s="11" t="e">
        <f>'Inventario Activos'!#REF!</f>
        <v>#REF!</v>
      </c>
      <c r="E100" s="12" t="s">
        <v>983</v>
      </c>
      <c r="F100" s="13"/>
      <c r="G100" s="14"/>
      <c r="H100" s="29"/>
      <c r="I100" s="14"/>
      <c r="J100" s="13"/>
      <c r="K100" s="15" t="e">
        <f t="shared" si="0"/>
        <v>#VALUE!</v>
      </c>
      <c r="L100" s="13"/>
      <c r="M100" s="16" t="e">
        <f t="shared" si="1"/>
        <v>#VALUE!</v>
      </c>
      <c r="N100" s="16" t="e">
        <f t="shared" si="2"/>
        <v>#VALUE!</v>
      </c>
      <c r="O100" s="17" t="e">
        <f t="shared" si="3"/>
        <v>#VALUE!</v>
      </c>
      <c r="P100" s="29"/>
      <c r="Q100" s="19" t="s">
        <v>888</v>
      </c>
      <c r="R100" s="20">
        <f t="shared" si="4"/>
        <v>0.15</v>
      </c>
      <c r="S100" s="19" t="s">
        <v>888</v>
      </c>
      <c r="T100" s="20">
        <f t="shared" si="5"/>
        <v>0.2</v>
      </c>
      <c r="U100" s="19" t="s">
        <v>888</v>
      </c>
      <c r="V100" s="21">
        <f t="shared" si="6"/>
        <v>0.25</v>
      </c>
      <c r="W100" s="22" t="s">
        <v>888</v>
      </c>
      <c r="X100" s="21">
        <f t="shared" si="7"/>
        <v>0.4</v>
      </c>
      <c r="Y100" s="23">
        <f t="shared" si="8"/>
        <v>1</v>
      </c>
      <c r="Z100" s="13"/>
      <c r="AA100" s="24" t="e">
        <f t="shared" si="9"/>
        <v>#VALUE!</v>
      </c>
      <c r="AB100" s="13"/>
      <c r="AC100" s="24" t="e">
        <f t="shared" si="10"/>
        <v>#VALUE!</v>
      </c>
      <c r="AD100" s="24" t="e">
        <f t="shared" si="11"/>
        <v>#VALUE!</v>
      </c>
      <c r="AE100" s="17" t="e">
        <f t="shared" si="14"/>
        <v>#VALUE!</v>
      </c>
      <c r="AF100" s="17">
        <f>LOOKUP($Y100,'Criterios CID'!$BH$22:$BH$42,'Criterios CID'!$BI$22:$BI$42)</f>
        <v>0</v>
      </c>
      <c r="AG100" s="17" t="e">
        <f t="shared" si="12"/>
        <v>#VALUE!</v>
      </c>
      <c r="AH100" s="17" t="e">
        <f t="shared" si="13"/>
        <v>#VALUE!</v>
      </c>
      <c r="AI100" s="30" t="e">
        <f>LOOKUP($AH100,'Criterios CID'!$BI$16:$BI$18,'Criterios CID'!$BH$17:$BH$18)</f>
        <v>#VALUE!</v>
      </c>
    </row>
    <row r="101" spans="1:35" ht="95.25" customHeight="1" x14ac:dyDescent="0.25">
      <c r="A101" s="10" t="e">
        <f>'Inventario Activos'!#REF!</f>
        <v>#REF!</v>
      </c>
      <c r="B101" s="10" t="e">
        <f>'Inventario Activos'!#REF!</f>
        <v>#REF!</v>
      </c>
      <c r="C101" s="11" t="e">
        <f>'Inventario Activos'!#REF!</f>
        <v>#REF!</v>
      </c>
      <c r="D101" s="11" t="e">
        <f>'Inventario Activos'!#REF!</f>
        <v>#REF!</v>
      </c>
      <c r="E101" s="12" t="s">
        <v>984</v>
      </c>
      <c r="F101" s="13"/>
      <c r="G101" s="14"/>
      <c r="H101" s="29"/>
      <c r="I101" s="14"/>
      <c r="J101" s="13"/>
      <c r="K101" s="15" t="e">
        <f t="shared" si="0"/>
        <v>#VALUE!</v>
      </c>
      <c r="L101" s="13"/>
      <c r="M101" s="16" t="e">
        <f t="shared" si="1"/>
        <v>#VALUE!</v>
      </c>
      <c r="N101" s="16" t="e">
        <f t="shared" si="2"/>
        <v>#VALUE!</v>
      </c>
      <c r="O101" s="17" t="e">
        <f t="shared" si="3"/>
        <v>#VALUE!</v>
      </c>
      <c r="P101" s="29"/>
      <c r="Q101" s="19" t="s">
        <v>888</v>
      </c>
      <c r="R101" s="20">
        <f t="shared" si="4"/>
        <v>0.15</v>
      </c>
      <c r="S101" s="19" t="s">
        <v>888</v>
      </c>
      <c r="T101" s="20">
        <f t="shared" si="5"/>
        <v>0.2</v>
      </c>
      <c r="U101" s="19" t="s">
        <v>888</v>
      </c>
      <c r="V101" s="21">
        <f t="shared" si="6"/>
        <v>0.25</v>
      </c>
      <c r="W101" s="22" t="s">
        <v>888</v>
      </c>
      <c r="X101" s="21">
        <f t="shared" si="7"/>
        <v>0.4</v>
      </c>
      <c r="Y101" s="23">
        <f t="shared" si="8"/>
        <v>1</v>
      </c>
      <c r="Z101" s="13"/>
      <c r="AA101" s="24" t="e">
        <f t="shared" si="9"/>
        <v>#VALUE!</v>
      </c>
      <c r="AB101" s="13"/>
      <c r="AC101" s="24" t="e">
        <f t="shared" si="10"/>
        <v>#VALUE!</v>
      </c>
      <c r="AD101" s="24" t="e">
        <f t="shared" si="11"/>
        <v>#VALUE!</v>
      </c>
      <c r="AE101" s="17" t="e">
        <f t="shared" si="14"/>
        <v>#VALUE!</v>
      </c>
      <c r="AF101" s="17">
        <f>LOOKUP($Y101,'Criterios CID'!$BH$22:$BH$42,'Criterios CID'!$BI$22:$BI$42)</f>
        <v>0</v>
      </c>
      <c r="AG101" s="17" t="e">
        <f t="shared" si="12"/>
        <v>#VALUE!</v>
      </c>
      <c r="AH101" s="17" t="e">
        <f t="shared" si="13"/>
        <v>#VALUE!</v>
      </c>
      <c r="AI101" s="30" t="e">
        <f>LOOKUP($AH101,'Criterios CID'!$BI$16:$BI$18,'Criterios CID'!$BH$17:$BH$18)</f>
        <v>#VALUE!</v>
      </c>
    </row>
    <row r="102" spans="1:35" ht="95.25" customHeight="1" x14ac:dyDescent="0.25">
      <c r="A102" s="10" t="e">
        <f>'Inventario Activos'!#REF!</f>
        <v>#REF!</v>
      </c>
      <c r="B102" s="10" t="e">
        <f>'Inventario Activos'!#REF!</f>
        <v>#REF!</v>
      </c>
      <c r="C102" s="11" t="e">
        <f>'Inventario Activos'!#REF!</f>
        <v>#REF!</v>
      </c>
      <c r="D102" s="11" t="e">
        <f>'Inventario Activos'!#REF!</f>
        <v>#REF!</v>
      </c>
      <c r="E102" s="12" t="s">
        <v>985</v>
      </c>
      <c r="F102" s="13"/>
      <c r="G102" s="14"/>
      <c r="H102" s="29"/>
      <c r="I102" s="14"/>
      <c r="J102" s="13"/>
      <c r="K102" s="15" t="e">
        <f t="shared" si="0"/>
        <v>#VALUE!</v>
      </c>
      <c r="L102" s="13"/>
      <c r="M102" s="16" t="e">
        <f t="shared" si="1"/>
        <v>#VALUE!</v>
      </c>
      <c r="N102" s="16" t="e">
        <f t="shared" si="2"/>
        <v>#VALUE!</v>
      </c>
      <c r="O102" s="17" t="e">
        <f t="shared" si="3"/>
        <v>#VALUE!</v>
      </c>
      <c r="P102" s="29"/>
      <c r="Q102" s="19" t="s">
        <v>888</v>
      </c>
      <c r="R102" s="20">
        <f t="shared" si="4"/>
        <v>0.15</v>
      </c>
      <c r="S102" s="19" t="s">
        <v>888</v>
      </c>
      <c r="T102" s="20">
        <f t="shared" si="5"/>
        <v>0.2</v>
      </c>
      <c r="U102" s="19" t="s">
        <v>888</v>
      </c>
      <c r="V102" s="21">
        <f t="shared" si="6"/>
        <v>0.25</v>
      </c>
      <c r="W102" s="22" t="s">
        <v>888</v>
      </c>
      <c r="X102" s="21">
        <f t="shared" si="7"/>
        <v>0.4</v>
      </c>
      <c r="Y102" s="23">
        <f t="shared" si="8"/>
        <v>1</v>
      </c>
      <c r="Z102" s="13"/>
      <c r="AA102" s="24" t="e">
        <f t="shared" si="9"/>
        <v>#VALUE!</v>
      </c>
      <c r="AB102" s="13"/>
      <c r="AC102" s="24" t="e">
        <f t="shared" si="10"/>
        <v>#VALUE!</v>
      </c>
      <c r="AD102" s="24" t="e">
        <f t="shared" si="11"/>
        <v>#VALUE!</v>
      </c>
      <c r="AE102" s="17" t="e">
        <f t="shared" si="14"/>
        <v>#VALUE!</v>
      </c>
      <c r="AF102" s="17">
        <f>LOOKUP($Y102,'Criterios CID'!$BH$22:$BH$42,'Criterios CID'!$BI$22:$BI$42)</f>
        <v>0</v>
      </c>
      <c r="AG102" s="17" t="e">
        <f t="shared" si="12"/>
        <v>#VALUE!</v>
      </c>
      <c r="AH102" s="17" t="e">
        <f t="shared" si="13"/>
        <v>#VALUE!</v>
      </c>
      <c r="AI102" s="30" t="e">
        <f>LOOKUP($AH102,'Criterios CID'!$BI$16:$BI$18,'Criterios CID'!$BH$17:$BH$18)</f>
        <v>#VALUE!</v>
      </c>
    </row>
    <row r="103" spans="1:35" ht="95.25" customHeight="1" x14ac:dyDescent="0.25">
      <c r="A103" s="10" t="e">
        <f>'Inventario Activos'!#REF!</f>
        <v>#REF!</v>
      </c>
      <c r="B103" s="10" t="e">
        <f>'Inventario Activos'!#REF!</f>
        <v>#REF!</v>
      </c>
      <c r="C103" s="11" t="e">
        <f>'Inventario Activos'!#REF!</f>
        <v>#REF!</v>
      </c>
      <c r="D103" s="11" t="e">
        <f>'Inventario Activos'!#REF!</f>
        <v>#REF!</v>
      </c>
      <c r="E103" s="12" t="s">
        <v>986</v>
      </c>
      <c r="F103" s="13"/>
      <c r="G103" s="14"/>
      <c r="H103" s="29"/>
      <c r="I103" s="14"/>
      <c r="J103" s="13"/>
      <c r="K103" s="15" t="e">
        <f t="shared" si="0"/>
        <v>#VALUE!</v>
      </c>
      <c r="L103" s="13"/>
      <c r="M103" s="16" t="e">
        <f t="shared" si="1"/>
        <v>#VALUE!</v>
      </c>
      <c r="N103" s="16" t="e">
        <f t="shared" si="2"/>
        <v>#VALUE!</v>
      </c>
      <c r="O103" s="17" t="e">
        <f t="shared" si="3"/>
        <v>#VALUE!</v>
      </c>
      <c r="P103" s="29"/>
      <c r="Q103" s="19" t="s">
        <v>888</v>
      </c>
      <c r="R103" s="20">
        <f t="shared" si="4"/>
        <v>0.15</v>
      </c>
      <c r="S103" s="19" t="s">
        <v>888</v>
      </c>
      <c r="T103" s="20">
        <f t="shared" si="5"/>
        <v>0.2</v>
      </c>
      <c r="U103" s="19" t="s">
        <v>888</v>
      </c>
      <c r="V103" s="21">
        <f t="shared" si="6"/>
        <v>0.25</v>
      </c>
      <c r="W103" s="22" t="s">
        <v>888</v>
      </c>
      <c r="X103" s="21">
        <f t="shared" si="7"/>
        <v>0.4</v>
      </c>
      <c r="Y103" s="23">
        <f t="shared" si="8"/>
        <v>1</v>
      </c>
      <c r="Z103" s="13"/>
      <c r="AA103" s="24" t="e">
        <f t="shared" si="9"/>
        <v>#VALUE!</v>
      </c>
      <c r="AB103" s="13"/>
      <c r="AC103" s="24" t="e">
        <f t="shared" si="10"/>
        <v>#VALUE!</v>
      </c>
      <c r="AD103" s="24" t="e">
        <f t="shared" si="11"/>
        <v>#VALUE!</v>
      </c>
      <c r="AE103" s="17" t="e">
        <f t="shared" si="14"/>
        <v>#VALUE!</v>
      </c>
      <c r="AF103" s="17">
        <f>LOOKUP($Y103,'Criterios CID'!$BH$22:$BH$42,'Criterios CID'!$BI$22:$BI$42)</f>
        <v>0</v>
      </c>
      <c r="AG103" s="17" t="e">
        <f t="shared" si="12"/>
        <v>#VALUE!</v>
      </c>
      <c r="AH103" s="17" t="e">
        <f t="shared" si="13"/>
        <v>#VALUE!</v>
      </c>
      <c r="AI103" s="30" t="e">
        <f>LOOKUP($AH103,'Criterios CID'!$BI$16:$BI$18,'Criterios CID'!$BH$17:$BH$18)</f>
        <v>#VALUE!</v>
      </c>
    </row>
    <row r="104" spans="1:35" ht="95.25" customHeight="1" x14ac:dyDescent="0.25">
      <c r="A104" s="10" t="e">
        <f>'Inventario Activos'!#REF!</f>
        <v>#REF!</v>
      </c>
      <c r="B104" s="10" t="e">
        <f>'Inventario Activos'!#REF!</f>
        <v>#REF!</v>
      </c>
      <c r="C104" s="11" t="e">
        <f>'Inventario Activos'!#REF!</f>
        <v>#REF!</v>
      </c>
      <c r="D104" s="11" t="e">
        <f>'Inventario Activos'!#REF!</f>
        <v>#REF!</v>
      </c>
      <c r="E104" s="12" t="s">
        <v>987</v>
      </c>
      <c r="F104" s="13"/>
      <c r="G104" s="14"/>
      <c r="H104" s="29"/>
      <c r="I104" s="14"/>
      <c r="J104" s="13"/>
      <c r="K104" s="15" t="e">
        <f t="shared" si="0"/>
        <v>#VALUE!</v>
      </c>
      <c r="L104" s="13"/>
      <c r="M104" s="16" t="e">
        <f t="shared" si="1"/>
        <v>#VALUE!</v>
      </c>
      <c r="N104" s="16" t="e">
        <f t="shared" si="2"/>
        <v>#VALUE!</v>
      </c>
      <c r="O104" s="17" t="e">
        <f t="shared" si="3"/>
        <v>#VALUE!</v>
      </c>
      <c r="P104" s="29"/>
      <c r="Q104" s="19" t="s">
        <v>888</v>
      </c>
      <c r="R104" s="20">
        <f t="shared" si="4"/>
        <v>0.15</v>
      </c>
      <c r="S104" s="19" t="s">
        <v>888</v>
      </c>
      <c r="T104" s="20">
        <f t="shared" si="5"/>
        <v>0.2</v>
      </c>
      <c r="U104" s="19" t="s">
        <v>888</v>
      </c>
      <c r="V104" s="21">
        <f t="shared" si="6"/>
        <v>0.25</v>
      </c>
      <c r="W104" s="22" t="s">
        <v>888</v>
      </c>
      <c r="X104" s="21">
        <f t="shared" si="7"/>
        <v>0.4</v>
      </c>
      <c r="Y104" s="23">
        <f t="shared" si="8"/>
        <v>1</v>
      </c>
      <c r="Z104" s="13"/>
      <c r="AA104" s="24" t="e">
        <f t="shared" si="9"/>
        <v>#VALUE!</v>
      </c>
      <c r="AB104" s="13"/>
      <c r="AC104" s="24" t="e">
        <f t="shared" si="10"/>
        <v>#VALUE!</v>
      </c>
      <c r="AD104" s="24" t="e">
        <f t="shared" si="11"/>
        <v>#VALUE!</v>
      </c>
      <c r="AE104" s="17" t="e">
        <f t="shared" si="14"/>
        <v>#VALUE!</v>
      </c>
      <c r="AF104" s="17">
        <f>LOOKUP($Y104,'Criterios CID'!$BH$22:$BH$42,'Criterios CID'!$BI$22:$BI$42)</f>
        <v>0</v>
      </c>
      <c r="AG104" s="17" t="e">
        <f t="shared" si="12"/>
        <v>#VALUE!</v>
      </c>
      <c r="AH104" s="17" t="e">
        <f t="shared" si="13"/>
        <v>#VALUE!</v>
      </c>
      <c r="AI104" s="30" t="e">
        <f>LOOKUP($AH104,'Criterios CID'!$BI$16:$BI$18,'Criterios CID'!$BH$17:$BH$18)</f>
        <v>#VALUE!</v>
      </c>
    </row>
    <row r="105" spans="1:35" ht="95.25" customHeight="1" x14ac:dyDescent="0.25">
      <c r="A105" s="10" t="e">
        <f>'Inventario Activos'!#REF!</f>
        <v>#REF!</v>
      </c>
      <c r="B105" s="10" t="e">
        <f>'Inventario Activos'!#REF!</f>
        <v>#REF!</v>
      </c>
      <c r="C105" s="11" t="e">
        <f>'Inventario Activos'!#REF!</f>
        <v>#REF!</v>
      </c>
      <c r="D105" s="11" t="e">
        <f>'Inventario Activos'!#REF!</f>
        <v>#REF!</v>
      </c>
      <c r="E105" s="12" t="s">
        <v>988</v>
      </c>
      <c r="F105" s="13"/>
      <c r="G105" s="14"/>
      <c r="H105" s="29"/>
      <c r="I105" s="14"/>
      <c r="J105" s="13"/>
      <c r="K105" s="15" t="e">
        <f t="shared" si="0"/>
        <v>#VALUE!</v>
      </c>
      <c r="L105" s="13"/>
      <c r="M105" s="16" t="e">
        <f t="shared" si="1"/>
        <v>#VALUE!</v>
      </c>
      <c r="N105" s="16" t="e">
        <f t="shared" si="2"/>
        <v>#VALUE!</v>
      </c>
      <c r="O105" s="17" t="e">
        <f t="shared" si="3"/>
        <v>#VALUE!</v>
      </c>
      <c r="P105" s="29"/>
      <c r="Q105" s="19" t="s">
        <v>888</v>
      </c>
      <c r="R105" s="20">
        <f t="shared" si="4"/>
        <v>0.15</v>
      </c>
      <c r="S105" s="19" t="s">
        <v>888</v>
      </c>
      <c r="T105" s="20">
        <f t="shared" si="5"/>
        <v>0.2</v>
      </c>
      <c r="U105" s="19" t="s">
        <v>888</v>
      </c>
      <c r="V105" s="21">
        <f t="shared" si="6"/>
        <v>0.25</v>
      </c>
      <c r="W105" s="22" t="s">
        <v>888</v>
      </c>
      <c r="X105" s="21">
        <f t="shared" si="7"/>
        <v>0.4</v>
      </c>
      <c r="Y105" s="23">
        <f t="shared" si="8"/>
        <v>1</v>
      </c>
      <c r="Z105" s="13"/>
      <c r="AA105" s="24" t="e">
        <f t="shared" si="9"/>
        <v>#VALUE!</v>
      </c>
      <c r="AB105" s="13"/>
      <c r="AC105" s="24" t="e">
        <f t="shared" si="10"/>
        <v>#VALUE!</v>
      </c>
      <c r="AD105" s="24" t="e">
        <f t="shared" si="11"/>
        <v>#VALUE!</v>
      </c>
      <c r="AE105" s="17" t="e">
        <f t="shared" si="14"/>
        <v>#VALUE!</v>
      </c>
      <c r="AF105" s="17">
        <f>LOOKUP($Y105,'Criterios CID'!$BH$22:$BH$42,'Criterios CID'!$BI$22:$BI$42)</f>
        <v>0</v>
      </c>
      <c r="AG105" s="17" t="e">
        <f t="shared" si="12"/>
        <v>#VALUE!</v>
      </c>
      <c r="AH105" s="17" t="e">
        <f t="shared" si="13"/>
        <v>#VALUE!</v>
      </c>
      <c r="AI105" s="30" t="e">
        <f>LOOKUP($AH105,'Criterios CID'!$BI$16:$BI$18,'Criterios CID'!$BH$17:$BH$18)</f>
        <v>#VALUE!</v>
      </c>
    </row>
    <row r="106" spans="1:35" ht="95.25" customHeight="1" x14ac:dyDescent="0.25">
      <c r="A106" s="10" t="e">
        <f>'Inventario Activos'!#REF!</f>
        <v>#REF!</v>
      </c>
      <c r="B106" s="10" t="e">
        <f>'Inventario Activos'!#REF!</f>
        <v>#REF!</v>
      </c>
      <c r="C106" s="11" t="e">
        <f>'Inventario Activos'!#REF!</f>
        <v>#REF!</v>
      </c>
      <c r="D106" s="11" t="e">
        <f>'Inventario Activos'!#REF!</f>
        <v>#REF!</v>
      </c>
      <c r="E106" s="12" t="s">
        <v>989</v>
      </c>
      <c r="F106" s="13"/>
      <c r="G106" s="14"/>
      <c r="H106" s="29"/>
      <c r="I106" s="14"/>
      <c r="J106" s="13"/>
      <c r="K106" s="15" t="e">
        <f t="shared" si="0"/>
        <v>#VALUE!</v>
      </c>
      <c r="L106" s="13"/>
      <c r="M106" s="16" t="e">
        <f t="shared" si="1"/>
        <v>#VALUE!</v>
      </c>
      <c r="N106" s="16" t="e">
        <f t="shared" si="2"/>
        <v>#VALUE!</v>
      </c>
      <c r="O106" s="17" t="e">
        <f t="shared" si="3"/>
        <v>#VALUE!</v>
      </c>
      <c r="P106" s="29"/>
      <c r="Q106" s="19" t="s">
        <v>888</v>
      </c>
      <c r="R106" s="20">
        <f t="shared" si="4"/>
        <v>0.15</v>
      </c>
      <c r="S106" s="19" t="s">
        <v>888</v>
      </c>
      <c r="T106" s="20">
        <f t="shared" si="5"/>
        <v>0.2</v>
      </c>
      <c r="U106" s="19" t="s">
        <v>888</v>
      </c>
      <c r="V106" s="21">
        <f t="shared" si="6"/>
        <v>0.25</v>
      </c>
      <c r="W106" s="22" t="s">
        <v>888</v>
      </c>
      <c r="X106" s="21">
        <f t="shared" si="7"/>
        <v>0.4</v>
      </c>
      <c r="Y106" s="23">
        <f t="shared" si="8"/>
        <v>1</v>
      </c>
      <c r="Z106" s="13"/>
      <c r="AA106" s="24" t="e">
        <f t="shared" si="9"/>
        <v>#VALUE!</v>
      </c>
      <c r="AB106" s="13"/>
      <c r="AC106" s="24" t="e">
        <f t="shared" si="10"/>
        <v>#VALUE!</v>
      </c>
      <c r="AD106" s="24" t="e">
        <f t="shared" si="11"/>
        <v>#VALUE!</v>
      </c>
      <c r="AE106" s="17" t="e">
        <f t="shared" si="14"/>
        <v>#VALUE!</v>
      </c>
      <c r="AF106" s="17">
        <f>LOOKUP($Y106,'Criterios CID'!$BH$22:$BH$42,'Criterios CID'!$BI$22:$BI$42)</f>
        <v>0</v>
      </c>
      <c r="AG106" s="17" t="e">
        <f t="shared" si="12"/>
        <v>#VALUE!</v>
      </c>
      <c r="AH106" s="17" t="e">
        <f t="shared" si="13"/>
        <v>#VALUE!</v>
      </c>
      <c r="AI106" s="30" t="e">
        <f>LOOKUP($AH106,'Criterios CID'!$BI$16:$BI$18,'Criterios CID'!$BH$17:$BH$18)</f>
        <v>#VALUE!</v>
      </c>
    </row>
    <row r="107" spans="1:35" ht="95.25" customHeight="1" x14ac:dyDescent="0.25">
      <c r="A107" s="10" t="e">
        <f>'Inventario Activos'!#REF!</f>
        <v>#REF!</v>
      </c>
      <c r="B107" s="10" t="e">
        <f>'Inventario Activos'!#REF!</f>
        <v>#REF!</v>
      </c>
      <c r="C107" s="11" t="e">
        <f>'Inventario Activos'!#REF!</f>
        <v>#REF!</v>
      </c>
      <c r="D107" s="11" t="e">
        <f>'Inventario Activos'!#REF!</f>
        <v>#REF!</v>
      </c>
      <c r="E107" s="12" t="s">
        <v>990</v>
      </c>
      <c r="F107" s="13"/>
      <c r="G107" s="14"/>
      <c r="H107" s="29"/>
      <c r="I107" s="14"/>
      <c r="J107" s="13"/>
      <c r="K107" s="15" t="e">
        <f t="shared" si="0"/>
        <v>#VALUE!</v>
      </c>
      <c r="L107" s="13"/>
      <c r="M107" s="16" t="e">
        <f t="shared" si="1"/>
        <v>#VALUE!</v>
      </c>
      <c r="N107" s="16" t="e">
        <f t="shared" si="2"/>
        <v>#VALUE!</v>
      </c>
      <c r="O107" s="17" t="e">
        <f t="shared" si="3"/>
        <v>#VALUE!</v>
      </c>
      <c r="P107" s="29"/>
      <c r="Q107" s="19" t="s">
        <v>888</v>
      </c>
      <c r="R107" s="20">
        <f t="shared" si="4"/>
        <v>0.15</v>
      </c>
      <c r="S107" s="19" t="s">
        <v>888</v>
      </c>
      <c r="T107" s="20">
        <f t="shared" si="5"/>
        <v>0.2</v>
      </c>
      <c r="U107" s="19" t="s">
        <v>888</v>
      </c>
      <c r="V107" s="21">
        <f t="shared" si="6"/>
        <v>0.25</v>
      </c>
      <c r="W107" s="22" t="s">
        <v>888</v>
      </c>
      <c r="X107" s="21">
        <f t="shared" si="7"/>
        <v>0.4</v>
      </c>
      <c r="Y107" s="23">
        <f t="shared" si="8"/>
        <v>1</v>
      </c>
      <c r="Z107" s="13"/>
      <c r="AA107" s="24" t="e">
        <f t="shared" si="9"/>
        <v>#VALUE!</v>
      </c>
      <c r="AB107" s="13"/>
      <c r="AC107" s="24" t="e">
        <f t="shared" si="10"/>
        <v>#VALUE!</v>
      </c>
      <c r="AD107" s="24" t="e">
        <f t="shared" si="11"/>
        <v>#VALUE!</v>
      </c>
      <c r="AE107" s="17" t="e">
        <f t="shared" si="14"/>
        <v>#VALUE!</v>
      </c>
      <c r="AF107" s="17">
        <f>LOOKUP($Y107,'Criterios CID'!$BH$22:$BH$42,'Criterios CID'!$BI$22:$BI$42)</f>
        <v>0</v>
      </c>
      <c r="AG107" s="17" t="e">
        <f t="shared" si="12"/>
        <v>#VALUE!</v>
      </c>
      <c r="AH107" s="17" t="e">
        <f t="shared" si="13"/>
        <v>#VALUE!</v>
      </c>
      <c r="AI107" s="30" t="e">
        <f>LOOKUP($AH107,'Criterios CID'!$BI$16:$BI$18,'Criterios CID'!$BH$17:$BH$18)</f>
        <v>#VALUE!</v>
      </c>
    </row>
    <row r="108" spans="1:35" ht="95.25" customHeight="1" x14ac:dyDescent="0.25">
      <c r="A108" s="10" t="e">
        <f>'Inventario Activos'!#REF!</f>
        <v>#REF!</v>
      </c>
      <c r="B108" s="10" t="e">
        <f>'Inventario Activos'!#REF!</f>
        <v>#REF!</v>
      </c>
      <c r="C108" s="11" t="e">
        <f>'Inventario Activos'!#REF!</f>
        <v>#REF!</v>
      </c>
      <c r="D108" s="11" t="e">
        <f>'Inventario Activos'!#REF!</f>
        <v>#REF!</v>
      </c>
      <c r="E108" s="12" t="s">
        <v>991</v>
      </c>
      <c r="F108" s="13"/>
      <c r="G108" s="14"/>
      <c r="H108" s="29"/>
      <c r="I108" s="14"/>
      <c r="J108" s="13"/>
      <c r="K108" s="15" t="e">
        <f t="shared" si="0"/>
        <v>#VALUE!</v>
      </c>
      <c r="L108" s="13"/>
      <c r="M108" s="16" t="e">
        <f t="shared" si="1"/>
        <v>#VALUE!</v>
      </c>
      <c r="N108" s="16" t="e">
        <f t="shared" si="2"/>
        <v>#VALUE!</v>
      </c>
      <c r="O108" s="17" t="e">
        <f t="shared" si="3"/>
        <v>#VALUE!</v>
      </c>
      <c r="P108" s="29"/>
      <c r="Q108" s="19" t="s">
        <v>888</v>
      </c>
      <c r="R108" s="20">
        <f t="shared" si="4"/>
        <v>0.15</v>
      </c>
      <c r="S108" s="19" t="s">
        <v>888</v>
      </c>
      <c r="T108" s="20">
        <f t="shared" si="5"/>
        <v>0.2</v>
      </c>
      <c r="U108" s="19" t="s">
        <v>888</v>
      </c>
      <c r="V108" s="21">
        <f t="shared" si="6"/>
        <v>0.25</v>
      </c>
      <c r="W108" s="22" t="s">
        <v>888</v>
      </c>
      <c r="X108" s="21">
        <f t="shared" si="7"/>
        <v>0.4</v>
      </c>
      <c r="Y108" s="23">
        <f t="shared" si="8"/>
        <v>1</v>
      </c>
      <c r="Z108" s="13"/>
      <c r="AA108" s="24" t="e">
        <f t="shared" si="9"/>
        <v>#VALUE!</v>
      </c>
      <c r="AB108" s="13"/>
      <c r="AC108" s="24" t="e">
        <f t="shared" si="10"/>
        <v>#VALUE!</v>
      </c>
      <c r="AD108" s="24" t="e">
        <f t="shared" si="11"/>
        <v>#VALUE!</v>
      </c>
      <c r="AE108" s="17" t="e">
        <f t="shared" si="14"/>
        <v>#VALUE!</v>
      </c>
      <c r="AF108" s="17">
        <f>LOOKUP($Y108,'Criterios CID'!$BH$22:$BH$42,'Criterios CID'!$BI$22:$BI$42)</f>
        <v>0</v>
      </c>
      <c r="AG108" s="17" t="e">
        <f t="shared" si="12"/>
        <v>#VALUE!</v>
      </c>
      <c r="AH108" s="17" t="e">
        <f t="shared" si="13"/>
        <v>#VALUE!</v>
      </c>
      <c r="AI108" s="30" t="e">
        <f>LOOKUP($AH108,'Criterios CID'!$BI$16:$BI$18,'Criterios CID'!$BH$17:$BH$18)</f>
        <v>#VALUE!</v>
      </c>
    </row>
    <row r="109" spans="1:35" ht="95.25" customHeight="1" x14ac:dyDescent="0.25">
      <c r="A109" s="10" t="e">
        <f>'Inventario Activos'!#REF!</f>
        <v>#REF!</v>
      </c>
      <c r="B109" s="10" t="e">
        <f>'Inventario Activos'!#REF!</f>
        <v>#REF!</v>
      </c>
      <c r="C109" s="11" t="e">
        <f>'Inventario Activos'!#REF!</f>
        <v>#REF!</v>
      </c>
      <c r="D109" s="11" t="e">
        <f>'Inventario Activos'!#REF!</f>
        <v>#REF!</v>
      </c>
      <c r="E109" s="12" t="s">
        <v>992</v>
      </c>
      <c r="F109" s="13"/>
      <c r="G109" s="14"/>
      <c r="H109" s="29"/>
      <c r="I109" s="14"/>
      <c r="J109" s="13"/>
      <c r="K109" s="15" t="e">
        <f t="shared" si="0"/>
        <v>#VALUE!</v>
      </c>
      <c r="L109" s="13"/>
      <c r="M109" s="16" t="e">
        <f t="shared" si="1"/>
        <v>#VALUE!</v>
      </c>
      <c r="N109" s="16" t="e">
        <f t="shared" si="2"/>
        <v>#VALUE!</v>
      </c>
      <c r="O109" s="17" t="e">
        <f t="shared" si="3"/>
        <v>#VALUE!</v>
      </c>
      <c r="P109" s="29"/>
      <c r="Q109" s="19" t="s">
        <v>888</v>
      </c>
      <c r="R109" s="20">
        <f t="shared" si="4"/>
        <v>0.15</v>
      </c>
      <c r="S109" s="19" t="s">
        <v>888</v>
      </c>
      <c r="T109" s="20">
        <f t="shared" si="5"/>
        <v>0.2</v>
      </c>
      <c r="U109" s="19" t="s">
        <v>888</v>
      </c>
      <c r="V109" s="21">
        <f t="shared" si="6"/>
        <v>0.25</v>
      </c>
      <c r="W109" s="22" t="s">
        <v>888</v>
      </c>
      <c r="X109" s="21">
        <f t="shared" si="7"/>
        <v>0.4</v>
      </c>
      <c r="Y109" s="23">
        <f t="shared" si="8"/>
        <v>1</v>
      </c>
      <c r="Z109" s="13"/>
      <c r="AA109" s="24" t="e">
        <f t="shared" si="9"/>
        <v>#VALUE!</v>
      </c>
      <c r="AB109" s="13"/>
      <c r="AC109" s="24" t="e">
        <f t="shared" si="10"/>
        <v>#VALUE!</v>
      </c>
      <c r="AD109" s="24" t="e">
        <f t="shared" si="11"/>
        <v>#VALUE!</v>
      </c>
      <c r="AE109" s="17" t="e">
        <f t="shared" si="14"/>
        <v>#VALUE!</v>
      </c>
      <c r="AF109" s="17">
        <f>LOOKUP($Y109,'Criterios CID'!$BH$22:$BH$42,'Criterios CID'!$BI$22:$BI$42)</f>
        <v>0</v>
      </c>
      <c r="AG109" s="17" t="e">
        <f t="shared" si="12"/>
        <v>#VALUE!</v>
      </c>
      <c r="AH109" s="17" t="e">
        <f t="shared" si="13"/>
        <v>#VALUE!</v>
      </c>
      <c r="AI109" s="30" t="e">
        <f>LOOKUP($AH109,'Criterios CID'!$BI$16:$BI$18,'Criterios CID'!$BH$17:$BH$18)</f>
        <v>#VALUE!</v>
      </c>
    </row>
    <row r="110" spans="1:35" ht="95.25" customHeight="1" x14ac:dyDescent="0.25">
      <c r="A110" s="10" t="e">
        <f>'Inventario Activos'!#REF!</f>
        <v>#REF!</v>
      </c>
      <c r="B110" s="10" t="e">
        <f>'Inventario Activos'!#REF!</f>
        <v>#REF!</v>
      </c>
      <c r="C110" s="11" t="e">
        <f>'Inventario Activos'!#REF!</f>
        <v>#REF!</v>
      </c>
      <c r="D110" s="11" t="e">
        <f>'Inventario Activos'!#REF!</f>
        <v>#REF!</v>
      </c>
      <c r="E110" s="12" t="s">
        <v>993</v>
      </c>
      <c r="F110" s="13"/>
      <c r="G110" s="14"/>
      <c r="H110" s="29"/>
      <c r="I110" s="14"/>
      <c r="J110" s="13"/>
      <c r="K110" s="15" t="e">
        <f t="shared" si="0"/>
        <v>#VALUE!</v>
      </c>
      <c r="L110" s="13"/>
      <c r="M110" s="16" t="e">
        <f t="shared" si="1"/>
        <v>#VALUE!</v>
      </c>
      <c r="N110" s="16" t="e">
        <f t="shared" si="2"/>
        <v>#VALUE!</v>
      </c>
      <c r="O110" s="17" t="e">
        <f t="shared" si="3"/>
        <v>#VALUE!</v>
      </c>
      <c r="P110" s="29"/>
      <c r="Q110" s="19" t="s">
        <v>888</v>
      </c>
      <c r="R110" s="20">
        <f t="shared" si="4"/>
        <v>0.15</v>
      </c>
      <c r="S110" s="19" t="s">
        <v>888</v>
      </c>
      <c r="T110" s="20">
        <f t="shared" si="5"/>
        <v>0.2</v>
      </c>
      <c r="U110" s="19" t="s">
        <v>888</v>
      </c>
      <c r="V110" s="21">
        <f t="shared" si="6"/>
        <v>0.25</v>
      </c>
      <c r="W110" s="22" t="s">
        <v>888</v>
      </c>
      <c r="X110" s="21">
        <f t="shared" si="7"/>
        <v>0.4</v>
      </c>
      <c r="Y110" s="23">
        <f t="shared" si="8"/>
        <v>1</v>
      </c>
      <c r="Z110" s="13"/>
      <c r="AA110" s="24" t="e">
        <f t="shared" si="9"/>
        <v>#VALUE!</v>
      </c>
      <c r="AB110" s="13"/>
      <c r="AC110" s="24" t="e">
        <f t="shared" si="10"/>
        <v>#VALUE!</v>
      </c>
      <c r="AD110" s="24" t="e">
        <f t="shared" si="11"/>
        <v>#VALUE!</v>
      </c>
      <c r="AE110" s="17" t="e">
        <f t="shared" si="14"/>
        <v>#VALUE!</v>
      </c>
      <c r="AF110" s="17">
        <f>LOOKUP($Y110,'Criterios CID'!$BH$22:$BH$42,'Criterios CID'!$BI$22:$BI$42)</f>
        <v>0</v>
      </c>
      <c r="AG110" s="17" t="e">
        <f t="shared" si="12"/>
        <v>#VALUE!</v>
      </c>
      <c r="AH110" s="17" t="e">
        <f t="shared" si="13"/>
        <v>#VALUE!</v>
      </c>
      <c r="AI110" s="30" t="e">
        <f>LOOKUP($AH110,'Criterios CID'!$BI$16:$BI$18,'Criterios CID'!$BH$17:$BH$18)</f>
        <v>#VALUE!</v>
      </c>
    </row>
    <row r="111" spans="1:35" ht="95.25" customHeight="1" x14ac:dyDescent="0.25">
      <c r="A111" s="10" t="e">
        <f>'Inventario Activos'!#REF!</f>
        <v>#REF!</v>
      </c>
      <c r="B111" s="10" t="e">
        <f>'Inventario Activos'!#REF!</f>
        <v>#REF!</v>
      </c>
      <c r="C111" s="11" t="e">
        <f>'Inventario Activos'!#REF!</f>
        <v>#REF!</v>
      </c>
      <c r="D111" s="11" t="e">
        <f>'Inventario Activos'!#REF!</f>
        <v>#REF!</v>
      </c>
      <c r="E111" s="12" t="s">
        <v>994</v>
      </c>
      <c r="F111" s="13"/>
      <c r="G111" s="14"/>
      <c r="H111" s="29"/>
      <c r="I111" s="14"/>
      <c r="J111" s="13"/>
      <c r="K111" s="15" t="e">
        <f t="shared" si="0"/>
        <v>#VALUE!</v>
      </c>
      <c r="L111" s="13"/>
      <c r="M111" s="16" t="e">
        <f t="shared" si="1"/>
        <v>#VALUE!</v>
      </c>
      <c r="N111" s="16" t="e">
        <f t="shared" si="2"/>
        <v>#VALUE!</v>
      </c>
      <c r="O111" s="17" t="e">
        <f t="shared" si="3"/>
        <v>#VALUE!</v>
      </c>
      <c r="P111" s="29"/>
      <c r="Q111" s="19" t="s">
        <v>888</v>
      </c>
      <c r="R111" s="20">
        <f t="shared" si="4"/>
        <v>0.15</v>
      </c>
      <c r="S111" s="19" t="s">
        <v>888</v>
      </c>
      <c r="T111" s="20">
        <f t="shared" si="5"/>
        <v>0.2</v>
      </c>
      <c r="U111" s="19" t="s">
        <v>888</v>
      </c>
      <c r="V111" s="21">
        <f t="shared" si="6"/>
        <v>0.25</v>
      </c>
      <c r="W111" s="22" t="s">
        <v>888</v>
      </c>
      <c r="X111" s="21">
        <f t="shared" si="7"/>
        <v>0.4</v>
      </c>
      <c r="Y111" s="23">
        <f t="shared" si="8"/>
        <v>1</v>
      </c>
      <c r="Z111" s="13"/>
      <c r="AA111" s="24" t="e">
        <f t="shared" si="9"/>
        <v>#VALUE!</v>
      </c>
      <c r="AB111" s="13"/>
      <c r="AC111" s="24" t="e">
        <f t="shared" si="10"/>
        <v>#VALUE!</v>
      </c>
      <c r="AD111" s="24" t="e">
        <f t="shared" si="11"/>
        <v>#VALUE!</v>
      </c>
      <c r="AE111" s="17" t="e">
        <f t="shared" si="14"/>
        <v>#VALUE!</v>
      </c>
      <c r="AF111" s="17">
        <f>LOOKUP($Y111,'Criterios CID'!$BH$22:$BH$42,'Criterios CID'!$BI$22:$BI$42)</f>
        <v>0</v>
      </c>
      <c r="AG111" s="17" t="e">
        <f t="shared" si="12"/>
        <v>#VALUE!</v>
      </c>
      <c r="AH111" s="17" t="e">
        <f t="shared" si="13"/>
        <v>#VALUE!</v>
      </c>
      <c r="AI111" s="30" t="e">
        <f>LOOKUP($AH111,'Criterios CID'!$BI$16:$BI$18,'Criterios CID'!$BH$17:$BH$18)</f>
        <v>#VALUE!</v>
      </c>
    </row>
    <row r="112" spans="1:35" ht="95.25" customHeight="1" x14ac:dyDescent="0.25">
      <c r="A112" s="10" t="e">
        <f>'Inventario Activos'!#REF!</f>
        <v>#REF!</v>
      </c>
      <c r="B112" s="10" t="e">
        <f>'Inventario Activos'!#REF!</f>
        <v>#REF!</v>
      </c>
      <c r="C112" s="11" t="e">
        <f>'Inventario Activos'!#REF!</f>
        <v>#REF!</v>
      </c>
      <c r="D112" s="11" t="e">
        <f>'Inventario Activos'!#REF!</f>
        <v>#REF!</v>
      </c>
      <c r="E112" s="12" t="s">
        <v>995</v>
      </c>
      <c r="F112" s="13"/>
      <c r="G112" s="14"/>
      <c r="H112" s="29"/>
      <c r="I112" s="14"/>
      <c r="J112" s="13"/>
      <c r="K112" s="15" t="e">
        <f t="shared" si="0"/>
        <v>#VALUE!</v>
      </c>
      <c r="L112" s="13"/>
      <c r="M112" s="16" t="e">
        <f t="shared" si="1"/>
        <v>#VALUE!</v>
      </c>
      <c r="N112" s="16" t="e">
        <f t="shared" si="2"/>
        <v>#VALUE!</v>
      </c>
      <c r="O112" s="17" t="e">
        <f t="shared" si="3"/>
        <v>#VALUE!</v>
      </c>
      <c r="P112" s="29"/>
      <c r="Q112" s="19" t="s">
        <v>888</v>
      </c>
      <c r="R112" s="20">
        <f t="shared" si="4"/>
        <v>0.15</v>
      </c>
      <c r="S112" s="19" t="s">
        <v>888</v>
      </c>
      <c r="T112" s="20">
        <f t="shared" si="5"/>
        <v>0.2</v>
      </c>
      <c r="U112" s="19" t="s">
        <v>888</v>
      </c>
      <c r="V112" s="21">
        <f t="shared" si="6"/>
        <v>0.25</v>
      </c>
      <c r="W112" s="22" t="s">
        <v>888</v>
      </c>
      <c r="X112" s="21">
        <f t="shared" si="7"/>
        <v>0.4</v>
      </c>
      <c r="Y112" s="23">
        <f t="shared" si="8"/>
        <v>1</v>
      </c>
      <c r="Z112" s="13"/>
      <c r="AA112" s="24" t="e">
        <f t="shared" si="9"/>
        <v>#VALUE!</v>
      </c>
      <c r="AB112" s="13"/>
      <c r="AC112" s="24" t="e">
        <f t="shared" si="10"/>
        <v>#VALUE!</v>
      </c>
      <c r="AD112" s="24" t="e">
        <f t="shared" si="11"/>
        <v>#VALUE!</v>
      </c>
      <c r="AE112" s="17" t="e">
        <f t="shared" si="14"/>
        <v>#VALUE!</v>
      </c>
      <c r="AF112" s="17">
        <f>LOOKUP($Y112,'Criterios CID'!$BH$22:$BH$42,'Criterios CID'!$BI$22:$BI$42)</f>
        <v>0</v>
      </c>
      <c r="AG112" s="17" t="e">
        <f t="shared" si="12"/>
        <v>#VALUE!</v>
      </c>
      <c r="AH112" s="17" t="e">
        <f t="shared" si="13"/>
        <v>#VALUE!</v>
      </c>
      <c r="AI112" s="30" t="e">
        <f>LOOKUP($AH112,'Criterios CID'!$BI$16:$BI$18,'Criterios CID'!$BH$17:$BH$18)</f>
        <v>#VALUE!</v>
      </c>
    </row>
    <row r="113" spans="1:35" ht="95.25" customHeight="1" x14ac:dyDescent="0.25">
      <c r="A113" s="10" t="e">
        <f>'Inventario Activos'!#REF!</f>
        <v>#REF!</v>
      </c>
      <c r="B113" s="10" t="e">
        <f>'Inventario Activos'!#REF!</f>
        <v>#REF!</v>
      </c>
      <c r="C113" s="11" t="e">
        <f>'Inventario Activos'!#REF!</f>
        <v>#REF!</v>
      </c>
      <c r="D113" s="11" t="e">
        <f>'Inventario Activos'!#REF!</f>
        <v>#REF!</v>
      </c>
      <c r="E113" s="12" t="s">
        <v>996</v>
      </c>
      <c r="F113" s="13"/>
      <c r="G113" s="14"/>
      <c r="H113" s="29"/>
      <c r="I113" s="14"/>
      <c r="J113" s="13"/>
      <c r="K113" s="15" t="e">
        <f t="shared" si="0"/>
        <v>#VALUE!</v>
      </c>
      <c r="L113" s="13"/>
      <c r="M113" s="16" t="e">
        <f t="shared" si="1"/>
        <v>#VALUE!</v>
      </c>
      <c r="N113" s="16" t="e">
        <f t="shared" si="2"/>
        <v>#VALUE!</v>
      </c>
      <c r="O113" s="17" t="e">
        <f t="shared" si="3"/>
        <v>#VALUE!</v>
      </c>
      <c r="P113" s="29"/>
      <c r="Q113" s="19" t="s">
        <v>888</v>
      </c>
      <c r="R113" s="20">
        <f t="shared" si="4"/>
        <v>0.15</v>
      </c>
      <c r="S113" s="19" t="s">
        <v>888</v>
      </c>
      <c r="T113" s="20">
        <f t="shared" si="5"/>
        <v>0.2</v>
      </c>
      <c r="U113" s="19" t="s">
        <v>888</v>
      </c>
      <c r="V113" s="21">
        <f t="shared" si="6"/>
        <v>0.25</v>
      </c>
      <c r="W113" s="22" t="s">
        <v>888</v>
      </c>
      <c r="X113" s="21">
        <f t="shared" si="7"/>
        <v>0.4</v>
      </c>
      <c r="Y113" s="23">
        <f t="shared" si="8"/>
        <v>1</v>
      </c>
      <c r="Z113" s="13"/>
      <c r="AA113" s="24" t="e">
        <f t="shared" si="9"/>
        <v>#VALUE!</v>
      </c>
      <c r="AB113" s="13"/>
      <c r="AC113" s="24" t="e">
        <f t="shared" si="10"/>
        <v>#VALUE!</v>
      </c>
      <c r="AD113" s="24" t="e">
        <f t="shared" si="11"/>
        <v>#VALUE!</v>
      </c>
      <c r="AE113" s="17" t="e">
        <f t="shared" si="14"/>
        <v>#VALUE!</v>
      </c>
      <c r="AF113" s="17">
        <f>LOOKUP($Y113,'Criterios CID'!$BH$22:$BH$42,'Criterios CID'!$BI$22:$BI$42)</f>
        <v>0</v>
      </c>
      <c r="AG113" s="17" t="e">
        <f t="shared" si="12"/>
        <v>#VALUE!</v>
      </c>
      <c r="AH113" s="17" t="e">
        <f t="shared" si="13"/>
        <v>#VALUE!</v>
      </c>
      <c r="AI113" s="30" t="e">
        <f>LOOKUP($AH113,'Criterios CID'!$BI$16:$BI$18,'Criterios CID'!$BH$17:$BH$18)</f>
        <v>#VALUE!</v>
      </c>
    </row>
    <row r="114" spans="1:35" ht="95.25" customHeight="1" x14ac:dyDescent="0.25">
      <c r="A114" s="10" t="e">
        <f>'Inventario Activos'!#REF!</f>
        <v>#REF!</v>
      </c>
      <c r="B114" s="10" t="e">
        <f>'Inventario Activos'!#REF!</f>
        <v>#REF!</v>
      </c>
      <c r="C114" s="11" t="e">
        <f>'Inventario Activos'!#REF!</f>
        <v>#REF!</v>
      </c>
      <c r="D114" s="11" t="e">
        <f>'Inventario Activos'!#REF!</f>
        <v>#REF!</v>
      </c>
      <c r="E114" s="12" t="s">
        <v>997</v>
      </c>
      <c r="F114" s="13"/>
      <c r="G114" s="14"/>
      <c r="H114" s="29"/>
      <c r="I114" s="14"/>
      <c r="J114" s="13"/>
      <c r="K114" s="15" t="e">
        <f t="shared" si="0"/>
        <v>#VALUE!</v>
      </c>
      <c r="L114" s="13"/>
      <c r="M114" s="16" t="e">
        <f t="shared" si="1"/>
        <v>#VALUE!</v>
      </c>
      <c r="N114" s="16" t="e">
        <f t="shared" si="2"/>
        <v>#VALUE!</v>
      </c>
      <c r="O114" s="17" t="e">
        <f t="shared" si="3"/>
        <v>#VALUE!</v>
      </c>
      <c r="P114" s="29"/>
      <c r="Q114" s="19" t="s">
        <v>888</v>
      </c>
      <c r="R114" s="20">
        <f t="shared" si="4"/>
        <v>0.15</v>
      </c>
      <c r="S114" s="19" t="s">
        <v>888</v>
      </c>
      <c r="T114" s="20">
        <f t="shared" si="5"/>
        <v>0.2</v>
      </c>
      <c r="U114" s="19" t="s">
        <v>888</v>
      </c>
      <c r="V114" s="21">
        <f t="shared" si="6"/>
        <v>0.25</v>
      </c>
      <c r="W114" s="22" t="s">
        <v>888</v>
      </c>
      <c r="X114" s="21">
        <f t="shared" si="7"/>
        <v>0.4</v>
      </c>
      <c r="Y114" s="23">
        <f t="shared" si="8"/>
        <v>1</v>
      </c>
      <c r="Z114" s="13"/>
      <c r="AA114" s="24" t="e">
        <f t="shared" si="9"/>
        <v>#VALUE!</v>
      </c>
      <c r="AB114" s="13"/>
      <c r="AC114" s="24" t="e">
        <f t="shared" si="10"/>
        <v>#VALUE!</v>
      </c>
      <c r="AD114" s="24" t="e">
        <f t="shared" si="11"/>
        <v>#VALUE!</v>
      </c>
      <c r="AE114" s="17" t="e">
        <f t="shared" si="14"/>
        <v>#VALUE!</v>
      </c>
      <c r="AF114" s="17">
        <f>LOOKUP($Y114,'Criterios CID'!$BH$22:$BH$42,'Criterios CID'!$BI$22:$BI$42)</f>
        <v>0</v>
      </c>
      <c r="AG114" s="17" t="e">
        <f t="shared" si="12"/>
        <v>#VALUE!</v>
      </c>
      <c r="AH114" s="17" t="e">
        <f t="shared" si="13"/>
        <v>#VALUE!</v>
      </c>
      <c r="AI114" s="30" t="e">
        <f>LOOKUP($AH114,'Criterios CID'!$BI$16:$BI$18,'Criterios CID'!$BH$17:$BH$18)</f>
        <v>#VALUE!</v>
      </c>
    </row>
    <row r="115" spans="1:35" ht="95.25" customHeight="1" x14ac:dyDescent="0.25">
      <c r="A115" s="10" t="e">
        <f>'Inventario Activos'!#REF!</f>
        <v>#REF!</v>
      </c>
      <c r="B115" s="10" t="e">
        <f>'Inventario Activos'!#REF!</f>
        <v>#REF!</v>
      </c>
      <c r="C115" s="11" t="e">
        <f>'Inventario Activos'!#REF!</f>
        <v>#REF!</v>
      </c>
      <c r="D115" s="11" t="e">
        <f>'Inventario Activos'!#REF!</f>
        <v>#REF!</v>
      </c>
      <c r="E115" s="12" t="s">
        <v>998</v>
      </c>
      <c r="F115" s="13"/>
      <c r="G115" s="14"/>
      <c r="H115" s="29"/>
      <c r="I115" s="14"/>
      <c r="J115" s="13"/>
      <c r="K115" s="15" t="e">
        <f t="shared" si="0"/>
        <v>#VALUE!</v>
      </c>
      <c r="L115" s="13"/>
      <c r="M115" s="16" t="e">
        <f t="shared" si="1"/>
        <v>#VALUE!</v>
      </c>
      <c r="N115" s="16" t="e">
        <f t="shared" si="2"/>
        <v>#VALUE!</v>
      </c>
      <c r="O115" s="17" t="e">
        <f t="shared" si="3"/>
        <v>#VALUE!</v>
      </c>
      <c r="P115" s="29"/>
      <c r="Q115" s="19" t="s">
        <v>888</v>
      </c>
      <c r="R115" s="20">
        <f t="shared" si="4"/>
        <v>0.15</v>
      </c>
      <c r="S115" s="19" t="s">
        <v>888</v>
      </c>
      <c r="T115" s="20">
        <f t="shared" si="5"/>
        <v>0.2</v>
      </c>
      <c r="U115" s="19" t="s">
        <v>888</v>
      </c>
      <c r="V115" s="21">
        <f t="shared" si="6"/>
        <v>0.25</v>
      </c>
      <c r="W115" s="22" t="s">
        <v>888</v>
      </c>
      <c r="X115" s="21">
        <f t="shared" si="7"/>
        <v>0.4</v>
      </c>
      <c r="Y115" s="23">
        <f t="shared" si="8"/>
        <v>1</v>
      </c>
      <c r="Z115" s="13"/>
      <c r="AA115" s="24" t="e">
        <f t="shared" si="9"/>
        <v>#VALUE!</v>
      </c>
      <c r="AB115" s="13"/>
      <c r="AC115" s="24" t="e">
        <f t="shared" si="10"/>
        <v>#VALUE!</v>
      </c>
      <c r="AD115" s="24" t="e">
        <f t="shared" si="11"/>
        <v>#VALUE!</v>
      </c>
      <c r="AE115" s="17" t="e">
        <f t="shared" si="14"/>
        <v>#VALUE!</v>
      </c>
      <c r="AF115" s="17">
        <f>LOOKUP($Y115,'Criterios CID'!$BH$22:$BH$42,'Criterios CID'!$BI$22:$BI$42)</f>
        <v>0</v>
      </c>
      <c r="AG115" s="17" t="e">
        <f t="shared" si="12"/>
        <v>#VALUE!</v>
      </c>
      <c r="AH115" s="17" t="e">
        <f t="shared" si="13"/>
        <v>#VALUE!</v>
      </c>
      <c r="AI115" s="30" t="e">
        <f>LOOKUP($AH115,'Criterios CID'!$BI$16:$BI$18,'Criterios CID'!$BH$17:$BH$18)</f>
        <v>#VALUE!</v>
      </c>
    </row>
    <row r="116" spans="1:35" ht="95.25" customHeight="1" x14ac:dyDescent="0.25">
      <c r="A116" s="10" t="e">
        <f>'Inventario Activos'!#REF!</f>
        <v>#REF!</v>
      </c>
      <c r="B116" s="10" t="e">
        <f>'Inventario Activos'!#REF!</f>
        <v>#REF!</v>
      </c>
      <c r="C116" s="11" t="e">
        <f>'Inventario Activos'!#REF!</f>
        <v>#REF!</v>
      </c>
      <c r="D116" s="11" t="e">
        <f>'Inventario Activos'!#REF!</f>
        <v>#REF!</v>
      </c>
      <c r="E116" s="12" t="s">
        <v>999</v>
      </c>
      <c r="F116" s="13"/>
      <c r="G116" s="14"/>
      <c r="H116" s="29"/>
      <c r="I116" s="14"/>
      <c r="J116" s="13"/>
      <c r="K116" s="15" t="e">
        <f t="shared" si="0"/>
        <v>#VALUE!</v>
      </c>
      <c r="L116" s="13"/>
      <c r="M116" s="16" t="e">
        <f t="shared" si="1"/>
        <v>#VALUE!</v>
      </c>
      <c r="N116" s="16" t="e">
        <f t="shared" si="2"/>
        <v>#VALUE!</v>
      </c>
      <c r="O116" s="17" t="e">
        <f t="shared" si="3"/>
        <v>#VALUE!</v>
      </c>
      <c r="P116" s="29"/>
      <c r="Q116" s="19" t="s">
        <v>888</v>
      </c>
      <c r="R116" s="20">
        <f t="shared" si="4"/>
        <v>0.15</v>
      </c>
      <c r="S116" s="19" t="s">
        <v>888</v>
      </c>
      <c r="T116" s="20">
        <f t="shared" si="5"/>
        <v>0.2</v>
      </c>
      <c r="U116" s="19" t="s">
        <v>888</v>
      </c>
      <c r="V116" s="21">
        <f t="shared" si="6"/>
        <v>0.25</v>
      </c>
      <c r="W116" s="22" t="s">
        <v>888</v>
      </c>
      <c r="X116" s="21">
        <f t="shared" si="7"/>
        <v>0.4</v>
      </c>
      <c r="Y116" s="23">
        <f t="shared" si="8"/>
        <v>1</v>
      </c>
      <c r="Z116" s="13"/>
      <c r="AA116" s="24" t="e">
        <f t="shared" si="9"/>
        <v>#VALUE!</v>
      </c>
      <c r="AB116" s="13"/>
      <c r="AC116" s="24" t="e">
        <f t="shared" si="10"/>
        <v>#VALUE!</v>
      </c>
      <c r="AD116" s="24" t="e">
        <f t="shared" si="11"/>
        <v>#VALUE!</v>
      </c>
      <c r="AE116" s="17" t="e">
        <f t="shared" si="14"/>
        <v>#VALUE!</v>
      </c>
      <c r="AF116" s="17">
        <f>LOOKUP($Y116,'Criterios CID'!$BH$22:$BH$42,'Criterios CID'!$BI$22:$BI$42)</f>
        <v>0</v>
      </c>
      <c r="AG116" s="17" t="e">
        <f t="shared" si="12"/>
        <v>#VALUE!</v>
      </c>
      <c r="AH116" s="17" t="e">
        <f t="shared" si="13"/>
        <v>#VALUE!</v>
      </c>
      <c r="AI116" s="30" t="e">
        <f>LOOKUP($AH116,'Criterios CID'!$BI$16:$BI$18,'Criterios CID'!$BH$17:$BH$18)</f>
        <v>#VALUE!</v>
      </c>
    </row>
    <row r="117" spans="1:35" ht="95.25" customHeight="1" x14ac:dyDescent="0.25">
      <c r="A117" s="10" t="e">
        <f>'Inventario Activos'!#REF!</f>
        <v>#REF!</v>
      </c>
      <c r="B117" s="10" t="e">
        <f>'Inventario Activos'!#REF!</f>
        <v>#REF!</v>
      </c>
      <c r="C117" s="11" t="e">
        <f>'Inventario Activos'!#REF!</f>
        <v>#REF!</v>
      </c>
      <c r="D117" s="11" t="e">
        <f>'Inventario Activos'!#REF!</f>
        <v>#REF!</v>
      </c>
      <c r="E117" s="12" t="s">
        <v>1000</v>
      </c>
      <c r="F117" s="13"/>
      <c r="G117" s="14"/>
      <c r="H117" s="29"/>
      <c r="I117" s="14"/>
      <c r="J117" s="13"/>
      <c r="K117" s="15" t="e">
        <f t="shared" si="0"/>
        <v>#VALUE!</v>
      </c>
      <c r="L117" s="13"/>
      <c r="M117" s="16" t="e">
        <f t="shared" si="1"/>
        <v>#VALUE!</v>
      </c>
      <c r="N117" s="16" t="e">
        <f t="shared" si="2"/>
        <v>#VALUE!</v>
      </c>
      <c r="O117" s="17" t="e">
        <f t="shared" si="3"/>
        <v>#VALUE!</v>
      </c>
      <c r="P117" s="29"/>
      <c r="Q117" s="19" t="s">
        <v>888</v>
      </c>
      <c r="R117" s="20">
        <f t="shared" si="4"/>
        <v>0.15</v>
      </c>
      <c r="S117" s="19" t="s">
        <v>888</v>
      </c>
      <c r="T117" s="20">
        <f t="shared" si="5"/>
        <v>0.2</v>
      </c>
      <c r="U117" s="19" t="s">
        <v>888</v>
      </c>
      <c r="V117" s="21">
        <f t="shared" si="6"/>
        <v>0.25</v>
      </c>
      <c r="W117" s="22" t="s">
        <v>888</v>
      </c>
      <c r="X117" s="21">
        <f t="shared" si="7"/>
        <v>0.4</v>
      </c>
      <c r="Y117" s="23">
        <f t="shared" si="8"/>
        <v>1</v>
      </c>
      <c r="Z117" s="13"/>
      <c r="AA117" s="24" t="e">
        <f t="shared" si="9"/>
        <v>#VALUE!</v>
      </c>
      <c r="AB117" s="13"/>
      <c r="AC117" s="24" t="e">
        <f t="shared" si="10"/>
        <v>#VALUE!</v>
      </c>
      <c r="AD117" s="24" t="e">
        <f t="shared" si="11"/>
        <v>#VALUE!</v>
      </c>
      <c r="AE117" s="17" t="e">
        <f t="shared" si="14"/>
        <v>#VALUE!</v>
      </c>
      <c r="AF117" s="17">
        <f>LOOKUP($Y117,'Criterios CID'!$BH$22:$BH$42,'Criterios CID'!$BI$22:$BI$42)</f>
        <v>0</v>
      </c>
      <c r="AG117" s="17" t="e">
        <f t="shared" si="12"/>
        <v>#VALUE!</v>
      </c>
      <c r="AH117" s="17" t="e">
        <f t="shared" si="13"/>
        <v>#VALUE!</v>
      </c>
      <c r="AI117" s="30" t="e">
        <f>LOOKUP($AH117,'Criterios CID'!$BI$16:$BI$18,'Criterios CID'!$BH$17:$BH$18)</f>
        <v>#VALUE!</v>
      </c>
    </row>
    <row r="118" spans="1:35" ht="95.25" customHeight="1" x14ac:dyDescent="0.25">
      <c r="A118" s="10" t="e">
        <f>'Inventario Activos'!#REF!</f>
        <v>#REF!</v>
      </c>
      <c r="B118" s="10" t="e">
        <f>'Inventario Activos'!#REF!</f>
        <v>#REF!</v>
      </c>
      <c r="C118" s="11" t="e">
        <f>'Inventario Activos'!#REF!</f>
        <v>#REF!</v>
      </c>
      <c r="D118" s="11" t="e">
        <f>'Inventario Activos'!#REF!</f>
        <v>#REF!</v>
      </c>
      <c r="E118" s="12" t="s">
        <v>1001</v>
      </c>
      <c r="F118" s="13"/>
      <c r="G118" s="14"/>
      <c r="H118" s="29"/>
      <c r="I118" s="14"/>
      <c r="J118" s="13"/>
      <c r="K118" s="15" t="e">
        <f t="shared" si="0"/>
        <v>#VALUE!</v>
      </c>
      <c r="L118" s="13"/>
      <c r="M118" s="16" t="e">
        <f t="shared" si="1"/>
        <v>#VALUE!</v>
      </c>
      <c r="N118" s="16" t="e">
        <f t="shared" si="2"/>
        <v>#VALUE!</v>
      </c>
      <c r="O118" s="17" t="e">
        <f t="shared" si="3"/>
        <v>#VALUE!</v>
      </c>
      <c r="P118" s="29"/>
      <c r="Q118" s="19" t="s">
        <v>888</v>
      </c>
      <c r="R118" s="20">
        <f t="shared" si="4"/>
        <v>0.15</v>
      </c>
      <c r="S118" s="19" t="s">
        <v>888</v>
      </c>
      <c r="T118" s="20">
        <f t="shared" si="5"/>
        <v>0.2</v>
      </c>
      <c r="U118" s="19" t="s">
        <v>888</v>
      </c>
      <c r="V118" s="21">
        <f t="shared" si="6"/>
        <v>0.25</v>
      </c>
      <c r="W118" s="22" t="s">
        <v>888</v>
      </c>
      <c r="X118" s="21">
        <f t="shared" si="7"/>
        <v>0.4</v>
      </c>
      <c r="Y118" s="23">
        <f t="shared" si="8"/>
        <v>1</v>
      </c>
      <c r="Z118" s="13"/>
      <c r="AA118" s="24" t="e">
        <f t="shared" si="9"/>
        <v>#VALUE!</v>
      </c>
      <c r="AB118" s="13"/>
      <c r="AC118" s="24" t="e">
        <f t="shared" si="10"/>
        <v>#VALUE!</v>
      </c>
      <c r="AD118" s="24" t="e">
        <f t="shared" si="11"/>
        <v>#VALUE!</v>
      </c>
      <c r="AE118" s="17" t="e">
        <f t="shared" si="14"/>
        <v>#VALUE!</v>
      </c>
      <c r="AF118" s="17">
        <f>LOOKUP($Y118,'Criterios CID'!$BH$22:$BH$42,'Criterios CID'!$BI$22:$BI$42)</f>
        <v>0</v>
      </c>
      <c r="AG118" s="17" t="e">
        <f t="shared" si="12"/>
        <v>#VALUE!</v>
      </c>
      <c r="AH118" s="17" t="e">
        <f t="shared" si="13"/>
        <v>#VALUE!</v>
      </c>
      <c r="AI118" s="30" t="e">
        <f>LOOKUP($AH118,'Criterios CID'!$BI$16:$BI$18,'Criterios CID'!$BH$17:$BH$18)</f>
        <v>#VALUE!</v>
      </c>
    </row>
    <row r="119" spans="1:35" ht="95.25" customHeight="1" x14ac:dyDescent="0.25">
      <c r="A119" s="10" t="e">
        <f>'Inventario Activos'!#REF!</f>
        <v>#REF!</v>
      </c>
      <c r="B119" s="10" t="e">
        <f>'Inventario Activos'!#REF!</f>
        <v>#REF!</v>
      </c>
      <c r="C119" s="11" t="e">
        <f>'Inventario Activos'!#REF!</f>
        <v>#REF!</v>
      </c>
      <c r="D119" s="11" t="e">
        <f>'Inventario Activos'!#REF!</f>
        <v>#REF!</v>
      </c>
      <c r="E119" s="12" t="s">
        <v>1002</v>
      </c>
      <c r="F119" s="13"/>
      <c r="G119" s="14"/>
      <c r="H119" s="29"/>
      <c r="I119" s="14"/>
      <c r="J119" s="13"/>
      <c r="K119" s="15" t="e">
        <f t="shared" si="0"/>
        <v>#VALUE!</v>
      </c>
      <c r="L119" s="13"/>
      <c r="M119" s="16" t="e">
        <f t="shared" si="1"/>
        <v>#VALUE!</v>
      </c>
      <c r="N119" s="16" t="e">
        <f t="shared" si="2"/>
        <v>#VALUE!</v>
      </c>
      <c r="O119" s="17" t="e">
        <f t="shared" si="3"/>
        <v>#VALUE!</v>
      </c>
      <c r="P119" s="29"/>
      <c r="Q119" s="19" t="s">
        <v>888</v>
      </c>
      <c r="R119" s="20">
        <f t="shared" si="4"/>
        <v>0.15</v>
      </c>
      <c r="S119" s="19" t="s">
        <v>888</v>
      </c>
      <c r="T119" s="20">
        <f t="shared" si="5"/>
        <v>0.2</v>
      </c>
      <c r="U119" s="19" t="s">
        <v>888</v>
      </c>
      <c r="V119" s="21">
        <f t="shared" si="6"/>
        <v>0.25</v>
      </c>
      <c r="W119" s="22" t="s">
        <v>888</v>
      </c>
      <c r="X119" s="21">
        <f t="shared" si="7"/>
        <v>0.4</v>
      </c>
      <c r="Y119" s="23">
        <f t="shared" si="8"/>
        <v>1</v>
      </c>
      <c r="Z119" s="13"/>
      <c r="AA119" s="24" t="e">
        <f t="shared" si="9"/>
        <v>#VALUE!</v>
      </c>
      <c r="AB119" s="13"/>
      <c r="AC119" s="24" t="e">
        <f t="shared" si="10"/>
        <v>#VALUE!</v>
      </c>
      <c r="AD119" s="24" t="e">
        <f t="shared" si="11"/>
        <v>#VALUE!</v>
      </c>
      <c r="AE119" s="17" t="e">
        <f t="shared" si="14"/>
        <v>#VALUE!</v>
      </c>
      <c r="AF119" s="17">
        <f>LOOKUP($Y119,'Criterios CID'!$BH$22:$BH$42,'Criterios CID'!$BI$22:$BI$42)</f>
        <v>0</v>
      </c>
      <c r="AG119" s="17" t="e">
        <f t="shared" si="12"/>
        <v>#VALUE!</v>
      </c>
      <c r="AH119" s="17" t="e">
        <f t="shared" si="13"/>
        <v>#VALUE!</v>
      </c>
      <c r="AI119" s="30" t="e">
        <f>LOOKUP($AH119,'Criterios CID'!$BI$16:$BI$18,'Criterios CID'!$BH$17:$BH$18)</f>
        <v>#VALUE!</v>
      </c>
    </row>
    <row r="120" spans="1:35" ht="95.25" customHeight="1" x14ac:dyDescent="0.25">
      <c r="A120" s="10" t="e">
        <f>'Inventario Activos'!#REF!</f>
        <v>#REF!</v>
      </c>
      <c r="B120" s="10" t="e">
        <f>'Inventario Activos'!#REF!</f>
        <v>#REF!</v>
      </c>
      <c r="C120" s="11" t="e">
        <f>'Inventario Activos'!#REF!</f>
        <v>#REF!</v>
      </c>
      <c r="D120" s="11" t="e">
        <f>'Inventario Activos'!#REF!</f>
        <v>#REF!</v>
      </c>
      <c r="E120" s="12" t="s">
        <v>1003</v>
      </c>
      <c r="F120" s="13"/>
      <c r="G120" s="14"/>
      <c r="H120" s="29"/>
      <c r="I120" s="14"/>
      <c r="J120" s="13"/>
      <c r="K120" s="15" t="e">
        <f t="shared" si="0"/>
        <v>#VALUE!</v>
      </c>
      <c r="L120" s="13"/>
      <c r="M120" s="16" t="e">
        <f t="shared" si="1"/>
        <v>#VALUE!</v>
      </c>
      <c r="N120" s="16" t="e">
        <f t="shared" si="2"/>
        <v>#VALUE!</v>
      </c>
      <c r="O120" s="17" t="e">
        <f t="shared" si="3"/>
        <v>#VALUE!</v>
      </c>
      <c r="P120" s="29"/>
      <c r="Q120" s="19" t="s">
        <v>888</v>
      </c>
      <c r="R120" s="20">
        <f t="shared" si="4"/>
        <v>0.15</v>
      </c>
      <c r="S120" s="19" t="s">
        <v>888</v>
      </c>
      <c r="T120" s="20">
        <f t="shared" si="5"/>
        <v>0.2</v>
      </c>
      <c r="U120" s="19" t="s">
        <v>888</v>
      </c>
      <c r="V120" s="21">
        <f t="shared" si="6"/>
        <v>0.25</v>
      </c>
      <c r="W120" s="22" t="s">
        <v>888</v>
      </c>
      <c r="X120" s="21">
        <f t="shared" si="7"/>
        <v>0.4</v>
      </c>
      <c r="Y120" s="23">
        <f t="shared" si="8"/>
        <v>1</v>
      </c>
      <c r="Z120" s="13"/>
      <c r="AA120" s="24" t="e">
        <f t="shared" si="9"/>
        <v>#VALUE!</v>
      </c>
      <c r="AB120" s="13"/>
      <c r="AC120" s="24" t="e">
        <f t="shared" si="10"/>
        <v>#VALUE!</v>
      </c>
      <c r="AD120" s="24" t="e">
        <f t="shared" si="11"/>
        <v>#VALUE!</v>
      </c>
      <c r="AE120" s="17" t="e">
        <f t="shared" si="14"/>
        <v>#VALUE!</v>
      </c>
      <c r="AF120" s="17">
        <f>LOOKUP($Y120,'Criterios CID'!$BH$22:$BH$42,'Criterios CID'!$BI$22:$BI$42)</f>
        <v>0</v>
      </c>
      <c r="AG120" s="17" t="e">
        <f t="shared" si="12"/>
        <v>#VALUE!</v>
      </c>
      <c r="AH120" s="17" t="e">
        <f t="shared" si="13"/>
        <v>#VALUE!</v>
      </c>
      <c r="AI120" s="30" t="e">
        <f>LOOKUP($AH120,'Criterios CID'!$BI$16:$BI$18,'Criterios CID'!$BH$17:$BH$18)</f>
        <v>#VALUE!</v>
      </c>
    </row>
    <row r="121" spans="1:35" ht="95.25" customHeight="1" x14ac:dyDescent="0.25">
      <c r="A121" s="10" t="e">
        <f>'Inventario Activos'!#REF!</f>
        <v>#REF!</v>
      </c>
      <c r="B121" s="10" t="e">
        <f>'Inventario Activos'!#REF!</f>
        <v>#REF!</v>
      </c>
      <c r="C121" s="11" t="e">
        <f>'Inventario Activos'!#REF!</f>
        <v>#REF!</v>
      </c>
      <c r="D121" s="11" t="e">
        <f>'Inventario Activos'!#REF!</f>
        <v>#REF!</v>
      </c>
      <c r="E121" s="12" t="s">
        <v>1004</v>
      </c>
      <c r="F121" s="13"/>
      <c r="G121" s="14"/>
      <c r="H121" s="29"/>
      <c r="I121" s="14"/>
      <c r="J121" s="13"/>
      <c r="K121" s="15" t="e">
        <f t="shared" si="0"/>
        <v>#VALUE!</v>
      </c>
      <c r="L121" s="13"/>
      <c r="M121" s="16" t="e">
        <f t="shared" si="1"/>
        <v>#VALUE!</v>
      </c>
      <c r="N121" s="16" t="e">
        <f t="shared" si="2"/>
        <v>#VALUE!</v>
      </c>
      <c r="O121" s="17" t="e">
        <f t="shared" si="3"/>
        <v>#VALUE!</v>
      </c>
      <c r="P121" s="29"/>
      <c r="Q121" s="19" t="s">
        <v>888</v>
      </c>
      <c r="R121" s="20">
        <f t="shared" si="4"/>
        <v>0.15</v>
      </c>
      <c r="S121" s="19" t="s">
        <v>888</v>
      </c>
      <c r="T121" s="20">
        <f t="shared" si="5"/>
        <v>0.2</v>
      </c>
      <c r="U121" s="19" t="s">
        <v>888</v>
      </c>
      <c r="V121" s="21">
        <f t="shared" si="6"/>
        <v>0.25</v>
      </c>
      <c r="W121" s="22" t="s">
        <v>888</v>
      </c>
      <c r="X121" s="21">
        <f t="shared" si="7"/>
        <v>0.4</v>
      </c>
      <c r="Y121" s="23">
        <f t="shared" si="8"/>
        <v>1</v>
      </c>
      <c r="Z121" s="13"/>
      <c r="AA121" s="24" t="e">
        <f t="shared" si="9"/>
        <v>#VALUE!</v>
      </c>
      <c r="AB121" s="13"/>
      <c r="AC121" s="24" t="e">
        <f t="shared" si="10"/>
        <v>#VALUE!</v>
      </c>
      <c r="AD121" s="24" t="e">
        <f t="shared" si="11"/>
        <v>#VALUE!</v>
      </c>
      <c r="AE121" s="17" t="e">
        <f t="shared" si="14"/>
        <v>#VALUE!</v>
      </c>
      <c r="AF121" s="17">
        <f>LOOKUP($Y121,'Criterios CID'!$BH$22:$BH$42,'Criterios CID'!$BI$22:$BI$42)</f>
        <v>0</v>
      </c>
      <c r="AG121" s="17" t="e">
        <f t="shared" si="12"/>
        <v>#VALUE!</v>
      </c>
      <c r="AH121" s="17" t="e">
        <f t="shared" si="13"/>
        <v>#VALUE!</v>
      </c>
      <c r="AI121" s="30" t="e">
        <f>LOOKUP($AH121,'Criterios CID'!$BI$16:$BI$18,'Criterios CID'!$BH$17:$BH$18)</f>
        <v>#VALUE!</v>
      </c>
    </row>
    <row r="122" spans="1:35" ht="95.25" customHeight="1" x14ac:dyDescent="0.25">
      <c r="A122" s="10" t="e">
        <f>'Inventario Activos'!#REF!</f>
        <v>#REF!</v>
      </c>
      <c r="B122" s="10" t="e">
        <f>'Inventario Activos'!#REF!</f>
        <v>#REF!</v>
      </c>
      <c r="C122" s="11" t="e">
        <f>'Inventario Activos'!#REF!</f>
        <v>#REF!</v>
      </c>
      <c r="D122" s="11" t="e">
        <f>'Inventario Activos'!#REF!</f>
        <v>#REF!</v>
      </c>
      <c r="E122" s="12" t="s">
        <v>1005</v>
      </c>
      <c r="F122" s="13"/>
      <c r="G122" s="14"/>
      <c r="H122" s="29"/>
      <c r="I122" s="14"/>
      <c r="J122" s="13"/>
      <c r="K122" s="15" t="e">
        <f t="shared" si="0"/>
        <v>#VALUE!</v>
      </c>
      <c r="L122" s="13"/>
      <c r="M122" s="16" t="e">
        <f t="shared" si="1"/>
        <v>#VALUE!</v>
      </c>
      <c r="N122" s="16" t="e">
        <f t="shared" si="2"/>
        <v>#VALUE!</v>
      </c>
      <c r="O122" s="17" t="e">
        <f t="shared" si="3"/>
        <v>#VALUE!</v>
      </c>
      <c r="P122" s="29"/>
      <c r="Q122" s="19" t="s">
        <v>888</v>
      </c>
      <c r="R122" s="20">
        <f t="shared" si="4"/>
        <v>0.15</v>
      </c>
      <c r="S122" s="19" t="s">
        <v>888</v>
      </c>
      <c r="T122" s="20">
        <f t="shared" si="5"/>
        <v>0.2</v>
      </c>
      <c r="U122" s="19" t="s">
        <v>888</v>
      </c>
      <c r="V122" s="21">
        <f t="shared" si="6"/>
        <v>0.25</v>
      </c>
      <c r="W122" s="22" t="s">
        <v>888</v>
      </c>
      <c r="X122" s="21">
        <f t="shared" si="7"/>
        <v>0.4</v>
      </c>
      <c r="Y122" s="23">
        <f t="shared" si="8"/>
        <v>1</v>
      </c>
      <c r="Z122" s="13"/>
      <c r="AA122" s="24" t="e">
        <f t="shared" si="9"/>
        <v>#VALUE!</v>
      </c>
      <c r="AB122" s="13"/>
      <c r="AC122" s="24" t="e">
        <f t="shared" si="10"/>
        <v>#VALUE!</v>
      </c>
      <c r="AD122" s="24" t="e">
        <f t="shared" si="11"/>
        <v>#VALUE!</v>
      </c>
      <c r="AE122" s="17" t="e">
        <f t="shared" si="14"/>
        <v>#VALUE!</v>
      </c>
      <c r="AF122" s="17">
        <f>LOOKUP($Y122,'Criterios CID'!$BH$22:$BH$42,'Criterios CID'!$BI$22:$BI$42)</f>
        <v>0</v>
      </c>
      <c r="AG122" s="17" t="e">
        <f t="shared" si="12"/>
        <v>#VALUE!</v>
      </c>
      <c r="AH122" s="17" t="e">
        <f t="shared" si="13"/>
        <v>#VALUE!</v>
      </c>
      <c r="AI122" s="30" t="e">
        <f>LOOKUP($AH122,'Criterios CID'!$BI$16:$BI$18,'Criterios CID'!$BH$17:$BH$18)</f>
        <v>#VALUE!</v>
      </c>
    </row>
    <row r="123" spans="1:35" ht="95.25" customHeight="1" x14ac:dyDescent="0.25">
      <c r="A123" s="10" t="e">
        <f>'Inventario Activos'!#REF!</f>
        <v>#REF!</v>
      </c>
      <c r="B123" s="10" t="e">
        <f>'Inventario Activos'!#REF!</f>
        <v>#REF!</v>
      </c>
      <c r="C123" s="11" t="e">
        <f>'Inventario Activos'!#REF!</f>
        <v>#REF!</v>
      </c>
      <c r="D123" s="11" t="e">
        <f>'Inventario Activos'!#REF!</f>
        <v>#REF!</v>
      </c>
      <c r="E123" s="12" t="s">
        <v>1006</v>
      </c>
      <c r="F123" s="13"/>
      <c r="G123" s="14"/>
      <c r="H123" s="29"/>
      <c r="I123" s="14"/>
      <c r="J123" s="13"/>
      <c r="K123" s="15" t="e">
        <f t="shared" si="0"/>
        <v>#VALUE!</v>
      </c>
      <c r="L123" s="13"/>
      <c r="M123" s="16" t="e">
        <f t="shared" si="1"/>
        <v>#VALUE!</v>
      </c>
      <c r="N123" s="16" t="e">
        <f t="shared" si="2"/>
        <v>#VALUE!</v>
      </c>
      <c r="O123" s="17" t="e">
        <f t="shared" si="3"/>
        <v>#VALUE!</v>
      </c>
      <c r="P123" s="29"/>
      <c r="Q123" s="19" t="s">
        <v>888</v>
      </c>
      <c r="R123" s="20">
        <f t="shared" si="4"/>
        <v>0.15</v>
      </c>
      <c r="S123" s="19" t="s">
        <v>888</v>
      </c>
      <c r="T123" s="20">
        <f t="shared" si="5"/>
        <v>0.2</v>
      </c>
      <c r="U123" s="19" t="s">
        <v>888</v>
      </c>
      <c r="V123" s="21">
        <f t="shared" si="6"/>
        <v>0.25</v>
      </c>
      <c r="W123" s="22" t="s">
        <v>888</v>
      </c>
      <c r="X123" s="21">
        <f t="shared" si="7"/>
        <v>0.4</v>
      </c>
      <c r="Y123" s="23">
        <f t="shared" si="8"/>
        <v>1</v>
      </c>
      <c r="Z123" s="13"/>
      <c r="AA123" s="24" t="e">
        <f t="shared" si="9"/>
        <v>#VALUE!</v>
      </c>
      <c r="AB123" s="13"/>
      <c r="AC123" s="24" t="e">
        <f t="shared" si="10"/>
        <v>#VALUE!</v>
      </c>
      <c r="AD123" s="24" t="e">
        <f t="shared" si="11"/>
        <v>#VALUE!</v>
      </c>
      <c r="AE123" s="17" t="e">
        <f t="shared" si="14"/>
        <v>#VALUE!</v>
      </c>
      <c r="AF123" s="17">
        <f>LOOKUP($Y123,'Criterios CID'!$BH$22:$BH$42,'Criterios CID'!$BI$22:$BI$42)</f>
        <v>0</v>
      </c>
      <c r="AG123" s="17" t="e">
        <f t="shared" si="12"/>
        <v>#VALUE!</v>
      </c>
      <c r="AH123" s="17" t="e">
        <f t="shared" si="13"/>
        <v>#VALUE!</v>
      </c>
      <c r="AI123" s="30" t="e">
        <f>LOOKUP($AH123,'Criterios CID'!$BI$16:$BI$18,'Criterios CID'!$BH$17:$BH$18)</f>
        <v>#VALUE!</v>
      </c>
    </row>
    <row r="124" spans="1:35" ht="95.25" customHeight="1" x14ac:dyDescent="0.25">
      <c r="A124" s="10" t="e">
        <f>'Inventario Activos'!#REF!</f>
        <v>#REF!</v>
      </c>
      <c r="B124" s="10" t="e">
        <f>'Inventario Activos'!#REF!</f>
        <v>#REF!</v>
      </c>
      <c r="C124" s="11" t="e">
        <f>'Inventario Activos'!#REF!</f>
        <v>#REF!</v>
      </c>
      <c r="D124" s="11" t="e">
        <f>'Inventario Activos'!#REF!</f>
        <v>#REF!</v>
      </c>
      <c r="E124" s="12" t="s">
        <v>1007</v>
      </c>
      <c r="F124" s="13"/>
      <c r="G124" s="14"/>
      <c r="H124" s="29"/>
      <c r="I124" s="14"/>
      <c r="J124" s="13"/>
      <c r="K124" s="15" t="e">
        <f t="shared" si="0"/>
        <v>#VALUE!</v>
      </c>
      <c r="L124" s="13"/>
      <c r="M124" s="16" t="e">
        <f t="shared" si="1"/>
        <v>#VALUE!</v>
      </c>
      <c r="N124" s="16" t="e">
        <f t="shared" si="2"/>
        <v>#VALUE!</v>
      </c>
      <c r="O124" s="17" t="e">
        <f t="shared" si="3"/>
        <v>#VALUE!</v>
      </c>
      <c r="P124" s="29"/>
      <c r="Q124" s="19" t="s">
        <v>888</v>
      </c>
      <c r="R124" s="20">
        <f t="shared" si="4"/>
        <v>0.15</v>
      </c>
      <c r="S124" s="19" t="s">
        <v>888</v>
      </c>
      <c r="T124" s="20">
        <f t="shared" si="5"/>
        <v>0.2</v>
      </c>
      <c r="U124" s="19" t="s">
        <v>888</v>
      </c>
      <c r="V124" s="21">
        <f t="shared" si="6"/>
        <v>0.25</v>
      </c>
      <c r="W124" s="22" t="s">
        <v>888</v>
      </c>
      <c r="X124" s="21">
        <f t="shared" si="7"/>
        <v>0.4</v>
      </c>
      <c r="Y124" s="23">
        <f t="shared" si="8"/>
        <v>1</v>
      </c>
      <c r="Z124" s="13"/>
      <c r="AA124" s="24" t="e">
        <f t="shared" si="9"/>
        <v>#VALUE!</v>
      </c>
      <c r="AB124" s="13"/>
      <c r="AC124" s="24" t="e">
        <f t="shared" si="10"/>
        <v>#VALUE!</v>
      </c>
      <c r="AD124" s="24" t="e">
        <f t="shared" si="11"/>
        <v>#VALUE!</v>
      </c>
      <c r="AE124" s="17" t="e">
        <f t="shared" si="14"/>
        <v>#VALUE!</v>
      </c>
      <c r="AF124" s="17">
        <f>LOOKUP($Y124,'Criterios CID'!$BH$22:$BH$42,'Criterios CID'!$BI$22:$BI$42)</f>
        <v>0</v>
      </c>
      <c r="AG124" s="17" t="e">
        <f t="shared" si="12"/>
        <v>#VALUE!</v>
      </c>
      <c r="AH124" s="17" t="e">
        <f t="shared" si="13"/>
        <v>#VALUE!</v>
      </c>
      <c r="AI124" s="30" t="e">
        <f>LOOKUP($AH124,'Criterios CID'!$BI$16:$BI$18,'Criterios CID'!$BH$17:$BH$18)</f>
        <v>#VALUE!</v>
      </c>
    </row>
    <row r="125" spans="1:35" ht="95.25" customHeight="1" x14ac:dyDescent="0.25">
      <c r="A125" s="10" t="e">
        <f>'Inventario Activos'!#REF!</f>
        <v>#REF!</v>
      </c>
      <c r="B125" s="10" t="e">
        <f>'Inventario Activos'!#REF!</f>
        <v>#REF!</v>
      </c>
      <c r="C125" s="11" t="e">
        <f>'Inventario Activos'!#REF!</f>
        <v>#REF!</v>
      </c>
      <c r="D125" s="11" t="e">
        <f>'Inventario Activos'!#REF!</f>
        <v>#REF!</v>
      </c>
      <c r="E125" s="12" t="s">
        <v>1008</v>
      </c>
      <c r="F125" s="13"/>
      <c r="G125" s="14"/>
      <c r="H125" s="29"/>
      <c r="I125" s="14"/>
      <c r="J125" s="13"/>
      <c r="K125" s="15" t="e">
        <f t="shared" si="0"/>
        <v>#VALUE!</v>
      </c>
      <c r="L125" s="13"/>
      <c r="M125" s="16" t="e">
        <f t="shared" si="1"/>
        <v>#VALUE!</v>
      </c>
      <c r="N125" s="16" t="e">
        <f t="shared" si="2"/>
        <v>#VALUE!</v>
      </c>
      <c r="O125" s="17" t="e">
        <f t="shared" si="3"/>
        <v>#VALUE!</v>
      </c>
      <c r="P125" s="29"/>
      <c r="Q125" s="19" t="s">
        <v>888</v>
      </c>
      <c r="R125" s="20">
        <f t="shared" si="4"/>
        <v>0.15</v>
      </c>
      <c r="S125" s="19" t="s">
        <v>888</v>
      </c>
      <c r="T125" s="20">
        <f t="shared" si="5"/>
        <v>0.2</v>
      </c>
      <c r="U125" s="19" t="s">
        <v>888</v>
      </c>
      <c r="V125" s="21">
        <f t="shared" si="6"/>
        <v>0.25</v>
      </c>
      <c r="W125" s="22" t="s">
        <v>888</v>
      </c>
      <c r="X125" s="21">
        <f t="shared" si="7"/>
        <v>0.4</v>
      </c>
      <c r="Y125" s="23">
        <f t="shared" si="8"/>
        <v>1</v>
      </c>
      <c r="Z125" s="13"/>
      <c r="AA125" s="24" t="e">
        <f t="shared" si="9"/>
        <v>#VALUE!</v>
      </c>
      <c r="AB125" s="13"/>
      <c r="AC125" s="24" t="e">
        <f t="shared" si="10"/>
        <v>#VALUE!</v>
      </c>
      <c r="AD125" s="24" t="e">
        <f t="shared" si="11"/>
        <v>#VALUE!</v>
      </c>
      <c r="AE125" s="17" t="e">
        <f t="shared" si="14"/>
        <v>#VALUE!</v>
      </c>
      <c r="AF125" s="17">
        <f>LOOKUP($Y125,'Criterios CID'!$BH$22:$BH$42,'Criterios CID'!$BI$22:$BI$42)</f>
        <v>0</v>
      </c>
      <c r="AG125" s="17" t="e">
        <f t="shared" si="12"/>
        <v>#VALUE!</v>
      </c>
      <c r="AH125" s="17" t="e">
        <f t="shared" si="13"/>
        <v>#VALUE!</v>
      </c>
      <c r="AI125" s="30" t="e">
        <f>LOOKUP($AH125,'Criterios CID'!$BI$16:$BI$18,'Criterios CID'!$BH$17:$BH$18)</f>
        <v>#VALUE!</v>
      </c>
    </row>
    <row r="126" spans="1:35" ht="95.25" customHeight="1" x14ac:dyDescent="0.25">
      <c r="A126" s="10" t="e">
        <f>'Inventario Activos'!#REF!</f>
        <v>#REF!</v>
      </c>
      <c r="B126" s="10" t="e">
        <f>'Inventario Activos'!#REF!</f>
        <v>#REF!</v>
      </c>
      <c r="C126" s="11" t="e">
        <f>'Inventario Activos'!#REF!</f>
        <v>#REF!</v>
      </c>
      <c r="D126" s="11" t="e">
        <f>'Inventario Activos'!#REF!</f>
        <v>#REF!</v>
      </c>
      <c r="E126" s="12" t="s">
        <v>1009</v>
      </c>
      <c r="F126" s="13"/>
      <c r="G126" s="14"/>
      <c r="H126" s="29"/>
      <c r="I126" s="14"/>
      <c r="J126" s="13"/>
      <c r="K126" s="15" t="e">
        <f t="shared" si="0"/>
        <v>#VALUE!</v>
      </c>
      <c r="L126" s="13"/>
      <c r="M126" s="16" t="e">
        <f t="shared" si="1"/>
        <v>#VALUE!</v>
      </c>
      <c r="N126" s="16" t="e">
        <f t="shared" si="2"/>
        <v>#VALUE!</v>
      </c>
      <c r="O126" s="17" t="e">
        <f t="shared" si="3"/>
        <v>#VALUE!</v>
      </c>
      <c r="P126" s="29"/>
      <c r="Q126" s="19" t="s">
        <v>888</v>
      </c>
      <c r="R126" s="20">
        <f t="shared" si="4"/>
        <v>0.15</v>
      </c>
      <c r="S126" s="19" t="s">
        <v>888</v>
      </c>
      <c r="T126" s="20">
        <f t="shared" si="5"/>
        <v>0.2</v>
      </c>
      <c r="U126" s="19" t="s">
        <v>888</v>
      </c>
      <c r="V126" s="21">
        <f t="shared" si="6"/>
        <v>0.25</v>
      </c>
      <c r="W126" s="22" t="s">
        <v>888</v>
      </c>
      <c r="X126" s="21">
        <f t="shared" si="7"/>
        <v>0.4</v>
      </c>
      <c r="Y126" s="23">
        <f t="shared" si="8"/>
        <v>1</v>
      </c>
      <c r="Z126" s="13"/>
      <c r="AA126" s="24" t="e">
        <f t="shared" si="9"/>
        <v>#VALUE!</v>
      </c>
      <c r="AB126" s="13"/>
      <c r="AC126" s="24" t="e">
        <f t="shared" si="10"/>
        <v>#VALUE!</v>
      </c>
      <c r="AD126" s="24" t="e">
        <f t="shared" si="11"/>
        <v>#VALUE!</v>
      </c>
      <c r="AE126" s="17" t="e">
        <f t="shared" si="14"/>
        <v>#VALUE!</v>
      </c>
      <c r="AF126" s="17">
        <f>LOOKUP($Y126,'Criterios CID'!$BH$22:$BH$42,'Criterios CID'!$BI$22:$BI$42)</f>
        <v>0</v>
      </c>
      <c r="AG126" s="17" t="e">
        <f t="shared" si="12"/>
        <v>#VALUE!</v>
      </c>
      <c r="AH126" s="17" t="e">
        <f t="shared" si="13"/>
        <v>#VALUE!</v>
      </c>
      <c r="AI126" s="30" t="e">
        <f>LOOKUP($AH126,'Criterios CID'!$BI$16:$BI$18,'Criterios CID'!$BH$17:$BH$18)</f>
        <v>#VALUE!</v>
      </c>
    </row>
    <row r="127" spans="1:35" ht="95.25" customHeight="1" x14ac:dyDescent="0.25">
      <c r="A127" s="10" t="e">
        <f>'Inventario Activos'!#REF!</f>
        <v>#REF!</v>
      </c>
      <c r="B127" s="10" t="e">
        <f>'Inventario Activos'!#REF!</f>
        <v>#REF!</v>
      </c>
      <c r="C127" s="11" t="e">
        <f>'Inventario Activos'!#REF!</f>
        <v>#REF!</v>
      </c>
      <c r="D127" s="11" t="e">
        <f>'Inventario Activos'!#REF!</f>
        <v>#REF!</v>
      </c>
      <c r="E127" s="12" t="s">
        <v>1010</v>
      </c>
      <c r="F127" s="13"/>
      <c r="G127" s="14"/>
      <c r="H127" s="29"/>
      <c r="I127" s="14"/>
      <c r="J127" s="13"/>
      <c r="K127" s="15" t="e">
        <f t="shared" si="0"/>
        <v>#VALUE!</v>
      </c>
      <c r="L127" s="13"/>
      <c r="M127" s="16" t="e">
        <f t="shared" si="1"/>
        <v>#VALUE!</v>
      </c>
      <c r="N127" s="16" t="e">
        <f t="shared" si="2"/>
        <v>#VALUE!</v>
      </c>
      <c r="O127" s="17" t="e">
        <f t="shared" si="3"/>
        <v>#VALUE!</v>
      </c>
      <c r="P127" s="29"/>
      <c r="Q127" s="19" t="s">
        <v>888</v>
      </c>
      <c r="R127" s="20">
        <f t="shared" si="4"/>
        <v>0.15</v>
      </c>
      <c r="S127" s="19" t="s">
        <v>888</v>
      </c>
      <c r="T127" s="20">
        <f t="shared" si="5"/>
        <v>0.2</v>
      </c>
      <c r="U127" s="19" t="s">
        <v>888</v>
      </c>
      <c r="V127" s="21">
        <f t="shared" si="6"/>
        <v>0.25</v>
      </c>
      <c r="W127" s="22" t="s">
        <v>888</v>
      </c>
      <c r="X127" s="21">
        <f t="shared" si="7"/>
        <v>0.4</v>
      </c>
      <c r="Y127" s="23">
        <f t="shared" si="8"/>
        <v>1</v>
      </c>
      <c r="Z127" s="13"/>
      <c r="AA127" s="24" t="e">
        <f t="shared" si="9"/>
        <v>#VALUE!</v>
      </c>
      <c r="AB127" s="13"/>
      <c r="AC127" s="24" t="e">
        <f t="shared" si="10"/>
        <v>#VALUE!</v>
      </c>
      <c r="AD127" s="24" t="e">
        <f t="shared" si="11"/>
        <v>#VALUE!</v>
      </c>
      <c r="AE127" s="17" t="e">
        <f t="shared" si="14"/>
        <v>#VALUE!</v>
      </c>
      <c r="AF127" s="17">
        <f>LOOKUP($Y127,'Criterios CID'!$BH$22:$BH$42,'Criterios CID'!$BI$22:$BI$42)</f>
        <v>0</v>
      </c>
      <c r="AG127" s="17" t="e">
        <f t="shared" si="12"/>
        <v>#VALUE!</v>
      </c>
      <c r="AH127" s="17" t="e">
        <f t="shared" si="13"/>
        <v>#VALUE!</v>
      </c>
      <c r="AI127" s="30" t="e">
        <f>LOOKUP($AH127,'Criterios CID'!$BI$16:$BI$18,'Criterios CID'!$BH$17:$BH$18)</f>
        <v>#VALUE!</v>
      </c>
    </row>
    <row r="128" spans="1:35" ht="95.25" customHeight="1" x14ac:dyDescent="0.25">
      <c r="A128" s="10" t="e">
        <f>'Inventario Activos'!#REF!</f>
        <v>#REF!</v>
      </c>
      <c r="B128" s="10" t="e">
        <f>'Inventario Activos'!#REF!</f>
        <v>#REF!</v>
      </c>
      <c r="C128" s="11" t="e">
        <f>'Inventario Activos'!#REF!</f>
        <v>#REF!</v>
      </c>
      <c r="D128" s="11" t="e">
        <f>'Inventario Activos'!#REF!</f>
        <v>#REF!</v>
      </c>
      <c r="E128" s="12" t="s">
        <v>1011</v>
      </c>
      <c r="F128" s="13"/>
      <c r="G128" s="14"/>
      <c r="H128" s="29"/>
      <c r="I128" s="14"/>
      <c r="J128" s="13"/>
      <c r="K128" s="15" t="e">
        <f t="shared" si="0"/>
        <v>#VALUE!</v>
      </c>
      <c r="L128" s="13"/>
      <c r="M128" s="16" t="e">
        <f t="shared" si="1"/>
        <v>#VALUE!</v>
      </c>
      <c r="N128" s="16" t="e">
        <f t="shared" si="2"/>
        <v>#VALUE!</v>
      </c>
      <c r="O128" s="17" t="e">
        <f t="shared" si="3"/>
        <v>#VALUE!</v>
      </c>
      <c r="P128" s="29"/>
      <c r="Q128" s="19" t="s">
        <v>888</v>
      </c>
      <c r="R128" s="20">
        <f t="shared" si="4"/>
        <v>0.15</v>
      </c>
      <c r="S128" s="19" t="s">
        <v>888</v>
      </c>
      <c r="T128" s="20">
        <f t="shared" si="5"/>
        <v>0.2</v>
      </c>
      <c r="U128" s="19" t="s">
        <v>888</v>
      </c>
      <c r="V128" s="21">
        <f t="shared" si="6"/>
        <v>0.25</v>
      </c>
      <c r="W128" s="22" t="s">
        <v>888</v>
      </c>
      <c r="X128" s="21">
        <f t="shared" si="7"/>
        <v>0.4</v>
      </c>
      <c r="Y128" s="23">
        <f t="shared" si="8"/>
        <v>1</v>
      </c>
      <c r="Z128" s="13"/>
      <c r="AA128" s="24" t="e">
        <f t="shared" si="9"/>
        <v>#VALUE!</v>
      </c>
      <c r="AB128" s="13"/>
      <c r="AC128" s="24" t="e">
        <f t="shared" si="10"/>
        <v>#VALUE!</v>
      </c>
      <c r="AD128" s="24" t="e">
        <f t="shared" si="11"/>
        <v>#VALUE!</v>
      </c>
      <c r="AE128" s="17" t="e">
        <f t="shared" si="14"/>
        <v>#VALUE!</v>
      </c>
      <c r="AF128" s="17">
        <f>LOOKUP($Y128,'Criterios CID'!$BH$22:$BH$42,'Criterios CID'!$BI$22:$BI$42)</f>
        <v>0</v>
      </c>
      <c r="AG128" s="17" t="e">
        <f t="shared" si="12"/>
        <v>#VALUE!</v>
      </c>
      <c r="AH128" s="17" t="e">
        <f t="shared" si="13"/>
        <v>#VALUE!</v>
      </c>
      <c r="AI128" s="30" t="e">
        <f>LOOKUP($AH128,'Criterios CID'!$BI$16:$BI$18,'Criterios CID'!$BH$17:$BH$18)</f>
        <v>#VALUE!</v>
      </c>
    </row>
    <row r="129" spans="1:35" ht="95.25" customHeight="1" x14ac:dyDescent="0.25">
      <c r="A129" s="10" t="e">
        <f>'Inventario Activos'!#REF!</f>
        <v>#REF!</v>
      </c>
      <c r="B129" s="10" t="e">
        <f>'Inventario Activos'!#REF!</f>
        <v>#REF!</v>
      </c>
      <c r="C129" s="11" t="e">
        <f>'Inventario Activos'!#REF!</f>
        <v>#REF!</v>
      </c>
      <c r="D129" s="11" t="e">
        <f>'Inventario Activos'!#REF!</f>
        <v>#REF!</v>
      </c>
      <c r="E129" s="12" t="s">
        <v>1012</v>
      </c>
      <c r="F129" s="13"/>
      <c r="G129" s="14"/>
      <c r="H129" s="29"/>
      <c r="I129" s="14"/>
      <c r="J129" s="13"/>
      <c r="K129" s="15" t="e">
        <f t="shared" si="0"/>
        <v>#VALUE!</v>
      </c>
      <c r="L129" s="13"/>
      <c r="M129" s="16" t="e">
        <f t="shared" si="1"/>
        <v>#VALUE!</v>
      </c>
      <c r="N129" s="16" t="e">
        <f t="shared" si="2"/>
        <v>#VALUE!</v>
      </c>
      <c r="O129" s="17" t="e">
        <f t="shared" si="3"/>
        <v>#VALUE!</v>
      </c>
      <c r="P129" s="29"/>
      <c r="Q129" s="19" t="s">
        <v>888</v>
      </c>
      <c r="R129" s="20">
        <f t="shared" si="4"/>
        <v>0.15</v>
      </c>
      <c r="S129" s="19" t="s">
        <v>888</v>
      </c>
      <c r="T129" s="20">
        <f t="shared" si="5"/>
        <v>0.2</v>
      </c>
      <c r="U129" s="19" t="s">
        <v>888</v>
      </c>
      <c r="V129" s="21">
        <f t="shared" si="6"/>
        <v>0.25</v>
      </c>
      <c r="W129" s="22" t="s">
        <v>888</v>
      </c>
      <c r="X129" s="21">
        <f t="shared" si="7"/>
        <v>0.4</v>
      </c>
      <c r="Y129" s="23">
        <f t="shared" si="8"/>
        <v>1</v>
      </c>
      <c r="Z129" s="13"/>
      <c r="AA129" s="24" t="e">
        <f t="shared" si="9"/>
        <v>#VALUE!</v>
      </c>
      <c r="AB129" s="13"/>
      <c r="AC129" s="24" t="e">
        <f t="shared" si="10"/>
        <v>#VALUE!</v>
      </c>
      <c r="AD129" s="24" t="e">
        <f t="shared" si="11"/>
        <v>#VALUE!</v>
      </c>
      <c r="AE129" s="17" t="e">
        <f t="shared" si="14"/>
        <v>#VALUE!</v>
      </c>
      <c r="AF129" s="17">
        <f>LOOKUP($Y129,'Criterios CID'!$BH$22:$BH$42,'Criterios CID'!$BI$22:$BI$42)</f>
        <v>0</v>
      </c>
      <c r="AG129" s="17" t="e">
        <f t="shared" si="12"/>
        <v>#VALUE!</v>
      </c>
      <c r="AH129" s="17" t="e">
        <f t="shared" si="13"/>
        <v>#VALUE!</v>
      </c>
      <c r="AI129" s="30" t="e">
        <f>LOOKUP($AH129,'Criterios CID'!$BI$16:$BI$18,'Criterios CID'!$BH$17:$BH$18)</f>
        <v>#VALUE!</v>
      </c>
    </row>
    <row r="130" spans="1:35" ht="95.25" customHeight="1" x14ac:dyDescent="0.25">
      <c r="A130" s="10" t="e">
        <f>'Inventario Activos'!#REF!</f>
        <v>#REF!</v>
      </c>
      <c r="B130" s="10" t="e">
        <f>'Inventario Activos'!#REF!</f>
        <v>#REF!</v>
      </c>
      <c r="C130" s="11" t="e">
        <f>'Inventario Activos'!#REF!</f>
        <v>#REF!</v>
      </c>
      <c r="D130" s="11" t="e">
        <f>'Inventario Activos'!#REF!</f>
        <v>#REF!</v>
      </c>
      <c r="E130" s="12" t="s">
        <v>1013</v>
      </c>
      <c r="F130" s="13"/>
      <c r="G130" s="14"/>
      <c r="H130" s="29"/>
      <c r="I130" s="14"/>
      <c r="J130" s="13"/>
      <c r="K130" s="15" t="e">
        <f t="shared" si="0"/>
        <v>#VALUE!</v>
      </c>
      <c r="L130" s="13"/>
      <c r="M130" s="16" t="e">
        <f t="shared" si="1"/>
        <v>#VALUE!</v>
      </c>
      <c r="N130" s="16" t="e">
        <f t="shared" si="2"/>
        <v>#VALUE!</v>
      </c>
      <c r="O130" s="17" t="e">
        <f t="shared" si="3"/>
        <v>#VALUE!</v>
      </c>
      <c r="P130" s="29"/>
      <c r="Q130" s="19" t="s">
        <v>888</v>
      </c>
      <c r="R130" s="20">
        <f t="shared" si="4"/>
        <v>0.15</v>
      </c>
      <c r="S130" s="19" t="s">
        <v>888</v>
      </c>
      <c r="T130" s="20">
        <f t="shared" si="5"/>
        <v>0.2</v>
      </c>
      <c r="U130" s="19" t="s">
        <v>888</v>
      </c>
      <c r="V130" s="21">
        <f t="shared" si="6"/>
        <v>0.25</v>
      </c>
      <c r="W130" s="22" t="s">
        <v>888</v>
      </c>
      <c r="X130" s="21">
        <f t="shared" si="7"/>
        <v>0.4</v>
      </c>
      <c r="Y130" s="23">
        <f t="shared" si="8"/>
        <v>1</v>
      </c>
      <c r="Z130" s="13"/>
      <c r="AA130" s="24" t="e">
        <f t="shared" si="9"/>
        <v>#VALUE!</v>
      </c>
      <c r="AB130" s="13"/>
      <c r="AC130" s="24" t="e">
        <f t="shared" si="10"/>
        <v>#VALUE!</v>
      </c>
      <c r="AD130" s="24" t="e">
        <f t="shared" si="11"/>
        <v>#VALUE!</v>
      </c>
      <c r="AE130" s="17" t="e">
        <f t="shared" si="14"/>
        <v>#VALUE!</v>
      </c>
      <c r="AF130" s="17">
        <f>LOOKUP($Y130,'Criterios CID'!$BH$22:$BH$42,'Criterios CID'!$BI$22:$BI$42)</f>
        <v>0</v>
      </c>
      <c r="AG130" s="17" t="e">
        <f t="shared" si="12"/>
        <v>#VALUE!</v>
      </c>
      <c r="AH130" s="17" t="e">
        <f t="shared" si="13"/>
        <v>#VALUE!</v>
      </c>
      <c r="AI130" s="30" t="e">
        <f>LOOKUP($AH130,'Criterios CID'!$BI$16:$BI$18,'Criterios CID'!$BH$17:$BH$18)</f>
        <v>#VALUE!</v>
      </c>
    </row>
    <row r="131" spans="1:35" ht="95.25" customHeight="1" x14ac:dyDescent="0.25">
      <c r="A131" s="10" t="e">
        <f>'Inventario Activos'!#REF!</f>
        <v>#REF!</v>
      </c>
      <c r="B131" s="10" t="e">
        <f>'Inventario Activos'!#REF!</f>
        <v>#REF!</v>
      </c>
      <c r="C131" s="11" t="e">
        <f>'Inventario Activos'!#REF!</f>
        <v>#REF!</v>
      </c>
      <c r="D131" s="11" t="e">
        <f>'Inventario Activos'!#REF!</f>
        <v>#REF!</v>
      </c>
      <c r="E131" s="12" t="s">
        <v>1014</v>
      </c>
      <c r="F131" s="13"/>
      <c r="G131" s="14"/>
      <c r="H131" s="29"/>
      <c r="I131" s="14"/>
      <c r="J131" s="13"/>
      <c r="K131" s="15" t="e">
        <f t="shared" si="0"/>
        <v>#VALUE!</v>
      </c>
      <c r="L131" s="13"/>
      <c r="M131" s="16" t="e">
        <f t="shared" si="1"/>
        <v>#VALUE!</v>
      </c>
      <c r="N131" s="16" t="e">
        <f t="shared" si="2"/>
        <v>#VALUE!</v>
      </c>
      <c r="O131" s="17" t="e">
        <f t="shared" si="3"/>
        <v>#VALUE!</v>
      </c>
      <c r="P131" s="29"/>
      <c r="Q131" s="19" t="s">
        <v>888</v>
      </c>
      <c r="R131" s="20">
        <f t="shared" si="4"/>
        <v>0.15</v>
      </c>
      <c r="S131" s="19" t="s">
        <v>888</v>
      </c>
      <c r="T131" s="20">
        <f t="shared" si="5"/>
        <v>0.2</v>
      </c>
      <c r="U131" s="19" t="s">
        <v>888</v>
      </c>
      <c r="V131" s="21">
        <f t="shared" si="6"/>
        <v>0.25</v>
      </c>
      <c r="W131" s="22" t="s">
        <v>888</v>
      </c>
      <c r="X131" s="21">
        <f t="shared" si="7"/>
        <v>0.4</v>
      </c>
      <c r="Y131" s="23">
        <f t="shared" si="8"/>
        <v>1</v>
      </c>
      <c r="Z131" s="13"/>
      <c r="AA131" s="24" t="e">
        <f t="shared" si="9"/>
        <v>#VALUE!</v>
      </c>
      <c r="AB131" s="13"/>
      <c r="AC131" s="24" t="e">
        <f t="shared" si="10"/>
        <v>#VALUE!</v>
      </c>
      <c r="AD131" s="24" t="e">
        <f t="shared" si="11"/>
        <v>#VALUE!</v>
      </c>
      <c r="AE131" s="17" t="e">
        <f t="shared" si="14"/>
        <v>#VALUE!</v>
      </c>
      <c r="AF131" s="17">
        <f>LOOKUP($Y131,'Criterios CID'!$BH$22:$BH$42,'Criterios CID'!$BI$22:$BI$42)</f>
        <v>0</v>
      </c>
      <c r="AG131" s="17" t="e">
        <f t="shared" si="12"/>
        <v>#VALUE!</v>
      </c>
      <c r="AH131" s="17" t="e">
        <f t="shared" si="13"/>
        <v>#VALUE!</v>
      </c>
      <c r="AI131" s="30" t="e">
        <f>LOOKUP($AH131,'Criterios CID'!$BI$16:$BI$18,'Criterios CID'!$BH$17:$BH$18)</f>
        <v>#VALUE!</v>
      </c>
    </row>
    <row r="132" spans="1:35" ht="95.25" customHeight="1" x14ac:dyDescent="0.25">
      <c r="A132" s="10" t="e">
        <f>'Inventario Activos'!#REF!</f>
        <v>#REF!</v>
      </c>
      <c r="B132" s="10" t="e">
        <f>'Inventario Activos'!#REF!</f>
        <v>#REF!</v>
      </c>
      <c r="C132" s="11" t="e">
        <f>'Inventario Activos'!#REF!</f>
        <v>#REF!</v>
      </c>
      <c r="D132" s="11" t="e">
        <f>'Inventario Activos'!#REF!</f>
        <v>#REF!</v>
      </c>
      <c r="E132" s="12" t="s">
        <v>1015</v>
      </c>
      <c r="F132" s="13"/>
      <c r="G132" s="14"/>
      <c r="H132" s="29"/>
      <c r="I132" s="14"/>
      <c r="J132" s="13"/>
      <c r="K132" s="15" t="e">
        <f t="shared" si="0"/>
        <v>#VALUE!</v>
      </c>
      <c r="L132" s="13"/>
      <c r="M132" s="16" t="e">
        <f t="shared" si="1"/>
        <v>#VALUE!</v>
      </c>
      <c r="N132" s="16" t="e">
        <f t="shared" si="2"/>
        <v>#VALUE!</v>
      </c>
      <c r="O132" s="17" t="e">
        <f t="shared" si="3"/>
        <v>#VALUE!</v>
      </c>
      <c r="P132" s="29"/>
      <c r="Q132" s="19" t="s">
        <v>888</v>
      </c>
      <c r="R132" s="20">
        <f t="shared" si="4"/>
        <v>0.15</v>
      </c>
      <c r="S132" s="19" t="s">
        <v>888</v>
      </c>
      <c r="T132" s="20">
        <f t="shared" si="5"/>
        <v>0.2</v>
      </c>
      <c r="U132" s="19" t="s">
        <v>888</v>
      </c>
      <c r="V132" s="21">
        <f t="shared" si="6"/>
        <v>0.25</v>
      </c>
      <c r="W132" s="22" t="s">
        <v>888</v>
      </c>
      <c r="X132" s="21">
        <f t="shared" si="7"/>
        <v>0.4</v>
      </c>
      <c r="Y132" s="23">
        <f t="shared" si="8"/>
        <v>1</v>
      </c>
      <c r="Z132" s="13"/>
      <c r="AA132" s="24" t="e">
        <f t="shared" si="9"/>
        <v>#VALUE!</v>
      </c>
      <c r="AB132" s="13"/>
      <c r="AC132" s="24" t="e">
        <f t="shared" si="10"/>
        <v>#VALUE!</v>
      </c>
      <c r="AD132" s="24" t="e">
        <f t="shared" si="11"/>
        <v>#VALUE!</v>
      </c>
      <c r="AE132" s="17" t="e">
        <f t="shared" si="14"/>
        <v>#VALUE!</v>
      </c>
      <c r="AF132" s="17">
        <f>LOOKUP($Y132,'Criterios CID'!$BH$22:$BH$42,'Criterios CID'!$BI$22:$BI$42)</f>
        <v>0</v>
      </c>
      <c r="AG132" s="17" t="e">
        <f t="shared" si="12"/>
        <v>#VALUE!</v>
      </c>
      <c r="AH132" s="17" t="e">
        <f t="shared" si="13"/>
        <v>#VALUE!</v>
      </c>
      <c r="AI132" s="30" t="e">
        <f>LOOKUP($AH132,'Criterios CID'!$BI$16:$BI$18,'Criterios CID'!$BH$17:$BH$18)</f>
        <v>#VALUE!</v>
      </c>
    </row>
    <row r="133" spans="1:35" ht="95.25" customHeight="1" x14ac:dyDescent="0.25">
      <c r="A133" s="10" t="e">
        <f>'Inventario Activos'!#REF!</f>
        <v>#REF!</v>
      </c>
      <c r="B133" s="10" t="e">
        <f>'Inventario Activos'!#REF!</f>
        <v>#REF!</v>
      </c>
      <c r="C133" s="11" t="e">
        <f>'Inventario Activos'!#REF!</f>
        <v>#REF!</v>
      </c>
      <c r="D133" s="11" t="e">
        <f>'Inventario Activos'!#REF!</f>
        <v>#REF!</v>
      </c>
      <c r="E133" s="12" t="s">
        <v>1016</v>
      </c>
      <c r="F133" s="13"/>
      <c r="G133" s="14"/>
      <c r="H133" s="29"/>
      <c r="I133" s="14"/>
      <c r="J133" s="13"/>
      <c r="K133" s="15" t="e">
        <f t="shared" si="0"/>
        <v>#VALUE!</v>
      </c>
      <c r="L133" s="13"/>
      <c r="M133" s="16" t="e">
        <f t="shared" si="1"/>
        <v>#VALUE!</v>
      </c>
      <c r="N133" s="16" t="e">
        <f t="shared" si="2"/>
        <v>#VALUE!</v>
      </c>
      <c r="O133" s="17" t="e">
        <f t="shared" si="3"/>
        <v>#VALUE!</v>
      </c>
      <c r="P133" s="29"/>
      <c r="Q133" s="19" t="s">
        <v>888</v>
      </c>
      <c r="R133" s="20">
        <f t="shared" si="4"/>
        <v>0.15</v>
      </c>
      <c r="S133" s="19" t="s">
        <v>888</v>
      </c>
      <c r="T133" s="20">
        <f t="shared" si="5"/>
        <v>0.2</v>
      </c>
      <c r="U133" s="19" t="s">
        <v>888</v>
      </c>
      <c r="V133" s="21">
        <f t="shared" si="6"/>
        <v>0.25</v>
      </c>
      <c r="W133" s="22" t="s">
        <v>888</v>
      </c>
      <c r="X133" s="21">
        <f t="shared" si="7"/>
        <v>0.4</v>
      </c>
      <c r="Y133" s="23">
        <f t="shared" si="8"/>
        <v>1</v>
      </c>
      <c r="Z133" s="13"/>
      <c r="AA133" s="24" t="e">
        <f t="shared" si="9"/>
        <v>#VALUE!</v>
      </c>
      <c r="AB133" s="13"/>
      <c r="AC133" s="24" t="e">
        <f t="shared" si="10"/>
        <v>#VALUE!</v>
      </c>
      <c r="AD133" s="24" t="e">
        <f t="shared" si="11"/>
        <v>#VALUE!</v>
      </c>
      <c r="AE133" s="17" t="e">
        <f t="shared" si="14"/>
        <v>#VALUE!</v>
      </c>
      <c r="AF133" s="17">
        <f>LOOKUP($Y133,'Criterios CID'!$BH$22:$BH$42,'Criterios CID'!$BI$22:$BI$42)</f>
        <v>0</v>
      </c>
      <c r="AG133" s="17" t="e">
        <f t="shared" si="12"/>
        <v>#VALUE!</v>
      </c>
      <c r="AH133" s="17" t="e">
        <f t="shared" si="13"/>
        <v>#VALUE!</v>
      </c>
      <c r="AI133" s="30" t="e">
        <f>LOOKUP($AH133,'Criterios CID'!$BI$16:$BI$18,'Criterios CID'!$BH$17:$BH$18)</f>
        <v>#VALUE!</v>
      </c>
    </row>
    <row r="134" spans="1:35" ht="95.25" customHeight="1" x14ac:dyDescent="0.25">
      <c r="A134" s="10" t="e">
        <f>'Inventario Activos'!#REF!</f>
        <v>#REF!</v>
      </c>
      <c r="B134" s="10" t="e">
        <f>'Inventario Activos'!#REF!</f>
        <v>#REF!</v>
      </c>
      <c r="C134" s="11" t="e">
        <f>'Inventario Activos'!#REF!</f>
        <v>#REF!</v>
      </c>
      <c r="D134" s="11" t="e">
        <f>'Inventario Activos'!#REF!</f>
        <v>#REF!</v>
      </c>
      <c r="E134" s="12" t="s">
        <v>1017</v>
      </c>
      <c r="F134" s="13"/>
      <c r="G134" s="14"/>
      <c r="H134" s="29"/>
      <c r="I134" s="14"/>
      <c r="J134" s="13"/>
      <c r="K134" s="15" t="e">
        <f t="shared" si="0"/>
        <v>#VALUE!</v>
      </c>
      <c r="L134" s="13"/>
      <c r="M134" s="16" t="e">
        <f t="shared" si="1"/>
        <v>#VALUE!</v>
      </c>
      <c r="N134" s="16" t="e">
        <f t="shared" si="2"/>
        <v>#VALUE!</v>
      </c>
      <c r="O134" s="17" t="e">
        <f t="shared" si="3"/>
        <v>#VALUE!</v>
      </c>
      <c r="P134" s="29"/>
      <c r="Q134" s="19" t="s">
        <v>888</v>
      </c>
      <c r="R134" s="20">
        <f t="shared" si="4"/>
        <v>0.15</v>
      </c>
      <c r="S134" s="19" t="s">
        <v>888</v>
      </c>
      <c r="T134" s="20">
        <f t="shared" si="5"/>
        <v>0.2</v>
      </c>
      <c r="U134" s="19" t="s">
        <v>888</v>
      </c>
      <c r="V134" s="21">
        <f t="shared" si="6"/>
        <v>0.25</v>
      </c>
      <c r="W134" s="22" t="s">
        <v>888</v>
      </c>
      <c r="X134" s="21">
        <f t="shared" si="7"/>
        <v>0.4</v>
      </c>
      <c r="Y134" s="23">
        <f t="shared" si="8"/>
        <v>1</v>
      </c>
      <c r="Z134" s="13"/>
      <c r="AA134" s="24" t="e">
        <f t="shared" si="9"/>
        <v>#VALUE!</v>
      </c>
      <c r="AB134" s="13"/>
      <c r="AC134" s="24" t="e">
        <f t="shared" si="10"/>
        <v>#VALUE!</v>
      </c>
      <c r="AD134" s="24" t="e">
        <f t="shared" si="11"/>
        <v>#VALUE!</v>
      </c>
      <c r="AE134" s="17" t="e">
        <f t="shared" si="14"/>
        <v>#VALUE!</v>
      </c>
      <c r="AF134" s="17">
        <f>LOOKUP($Y134,'Criterios CID'!$BH$22:$BH$42,'Criterios CID'!$BI$22:$BI$42)</f>
        <v>0</v>
      </c>
      <c r="AG134" s="17" t="e">
        <f t="shared" si="12"/>
        <v>#VALUE!</v>
      </c>
      <c r="AH134" s="17" t="e">
        <f t="shared" si="13"/>
        <v>#VALUE!</v>
      </c>
      <c r="AI134" s="30" t="e">
        <f>LOOKUP($AH134,'Criterios CID'!$BI$16:$BI$18,'Criterios CID'!$BH$17:$BH$18)</f>
        <v>#VALUE!</v>
      </c>
    </row>
    <row r="135" spans="1:35" ht="95.25" customHeight="1" x14ac:dyDescent="0.25">
      <c r="A135" s="10" t="e">
        <f>'Inventario Activos'!#REF!</f>
        <v>#REF!</v>
      </c>
      <c r="B135" s="10" t="e">
        <f>'Inventario Activos'!#REF!</f>
        <v>#REF!</v>
      </c>
      <c r="C135" s="11" t="e">
        <f>'Inventario Activos'!#REF!</f>
        <v>#REF!</v>
      </c>
      <c r="D135" s="11" t="e">
        <f>'Inventario Activos'!#REF!</f>
        <v>#REF!</v>
      </c>
      <c r="E135" s="12" t="s">
        <v>1018</v>
      </c>
      <c r="F135" s="13"/>
      <c r="G135" s="14"/>
      <c r="H135" s="29"/>
      <c r="I135" s="14"/>
      <c r="J135" s="13"/>
      <c r="K135" s="15" t="e">
        <f t="shared" si="0"/>
        <v>#VALUE!</v>
      </c>
      <c r="L135" s="13"/>
      <c r="M135" s="16" t="e">
        <f t="shared" si="1"/>
        <v>#VALUE!</v>
      </c>
      <c r="N135" s="16" t="e">
        <f t="shared" si="2"/>
        <v>#VALUE!</v>
      </c>
      <c r="O135" s="17" t="e">
        <f t="shared" si="3"/>
        <v>#VALUE!</v>
      </c>
      <c r="P135" s="29"/>
      <c r="Q135" s="19" t="s">
        <v>888</v>
      </c>
      <c r="R135" s="20">
        <f t="shared" si="4"/>
        <v>0.15</v>
      </c>
      <c r="S135" s="19" t="s">
        <v>888</v>
      </c>
      <c r="T135" s="20">
        <f t="shared" si="5"/>
        <v>0.2</v>
      </c>
      <c r="U135" s="19" t="s">
        <v>888</v>
      </c>
      <c r="V135" s="21">
        <f t="shared" si="6"/>
        <v>0.25</v>
      </c>
      <c r="W135" s="22" t="s">
        <v>888</v>
      </c>
      <c r="X135" s="21">
        <f t="shared" si="7"/>
        <v>0.4</v>
      </c>
      <c r="Y135" s="23">
        <f t="shared" si="8"/>
        <v>1</v>
      </c>
      <c r="Z135" s="13"/>
      <c r="AA135" s="24" t="e">
        <f t="shared" si="9"/>
        <v>#VALUE!</v>
      </c>
      <c r="AB135" s="13"/>
      <c r="AC135" s="24" t="e">
        <f t="shared" si="10"/>
        <v>#VALUE!</v>
      </c>
      <c r="AD135" s="24" t="e">
        <f t="shared" si="11"/>
        <v>#VALUE!</v>
      </c>
      <c r="AE135" s="17" t="e">
        <f t="shared" si="14"/>
        <v>#VALUE!</v>
      </c>
      <c r="AF135" s="17">
        <f>LOOKUP($Y135,'Criterios CID'!$BH$22:$BH$42,'Criterios CID'!$BI$22:$BI$42)</f>
        <v>0</v>
      </c>
      <c r="AG135" s="17" t="e">
        <f t="shared" si="12"/>
        <v>#VALUE!</v>
      </c>
      <c r="AH135" s="17" t="e">
        <f t="shared" si="13"/>
        <v>#VALUE!</v>
      </c>
      <c r="AI135" s="30" t="e">
        <f>LOOKUP($AH135,'Criterios CID'!$BI$16:$BI$18,'Criterios CID'!$BH$17:$BH$18)</f>
        <v>#VALUE!</v>
      </c>
    </row>
    <row r="136" spans="1:35" ht="95.25" customHeight="1" x14ac:dyDescent="0.25">
      <c r="A136" s="10" t="e">
        <f>'Inventario Activos'!#REF!</f>
        <v>#REF!</v>
      </c>
      <c r="B136" s="10" t="e">
        <f>'Inventario Activos'!#REF!</f>
        <v>#REF!</v>
      </c>
      <c r="C136" s="11" t="e">
        <f>'Inventario Activos'!#REF!</f>
        <v>#REF!</v>
      </c>
      <c r="D136" s="11" t="e">
        <f>'Inventario Activos'!#REF!</f>
        <v>#REF!</v>
      </c>
      <c r="E136" s="12" t="s">
        <v>1019</v>
      </c>
      <c r="F136" s="13"/>
      <c r="G136" s="14"/>
      <c r="H136" s="29"/>
      <c r="I136" s="14"/>
      <c r="J136" s="13"/>
      <c r="K136" s="15" t="e">
        <f t="shared" si="0"/>
        <v>#VALUE!</v>
      </c>
      <c r="L136" s="13"/>
      <c r="M136" s="16" t="e">
        <f t="shared" si="1"/>
        <v>#VALUE!</v>
      </c>
      <c r="N136" s="16" t="e">
        <f t="shared" si="2"/>
        <v>#VALUE!</v>
      </c>
      <c r="O136" s="17" t="e">
        <f t="shared" si="3"/>
        <v>#VALUE!</v>
      </c>
      <c r="P136" s="29"/>
      <c r="Q136" s="19" t="s">
        <v>888</v>
      </c>
      <c r="R136" s="20">
        <f t="shared" si="4"/>
        <v>0.15</v>
      </c>
      <c r="S136" s="19" t="s">
        <v>888</v>
      </c>
      <c r="T136" s="20">
        <f t="shared" si="5"/>
        <v>0.2</v>
      </c>
      <c r="U136" s="19" t="s">
        <v>888</v>
      </c>
      <c r="V136" s="21">
        <f t="shared" si="6"/>
        <v>0.25</v>
      </c>
      <c r="W136" s="22" t="s">
        <v>888</v>
      </c>
      <c r="X136" s="21">
        <f t="shared" si="7"/>
        <v>0.4</v>
      </c>
      <c r="Y136" s="23">
        <f t="shared" si="8"/>
        <v>1</v>
      </c>
      <c r="Z136" s="13"/>
      <c r="AA136" s="24" t="e">
        <f t="shared" si="9"/>
        <v>#VALUE!</v>
      </c>
      <c r="AB136" s="13"/>
      <c r="AC136" s="24" t="e">
        <f t="shared" si="10"/>
        <v>#VALUE!</v>
      </c>
      <c r="AD136" s="24" t="e">
        <f t="shared" si="11"/>
        <v>#VALUE!</v>
      </c>
      <c r="AE136" s="17" t="e">
        <f t="shared" si="14"/>
        <v>#VALUE!</v>
      </c>
      <c r="AF136" s="17">
        <f>LOOKUP($Y136,'Criterios CID'!$BH$22:$BH$42,'Criterios CID'!$BI$22:$BI$42)</f>
        <v>0</v>
      </c>
      <c r="AG136" s="17" t="e">
        <f t="shared" si="12"/>
        <v>#VALUE!</v>
      </c>
      <c r="AH136" s="17" t="e">
        <f t="shared" si="13"/>
        <v>#VALUE!</v>
      </c>
      <c r="AI136" s="30" t="e">
        <f>LOOKUP($AH136,'Criterios CID'!$BI$16:$BI$18,'Criterios CID'!$BH$17:$BH$18)</f>
        <v>#VALUE!</v>
      </c>
    </row>
    <row r="137" spans="1:35" ht="95.25" customHeight="1" x14ac:dyDescent="0.25">
      <c r="A137" s="10" t="e">
        <f>'Inventario Activos'!#REF!</f>
        <v>#REF!</v>
      </c>
      <c r="B137" s="10" t="e">
        <f>'Inventario Activos'!#REF!</f>
        <v>#REF!</v>
      </c>
      <c r="C137" s="11" t="e">
        <f>'Inventario Activos'!#REF!</f>
        <v>#REF!</v>
      </c>
      <c r="D137" s="11" t="e">
        <f>'Inventario Activos'!#REF!</f>
        <v>#REF!</v>
      </c>
      <c r="E137" s="12" t="s">
        <v>1020</v>
      </c>
      <c r="F137" s="13"/>
      <c r="G137" s="14"/>
      <c r="H137" s="29"/>
      <c r="I137" s="14"/>
      <c r="J137" s="13"/>
      <c r="K137" s="15" t="e">
        <f t="shared" si="0"/>
        <v>#VALUE!</v>
      </c>
      <c r="L137" s="13"/>
      <c r="M137" s="16" t="e">
        <f t="shared" si="1"/>
        <v>#VALUE!</v>
      </c>
      <c r="N137" s="16" t="e">
        <f t="shared" si="2"/>
        <v>#VALUE!</v>
      </c>
      <c r="O137" s="17" t="e">
        <f t="shared" si="3"/>
        <v>#VALUE!</v>
      </c>
      <c r="P137" s="29"/>
      <c r="Q137" s="19" t="s">
        <v>888</v>
      </c>
      <c r="R137" s="20">
        <f t="shared" si="4"/>
        <v>0.15</v>
      </c>
      <c r="S137" s="19" t="s">
        <v>888</v>
      </c>
      <c r="T137" s="20">
        <f t="shared" si="5"/>
        <v>0.2</v>
      </c>
      <c r="U137" s="19" t="s">
        <v>888</v>
      </c>
      <c r="V137" s="21">
        <f t="shared" si="6"/>
        <v>0.25</v>
      </c>
      <c r="W137" s="22" t="s">
        <v>888</v>
      </c>
      <c r="X137" s="21">
        <f t="shared" si="7"/>
        <v>0.4</v>
      </c>
      <c r="Y137" s="23">
        <f t="shared" si="8"/>
        <v>1</v>
      </c>
      <c r="Z137" s="13"/>
      <c r="AA137" s="24" t="e">
        <f t="shared" si="9"/>
        <v>#VALUE!</v>
      </c>
      <c r="AB137" s="13"/>
      <c r="AC137" s="24" t="e">
        <f t="shared" si="10"/>
        <v>#VALUE!</v>
      </c>
      <c r="AD137" s="24" t="e">
        <f t="shared" si="11"/>
        <v>#VALUE!</v>
      </c>
      <c r="AE137" s="17" t="e">
        <f t="shared" si="14"/>
        <v>#VALUE!</v>
      </c>
      <c r="AF137" s="17">
        <f>LOOKUP($Y137,'Criterios CID'!$BH$22:$BH$42,'Criterios CID'!$BI$22:$BI$42)</f>
        <v>0</v>
      </c>
      <c r="AG137" s="17" t="e">
        <f t="shared" si="12"/>
        <v>#VALUE!</v>
      </c>
      <c r="AH137" s="17" t="e">
        <f t="shared" si="13"/>
        <v>#VALUE!</v>
      </c>
      <c r="AI137" s="30" t="e">
        <f>LOOKUP($AH137,'Criterios CID'!$BI$16:$BI$18,'Criterios CID'!$BH$17:$BH$18)</f>
        <v>#VALUE!</v>
      </c>
    </row>
    <row r="138" spans="1:35" ht="95.25" customHeight="1" x14ac:dyDescent="0.25">
      <c r="A138" s="10" t="e">
        <f>'Inventario Activos'!#REF!</f>
        <v>#REF!</v>
      </c>
      <c r="B138" s="10" t="e">
        <f>'Inventario Activos'!#REF!</f>
        <v>#REF!</v>
      </c>
      <c r="C138" s="11" t="e">
        <f>'Inventario Activos'!#REF!</f>
        <v>#REF!</v>
      </c>
      <c r="D138" s="11" t="e">
        <f>'Inventario Activos'!#REF!</f>
        <v>#REF!</v>
      </c>
      <c r="E138" s="12" t="s">
        <v>1021</v>
      </c>
      <c r="F138" s="13"/>
      <c r="G138" s="14"/>
      <c r="H138" s="29"/>
      <c r="I138" s="14"/>
      <c r="J138" s="13"/>
      <c r="K138" s="15" t="e">
        <f t="shared" si="0"/>
        <v>#VALUE!</v>
      </c>
      <c r="L138" s="13"/>
      <c r="M138" s="16" t="e">
        <f t="shared" si="1"/>
        <v>#VALUE!</v>
      </c>
      <c r="N138" s="16" t="e">
        <f t="shared" si="2"/>
        <v>#VALUE!</v>
      </c>
      <c r="O138" s="17" t="e">
        <f t="shared" si="3"/>
        <v>#VALUE!</v>
      </c>
      <c r="P138" s="29"/>
      <c r="Q138" s="19" t="s">
        <v>888</v>
      </c>
      <c r="R138" s="20">
        <f t="shared" si="4"/>
        <v>0.15</v>
      </c>
      <c r="S138" s="19" t="s">
        <v>888</v>
      </c>
      <c r="T138" s="20">
        <f t="shared" si="5"/>
        <v>0.2</v>
      </c>
      <c r="U138" s="19" t="s">
        <v>888</v>
      </c>
      <c r="V138" s="21">
        <f t="shared" si="6"/>
        <v>0.25</v>
      </c>
      <c r="W138" s="22" t="s">
        <v>888</v>
      </c>
      <c r="X138" s="21">
        <f t="shared" si="7"/>
        <v>0.4</v>
      </c>
      <c r="Y138" s="23">
        <f t="shared" si="8"/>
        <v>1</v>
      </c>
      <c r="Z138" s="13"/>
      <c r="AA138" s="24" t="e">
        <f t="shared" si="9"/>
        <v>#VALUE!</v>
      </c>
      <c r="AB138" s="13"/>
      <c r="AC138" s="24" t="e">
        <f t="shared" si="10"/>
        <v>#VALUE!</v>
      </c>
      <c r="AD138" s="24" t="e">
        <f t="shared" si="11"/>
        <v>#VALUE!</v>
      </c>
      <c r="AE138" s="17" t="e">
        <f t="shared" si="14"/>
        <v>#VALUE!</v>
      </c>
      <c r="AF138" s="17">
        <f>LOOKUP($Y138,'Criterios CID'!$BH$22:$BH$42,'Criterios CID'!$BI$22:$BI$42)</f>
        <v>0</v>
      </c>
      <c r="AG138" s="17" t="e">
        <f t="shared" si="12"/>
        <v>#VALUE!</v>
      </c>
      <c r="AH138" s="17" t="e">
        <f t="shared" si="13"/>
        <v>#VALUE!</v>
      </c>
      <c r="AI138" s="30" t="e">
        <f>LOOKUP($AH138,'Criterios CID'!$BI$16:$BI$18,'Criterios CID'!$BH$17:$BH$18)</f>
        <v>#VALUE!</v>
      </c>
    </row>
    <row r="139" spans="1:35" ht="95.25" customHeight="1" x14ac:dyDescent="0.25">
      <c r="A139" s="10" t="e">
        <f>'Inventario Activos'!#REF!</f>
        <v>#REF!</v>
      </c>
      <c r="B139" s="10" t="e">
        <f>'Inventario Activos'!#REF!</f>
        <v>#REF!</v>
      </c>
      <c r="C139" s="11" t="e">
        <f>'Inventario Activos'!#REF!</f>
        <v>#REF!</v>
      </c>
      <c r="D139" s="11" t="e">
        <f>'Inventario Activos'!#REF!</f>
        <v>#REF!</v>
      </c>
      <c r="E139" s="12" t="s">
        <v>1022</v>
      </c>
      <c r="F139" s="13"/>
      <c r="G139" s="14"/>
      <c r="H139" s="29"/>
      <c r="I139" s="14"/>
      <c r="J139" s="13"/>
      <c r="K139" s="15" t="e">
        <f t="shared" si="0"/>
        <v>#VALUE!</v>
      </c>
      <c r="L139" s="13"/>
      <c r="M139" s="16" t="e">
        <f t="shared" si="1"/>
        <v>#VALUE!</v>
      </c>
      <c r="N139" s="16" t="e">
        <f t="shared" si="2"/>
        <v>#VALUE!</v>
      </c>
      <c r="O139" s="17" t="e">
        <f t="shared" si="3"/>
        <v>#VALUE!</v>
      </c>
      <c r="P139" s="29"/>
      <c r="Q139" s="19" t="s">
        <v>888</v>
      </c>
      <c r="R139" s="20">
        <f t="shared" si="4"/>
        <v>0.15</v>
      </c>
      <c r="S139" s="19" t="s">
        <v>888</v>
      </c>
      <c r="T139" s="20">
        <f t="shared" si="5"/>
        <v>0.2</v>
      </c>
      <c r="U139" s="19" t="s">
        <v>888</v>
      </c>
      <c r="V139" s="21">
        <f t="shared" si="6"/>
        <v>0.25</v>
      </c>
      <c r="W139" s="22" t="s">
        <v>888</v>
      </c>
      <c r="X139" s="21">
        <f t="shared" si="7"/>
        <v>0.4</v>
      </c>
      <c r="Y139" s="23">
        <f t="shared" si="8"/>
        <v>1</v>
      </c>
      <c r="Z139" s="13"/>
      <c r="AA139" s="24" t="e">
        <f t="shared" si="9"/>
        <v>#VALUE!</v>
      </c>
      <c r="AB139" s="13"/>
      <c r="AC139" s="24" t="e">
        <f t="shared" si="10"/>
        <v>#VALUE!</v>
      </c>
      <c r="AD139" s="24" t="e">
        <f t="shared" si="11"/>
        <v>#VALUE!</v>
      </c>
      <c r="AE139" s="17" t="e">
        <f t="shared" si="14"/>
        <v>#VALUE!</v>
      </c>
      <c r="AF139" s="17">
        <f>LOOKUP($Y139,'Criterios CID'!$BH$22:$BH$42,'Criterios CID'!$BI$22:$BI$42)</f>
        <v>0</v>
      </c>
      <c r="AG139" s="17" t="e">
        <f t="shared" si="12"/>
        <v>#VALUE!</v>
      </c>
      <c r="AH139" s="17" t="e">
        <f t="shared" si="13"/>
        <v>#VALUE!</v>
      </c>
      <c r="AI139" s="30" t="e">
        <f>LOOKUP($AH139,'Criterios CID'!$BI$16:$BI$18,'Criterios CID'!$BH$17:$BH$18)</f>
        <v>#VALUE!</v>
      </c>
    </row>
    <row r="140" spans="1:35" ht="95.25" customHeight="1" x14ac:dyDescent="0.25">
      <c r="A140" s="10" t="e">
        <f>'Inventario Activos'!#REF!</f>
        <v>#REF!</v>
      </c>
      <c r="B140" s="10" t="e">
        <f>'Inventario Activos'!#REF!</f>
        <v>#REF!</v>
      </c>
      <c r="C140" s="11" t="e">
        <f>'Inventario Activos'!#REF!</f>
        <v>#REF!</v>
      </c>
      <c r="D140" s="11" t="e">
        <f>'Inventario Activos'!#REF!</f>
        <v>#REF!</v>
      </c>
      <c r="E140" s="12" t="s">
        <v>1023</v>
      </c>
      <c r="F140" s="13"/>
      <c r="G140" s="14"/>
      <c r="H140" s="29"/>
      <c r="I140" s="14"/>
      <c r="J140" s="13"/>
      <c r="K140" s="15" t="e">
        <f t="shared" si="0"/>
        <v>#VALUE!</v>
      </c>
      <c r="L140" s="13"/>
      <c r="M140" s="16" t="e">
        <f t="shared" si="1"/>
        <v>#VALUE!</v>
      </c>
      <c r="N140" s="16" t="e">
        <f t="shared" si="2"/>
        <v>#VALUE!</v>
      </c>
      <c r="O140" s="17" t="e">
        <f t="shared" si="3"/>
        <v>#VALUE!</v>
      </c>
      <c r="P140" s="29"/>
      <c r="Q140" s="19" t="s">
        <v>888</v>
      </c>
      <c r="R140" s="20">
        <f t="shared" si="4"/>
        <v>0.15</v>
      </c>
      <c r="S140" s="19" t="s">
        <v>888</v>
      </c>
      <c r="T140" s="20">
        <f t="shared" si="5"/>
        <v>0.2</v>
      </c>
      <c r="U140" s="19" t="s">
        <v>888</v>
      </c>
      <c r="V140" s="21">
        <f t="shared" si="6"/>
        <v>0.25</v>
      </c>
      <c r="W140" s="22" t="s">
        <v>888</v>
      </c>
      <c r="X140" s="21">
        <f t="shared" si="7"/>
        <v>0.4</v>
      </c>
      <c r="Y140" s="23">
        <f t="shared" si="8"/>
        <v>1</v>
      </c>
      <c r="Z140" s="13"/>
      <c r="AA140" s="24" t="e">
        <f t="shared" si="9"/>
        <v>#VALUE!</v>
      </c>
      <c r="AB140" s="13"/>
      <c r="AC140" s="24" t="e">
        <f t="shared" si="10"/>
        <v>#VALUE!</v>
      </c>
      <c r="AD140" s="24" t="e">
        <f t="shared" si="11"/>
        <v>#VALUE!</v>
      </c>
      <c r="AE140" s="17" t="e">
        <f t="shared" si="14"/>
        <v>#VALUE!</v>
      </c>
      <c r="AF140" s="17">
        <f>LOOKUP($Y140,'Criterios CID'!$BH$22:$BH$42,'Criterios CID'!$BI$22:$BI$42)</f>
        <v>0</v>
      </c>
      <c r="AG140" s="17" t="e">
        <f t="shared" si="12"/>
        <v>#VALUE!</v>
      </c>
      <c r="AH140" s="17" t="e">
        <f t="shared" si="13"/>
        <v>#VALUE!</v>
      </c>
      <c r="AI140" s="30" t="e">
        <f>LOOKUP($AH140,'Criterios CID'!$BI$16:$BI$18,'Criterios CID'!$BH$17:$BH$18)</f>
        <v>#VALUE!</v>
      </c>
    </row>
    <row r="141" spans="1:35" ht="95.25" customHeight="1" x14ac:dyDescent="0.25">
      <c r="A141" s="10" t="e">
        <f>'Inventario Activos'!#REF!</f>
        <v>#REF!</v>
      </c>
      <c r="B141" s="10" t="e">
        <f>'Inventario Activos'!#REF!</f>
        <v>#REF!</v>
      </c>
      <c r="C141" s="11" t="e">
        <f>'Inventario Activos'!#REF!</f>
        <v>#REF!</v>
      </c>
      <c r="D141" s="11" t="e">
        <f>'Inventario Activos'!#REF!</f>
        <v>#REF!</v>
      </c>
      <c r="E141" s="12" t="s">
        <v>1024</v>
      </c>
      <c r="F141" s="13"/>
      <c r="G141" s="14"/>
      <c r="H141" s="29"/>
      <c r="I141" s="14"/>
      <c r="J141" s="13"/>
      <c r="K141" s="15" t="e">
        <f t="shared" si="0"/>
        <v>#VALUE!</v>
      </c>
      <c r="L141" s="13"/>
      <c r="M141" s="16" t="e">
        <f t="shared" si="1"/>
        <v>#VALUE!</v>
      </c>
      <c r="N141" s="16" t="e">
        <f t="shared" si="2"/>
        <v>#VALUE!</v>
      </c>
      <c r="O141" s="17" t="e">
        <f t="shared" si="3"/>
        <v>#VALUE!</v>
      </c>
      <c r="P141" s="29"/>
      <c r="Q141" s="19" t="s">
        <v>888</v>
      </c>
      <c r="R141" s="20">
        <f t="shared" si="4"/>
        <v>0.15</v>
      </c>
      <c r="S141" s="19" t="s">
        <v>888</v>
      </c>
      <c r="T141" s="20">
        <f t="shared" si="5"/>
        <v>0.2</v>
      </c>
      <c r="U141" s="19" t="s">
        <v>888</v>
      </c>
      <c r="V141" s="21">
        <f t="shared" si="6"/>
        <v>0.25</v>
      </c>
      <c r="W141" s="22" t="s">
        <v>888</v>
      </c>
      <c r="X141" s="21">
        <f t="shared" si="7"/>
        <v>0.4</v>
      </c>
      <c r="Y141" s="23">
        <f t="shared" si="8"/>
        <v>1</v>
      </c>
      <c r="Z141" s="13"/>
      <c r="AA141" s="24" t="e">
        <f t="shared" si="9"/>
        <v>#VALUE!</v>
      </c>
      <c r="AB141" s="13"/>
      <c r="AC141" s="24" t="e">
        <f t="shared" si="10"/>
        <v>#VALUE!</v>
      </c>
      <c r="AD141" s="24" t="e">
        <f t="shared" si="11"/>
        <v>#VALUE!</v>
      </c>
      <c r="AE141" s="17" t="e">
        <f t="shared" si="14"/>
        <v>#VALUE!</v>
      </c>
      <c r="AF141" s="17">
        <f>LOOKUP($Y141,'Criterios CID'!$BH$22:$BH$42,'Criterios CID'!$BI$22:$BI$42)</f>
        <v>0</v>
      </c>
      <c r="AG141" s="17" t="e">
        <f t="shared" si="12"/>
        <v>#VALUE!</v>
      </c>
      <c r="AH141" s="17" t="e">
        <f t="shared" si="13"/>
        <v>#VALUE!</v>
      </c>
      <c r="AI141" s="30" t="e">
        <f>LOOKUP($AH141,'Criterios CID'!$BI$16:$BI$18,'Criterios CID'!$BH$17:$BH$18)</f>
        <v>#VALUE!</v>
      </c>
    </row>
    <row r="142" spans="1:35" ht="95.25" customHeight="1" x14ac:dyDescent="0.25">
      <c r="A142" s="10" t="e">
        <f>'Inventario Activos'!#REF!</f>
        <v>#REF!</v>
      </c>
      <c r="B142" s="10" t="e">
        <f>'Inventario Activos'!#REF!</f>
        <v>#REF!</v>
      </c>
      <c r="C142" s="11" t="e">
        <f>'Inventario Activos'!#REF!</f>
        <v>#REF!</v>
      </c>
      <c r="D142" s="11" t="e">
        <f>'Inventario Activos'!#REF!</f>
        <v>#REF!</v>
      </c>
      <c r="E142" s="12" t="s">
        <v>1025</v>
      </c>
      <c r="F142" s="13"/>
      <c r="G142" s="14"/>
      <c r="H142" s="29"/>
      <c r="I142" s="14"/>
      <c r="J142" s="13"/>
      <c r="K142" s="15" t="e">
        <f t="shared" si="0"/>
        <v>#VALUE!</v>
      </c>
      <c r="L142" s="13"/>
      <c r="M142" s="16" t="e">
        <f t="shared" si="1"/>
        <v>#VALUE!</v>
      </c>
      <c r="N142" s="16" t="e">
        <f t="shared" si="2"/>
        <v>#VALUE!</v>
      </c>
      <c r="O142" s="17" t="e">
        <f t="shared" si="3"/>
        <v>#VALUE!</v>
      </c>
      <c r="P142" s="29"/>
      <c r="Q142" s="19" t="s">
        <v>888</v>
      </c>
      <c r="R142" s="20">
        <f t="shared" si="4"/>
        <v>0.15</v>
      </c>
      <c r="S142" s="19" t="s">
        <v>888</v>
      </c>
      <c r="T142" s="20">
        <f t="shared" si="5"/>
        <v>0.2</v>
      </c>
      <c r="U142" s="19" t="s">
        <v>888</v>
      </c>
      <c r="V142" s="21">
        <f t="shared" si="6"/>
        <v>0.25</v>
      </c>
      <c r="W142" s="22" t="s">
        <v>888</v>
      </c>
      <c r="X142" s="21">
        <f t="shared" si="7"/>
        <v>0.4</v>
      </c>
      <c r="Y142" s="23">
        <f t="shared" si="8"/>
        <v>1</v>
      </c>
      <c r="Z142" s="13"/>
      <c r="AA142" s="24" t="e">
        <f t="shared" si="9"/>
        <v>#VALUE!</v>
      </c>
      <c r="AB142" s="13"/>
      <c r="AC142" s="24" t="e">
        <f t="shared" si="10"/>
        <v>#VALUE!</v>
      </c>
      <c r="AD142" s="24" t="e">
        <f t="shared" si="11"/>
        <v>#VALUE!</v>
      </c>
      <c r="AE142" s="17" t="e">
        <f t="shared" si="14"/>
        <v>#VALUE!</v>
      </c>
      <c r="AF142" s="17">
        <f>LOOKUP($Y142,'Criterios CID'!$BH$22:$BH$42,'Criterios CID'!$BI$22:$BI$42)</f>
        <v>0</v>
      </c>
      <c r="AG142" s="17" t="e">
        <f t="shared" si="12"/>
        <v>#VALUE!</v>
      </c>
      <c r="AH142" s="17" t="e">
        <f t="shared" si="13"/>
        <v>#VALUE!</v>
      </c>
      <c r="AI142" s="30" t="e">
        <f>LOOKUP($AH142,'Criterios CID'!$BI$16:$BI$18,'Criterios CID'!$BH$17:$BH$18)</f>
        <v>#VALUE!</v>
      </c>
    </row>
    <row r="143" spans="1:35" ht="95.25" customHeight="1" x14ac:dyDescent="0.25">
      <c r="A143" s="10" t="e">
        <f>'Inventario Activos'!#REF!</f>
        <v>#REF!</v>
      </c>
      <c r="B143" s="10" t="e">
        <f>'Inventario Activos'!#REF!</f>
        <v>#REF!</v>
      </c>
      <c r="C143" s="11" t="e">
        <f>'Inventario Activos'!#REF!</f>
        <v>#REF!</v>
      </c>
      <c r="D143" s="11" t="e">
        <f>'Inventario Activos'!#REF!</f>
        <v>#REF!</v>
      </c>
      <c r="E143" s="12" t="s">
        <v>1026</v>
      </c>
      <c r="F143" s="13"/>
      <c r="G143" s="14"/>
      <c r="H143" s="29"/>
      <c r="I143" s="14"/>
      <c r="J143" s="13"/>
      <c r="K143" s="15" t="e">
        <f t="shared" si="0"/>
        <v>#VALUE!</v>
      </c>
      <c r="L143" s="13"/>
      <c r="M143" s="16" t="e">
        <f t="shared" si="1"/>
        <v>#VALUE!</v>
      </c>
      <c r="N143" s="16" t="e">
        <f t="shared" si="2"/>
        <v>#VALUE!</v>
      </c>
      <c r="O143" s="17" t="e">
        <f t="shared" si="3"/>
        <v>#VALUE!</v>
      </c>
      <c r="P143" s="29"/>
      <c r="Q143" s="19" t="s">
        <v>888</v>
      </c>
      <c r="R143" s="20">
        <f t="shared" si="4"/>
        <v>0.15</v>
      </c>
      <c r="S143" s="19" t="s">
        <v>888</v>
      </c>
      <c r="T143" s="20">
        <f t="shared" si="5"/>
        <v>0.2</v>
      </c>
      <c r="U143" s="19" t="s">
        <v>888</v>
      </c>
      <c r="V143" s="21">
        <f t="shared" si="6"/>
        <v>0.25</v>
      </c>
      <c r="W143" s="22" t="s">
        <v>888</v>
      </c>
      <c r="X143" s="21">
        <f t="shared" si="7"/>
        <v>0.4</v>
      </c>
      <c r="Y143" s="23">
        <f t="shared" si="8"/>
        <v>1</v>
      </c>
      <c r="Z143" s="13"/>
      <c r="AA143" s="24" t="e">
        <f t="shared" si="9"/>
        <v>#VALUE!</v>
      </c>
      <c r="AB143" s="13"/>
      <c r="AC143" s="24" t="e">
        <f t="shared" si="10"/>
        <v>#VALUE!</v>
      </c>
      <c r="AD143" s="24" t="e">
        <f t="shared" si="11"/>
        <v>#VALUE!</v>
      </c>
      <c r="AE143" s="17" t="e">
        <f t="shared" si="14"/>
        <v>#VALUE!</v>
      </c>
      <c r="AF143" s="17">
        <f>LOOKUP($Y143,'Criterios CID'!$BH$22:$BH$42,'Criterios CID'!$BI$22:$BI$42)</f>
        <v>0</v>
      </c>
      <c r="AG143" s="17" t="e">
        <f t="shared" si="12"/>
        <v>#VALUE!</v>
      </c>
      <c r="AH143" s="17" t="e">
        <f t="shared" si="13"/>
        <v>#VALUE!</v>
      </c>
      <c r="AI143" s="30" t="e">
        <f>LOOKUP($AH143,'Criterios CID'!$BI$16:$BI$18,'Criterios CID'!$BH$17:$BH$18)</f>
        <v>#VALUE!</v>
      </c>
    </row>
    <row r="144" spans="1:35" ht="95.25" customHeight="1" x14ac:dyDescent="0.25">
      <c r="A144" s="10" t="e">
        <f>'Inventario Activos'!#REF!</f>
        <v>#REF!</v>
      </c>
      <c r="B144" s="10" t="e">
        <f>'Inventario Activos'!#REF!</f>
        <v>#REF!</v>
      </c>
      <c r="C144" s="11" t="e">
        <f>'Inventario Activos'!#REF!</f>
        <v>#REF!</v>
      </c>
      <c r="D144" s="11" t="e">
        <f>'Inventario Activos'!#REF!</f>
        <v>#REF!</v>
      </c>
      <c r="E144" s="12" t="s">
        <v>1027</v>
      </c>
      <c r="F144" s="13"/>
      <c r="G144" s="14"/>
      <c r="H144" s="29"/>
      <c r="I144" s="14"/>
      <c r="J144" s="13"/>
      <c r="K144" s="15" t="e">
        <f t="shared" si="0"/>
        <v>#VALUE!</v>
      </c>
      <c r="L144" s="13"/>
      <c r="M144" s="16" t="e">
        <f t="shared" si="1"/>
        <v>#VALUE!</v>
      </c>
      <c r="N144" s="16" t="e">
        <f t="shared" si="2"/>
        <v>#VALUE!</v>
      </c>
      <c r="O144" s="17" t="e">
        <f t="shared" si="3"/>
        <v>#VALUE!</v>
      </c>
      <c r="P144" s="29"/>
      <c r="Q144" s="19" t="s">
        <v>888</v>
      </c>
      <c r="R144" s="20">
        <f t="shared" si="4"/>
        <v>0.15</v>
      </c>
      <c r="S144" s="19" t="s">
        <v>888</v>
      </c>
      <c r="T144" s="20">
        <f t="shared" si="5"/>
        <v>0.2</v>
      </c>
      <c r="U144" s="19" t="s">
        <v>888</v>
      </c>
      <c r="V144" s="21">
        <f t="shared" si="6"/>
        <v>0.25</v>
      </c>
      <c r="W144" s="22" t="s">
        <v>888</v>
      </c>
      <c r="X144" s="21">
        <f t="shared" si="7"/>
        <v>0.4</v>
      </c>
      <c r="Y144" s="23">
        <f t="shared" si="8"/>
        <v>1</v>
      </c>
      <c r="Z144" s="13"/>
      <c r="AA144" s="24" t="e">
        <f t="shared" si="9"/>
        <v>#VALUE!</v>
      </c>
      <c r="AB144" s="13"/>
      <c r="AC144" s="24" t="e">
        <f t="shared" si="10"/>
        <v>#VALUE!</v>
      </c>
      <c r="AD144" s="24" t="e">
        <f t="shared" si="11"/>
        <v>#VALUE!</v>
      </c>
      <c r="AE144" s="17" t="e">
        <f t="shared" si="14"/>
        <v>#VALUE!</v>
      </c>
      <c r="AF144" s="17">
        <f>LOOKUP($Y144,'Criterios CID'!$BH$22:$BH$42,'Criterios CID'!$BI$22:$BI$42)</f>
        <v>0</v>
      </c>
      <c r="AG144" s="17" t="e">
        <f t="shared" si="12"/>
        <v>#VALUE!</v>
      </c>
      <c r="AH144" s="17" t="e">
        <f t="shared" si="13"/>
        <v>#VALUE!</v>
      </c>
      <c r="AI144" s="30" t="e">
        <f>LOOKUP($AH144,'Criterios CID'!$BI$16:$BI$18,'Criterios CID'!$BH$17:$BH$18)</f>
        <v>#VALUE!</v>
      </c>
    </row>
    <row r="145" spans="1:35" ht="95.25" customHeight="1" x14ac:dyDescent="0.25">
      <c r="A145" s="10" t="e">
        <f>'Inventario Activos'!#REF!</f>
        <v>#REF!</v>
      </c>
      <c r="B145" s="10" t="e">
        <f>'Inventario Activos'!#REF!</f>
        <v>#REF!</v>
      </c>
      <c r="C145" s="11" t="e">
        <f>'Inventario Activos'!#REF!</f>
        <v>#REF!</v>
      </c>
      <c r="D145" s="11" t="e">
        <f>'Inventario Activos'!#REF!</f>
        <v>#REF!</v>
      </c>
      <c r="E145" s="12" t="s">
        <v>1028</v>
      </c>
      <c r="F145" s="13"/>
      <c r="G145" s="14"/>
      <c r="H145" s="29"/>
      <c r="I145" s="14"/>
      <c r="J145" s="13"/>
      <c r="K145" s="15" t="e">
        <f t="shared" si="0"/>
        <v>#VALUE!</v>
      </c>
      <c r="L145" s="13"/>
      <c r="M145" s="16" t="e">
        <f t="shared" si="1"/>
        <v>#VALUE!</v>
      </c>
      <c r="N145" s="16" t="e">
        <f t="shared" si="2"/>
        <v>#VALUE!</v>
      </c>
      <c r="O145" s="17" t="e">
        <f t="shared" si="3"/>
        <v>#VALUE!</v>
      </c>
      <c r="P145" s="29"/>
      <c r="Q145" s="19" t="s">
        <v>888</v>
      </c>
      <c r="R145" s="20">
        <f t="shared" si="4"/>
        <v>0.15</v>
      </c>
      <c r="S145" s="19" t="s">
        <v>888</v>
      </c>
      <c r="T145" s="20">
        <f t="shared" si="5"/>
        <v>0.2</v>
      </c>
      <c r="U145" s="19" t="s">
        <v>888</v>
      </c>
      <c r="V145" s="21">
        <f t="shared" si="6"/>
        <v>0.25</v>
      </c>
      <c r="W145" s="22" t="s">
        <v>888</v>
      </c>
      <c r="X145" s="21">
        <f t="shared" si="7"/>
        <v>0.4</v>
      </c>
      <c r="Y145" s="23">
        <f t="shared" si="8"/>
        <v>1</v>
      </c>
      <c r="Z145" s="13"/>
      <c r="AA145" s="24" t="e">
        <f t="shared" si="9"/>
        <v>#VALUE!</v>
      </c>
      <c r="AB145" s="13"/>
      <c r="AC145" s="24" t="e">
        <f t="shared" si="10"/>
        <v>#VALUE!</v>
      </c>
      <c r="AD145" s="24" t="e">
        <f t="shared" si="11"/>
        <v>#VALUE!</v>
      </c>
      <c r="AE145" s="17" t="e">
        <f t="shared" si="14"/>
        <v>#VALUE!</v>
      </c>
      <c r="AF145" s="17">
        <f>LOOKUP($Y145,'Criterios CID'!$BH$22:$BH$42,'Criterios CID'!$BI$22:$BI$42)</f>
        <v>0</v>
      </c>
      <c r="AG145" s="17" t="e">
        <f t="shared" si="12"/>
        <v>#VALUE!</v>
      </c>
      <c r="AH145" s="17" t="e">
        <f t="shared" si="13"/>
        <v>#VALUE!</v>
      </c>
      <c r="AI145" s="30" t="e">
        <f>LOOKUP($AH145,'Criterios CID'!$BI$16:$BI$18,'Criterios CID'!$BH$17:$BH$18)</f>
        <v>#VALUE!</v>
      </c>
    </row>
    <row r="146" spans="1:35" ht="95.25" customHeight="1" x14ac:dyDescent="0.25">
      <c r="A146" s="10" t="e">
        <f>'Inventario Activos'!#REF!</f>
        <v>#REF!</v>
      </c>
      <c r="B146" s="10" t="e">
        <f>'Inventario Activos'!#REF!</f>
        <v>#REF!</v>
      </c>
      <c r="C146" s="11" t="e">
        <f>'Inventario Activos'!#REF!</f>
        <v>#REF!</v>
      </c>
      <c r="D146" s="11" t="e">
        <f>'Inventario Activos'!#REF!</f>
        <v>#REF!</v>
      </c>
      <c r="E146" s="12" t="s">
        <v>1029</v>
      </c>
      <c r="F146" s="13"/>
      <c r="G146" s="14"/>
      <c r="H146" s="29"/>
      <c r="I146" s="14"/>
      <c r="J146" s="13"/>
      <c r="K146" s="15" t="e">
        <f t="shared" si="0"/>
        <v>#VALUE!</v>
      </c>
      <c r="L146" s="13"/>
      <c r="M146" s="16" t="e">
        <f t="shared" si="1"/>
        <v>#VALUE!</v>
      </c>
      <c r="N146" s="16" t="e">
        <f t="shared" si="2"/>
        <v>#VALUE!</v>
      </c>
      <c r="O146" s="17" t="e">
        <f t="shared" si="3"/>
        <v>#VALUE!</v>
      </c>
      <c r="P146" s="29"/>
      <c r="Q146" s="19" t="s">
        <v>888</v>
      </c>
      <c r="R146" s="20">
        <f t="shared" si="4"/>
        <v>0.15</v>
      </c>
      <c r="S146" s="19" t="s">
        <v>888</v>
      </c>
      <c r="T146" s="20">
        <f t="shared" si="5"/>
        <v>0.2</v>
      </c>
      <c r="U146" s="19" t="s">
        <v>888</v>
      </c>
      <c r="V146" s="21">
        <f t="shared" si="6"/>
        <v>0.25</v>
      </c>
      <c r="W146" s="22" t="s">
        <v>888</v>
      </c>
      <c r="X146" s="21">
        <f t="shared" si="7"/>
        <v>0.4</v>
      </c>
      <c r="Y146" s="23">
        <f t="shared" si="8"/>
        <v>1</v>
      </c>
      <c r="Z146" s="13"/>
      <c r="AA146" s="24" t="e">
        <f t="shared" si="9"/>
        <v>#VALUE!</v>
      </c>
      <c r="AB146" s="13"/>
      <c r="AC146" s="24" t="e">
        <f t="shared" si="10"/>
        <v>#VALUE!</v>
      </c>
      <c r="AD146" s="24" t="e">
        <f t="shared" si="11"/>
        <v>#VALUE!</v>
      </c>
      <c r="AE146" s="17" t="e">
        <f t="shared" si="14"/>
        <v>#VALUE!</v>
      </c>
      <c r="AF146" s="17">
        <f>LOOKUP($Y146,'Criterios CID'!$BH$22:$BH$42,'Criterios CID'!$BI$22:$BI$42)</f>
        <v>0</v>
      </c>
      <c r="AG146" s="17" t="e">
        <f t="shared" si="12"/>
        <v>#VALUE!</v>
      </c>
      <c r="AH146" s="17" t="e">
        <f t="shared" si="13"/>
        <v>#VALUE!</v>
      </c>
      <c r="AI146" s="30" t="e">
        <f>LOOKUP($AH146,'Criterios CID'!$BI$16:$BI$18,'Criterios CID'!$BH$17:$BH$18)</f>
        <v>#VALUE!</v>
      </c>
    </row>
    <row r="147" spans="1:35" ht="95.25" customHeight="1" x14ac:dyDescent="0.25">
      <c r="A147" s="10" t="e">
        <f>'Inventario Activos'!#REF!</f>
        <v>#REF!</v>
      </c>
      <c r="B147" s="10" t="e">
        <f>'Inventario Activos'!#REF!</f>
        <v>#REF!</v>
      </c>
      <c r="C147" s="11" t="e">
        <f>'Inventario Activos'!#REF!</f>
        <v>#REF!</v>
      </c>
      <c r="D147" s="11" t="e">
        <f>'Inventario Activos'!#REF!</f>
        <v>#REF!</v>
      </c>
      <c r="E147" s="12" t="s">
        <v>1030</v>
      </c>
      <c r="F147" s="13"/>
      <c r="G147" s="14"/>
      <c r="H147" s="29"/>
      <c r="I147" s="14"/>
      <c r="J147" s="13"/>
      <c r="K147" s="15" t="e">
        <f t="shared" si="0"/>
        <v>#VALUE!</v>
      </c>
      <c r="L147" s="13"/>
      <c r="M147" s="16" t="e">
        <f t="shared" si="1"/>
        <v>#VALUE!</v>
      </c>
      <c r="N147" s="16" t="e">
        <f t="shared" si="2"/>
        <v>#VALUE!</v>
      </c>
      <c r="O147" s="17" t="e">
        <f t="shared" si="3"/>
        <v>#VALUE!</v>
      </c>
      <c r="P147" s="29"/>
      <c r="Q147" s="19" t="s">
        <v>888</v>
      </c>
      <c r="R147" s="20">
        <f t="shared" si="4"/>
        <v>0.15</v>
      </c>
      <c r="S147" s="19" t="s">
        <v>888</v>
      </c>
      <c r="T147" s="20">
        <f t="shared" si="5"/>
        <v>0.2</v>
      </c>
      <c r="U147" s="19" t="s">
        <v>888</v>
      </c>
      <c r="V147" s="21">
        <f t="shared" si="6"/>
        <v>0.25</v>
      </c>
      <c r="W147" s="22" t="s">
        <v>888</v>
      </c>
      <c r="X147" s="21">
        <f t="shared" si="7"/>
        <v>0.4</v>
      </c>
      <c r="Y147" s="23">
        <f t="shared" si="8"/>
        <v>1</v>
      </c>
      <c r="Z147" s="13"/>
      <c r="AA147" s="24" t="e">
        <f t="shared" si="9"/>
        <v>#VALUE!</v>
      </c>
      <c r="AB147" s="13"/>
      <c r="AC147" s="24" t="e">
        <f t="shared" si="10"/>
        <v>#VALUE!</v>
      </c>
      <c r="AD147" s="24" t="e">
        <f t="shared" si="11"/>
        <v>#VALUE!</v>
      </c>
      <c r="AE147" s="17" t="e">
        <f t="shared" si="14"/>
        <v>#VALUE!</v>
      </c>
      <c r="AF147" s="17">
        <f>LOOKUP($Y147,'Criterios CID'!$BH$22:$BH$42,'Criterios CID'!$BI$22:$BI$42)</f>
        <v>0</v>
      </c>
      <c r="AG147" s="17" t="e">
        <f t="shared" si="12"/>
        <v>#VALUE!</v>
      </c>
      <c r="AH147" s="17" t="e">
        <f t="shared" si="13"/>
        <v>#VALUE!</v>
      </c>
      <c r="AI147" s="30" t="e">
        <f>LOOKUP($AH147,'Criterios CID'!$BI$16:$BI$18,'Criterios CID'!$BH$17:$BH$18)</f>
        <v>#VALUE!</v>
      </c>
    </row>
    <row r="148" spans="1:35" ht="95.25" customHeight="1" x14ac:dyDescent="0.25">
      <c r="A148" s="10" t="e">
        <f>'Inventario Activos'!#REF!</f>
        <v>#REF!</v>
      </c>
      <c r="B148" s="10" t="e">
        <f>'Inventario Activos'!#REF!</f>
        <v>#REF!</v>
      </c>
      <c r="C148" s="11" t="e">
        <f>'Inventario Activos'!#REF!</f>
        <v>#REF!</v>
      </c>
      <c r="D148" s="11" t="e">
        <f>'Inventario Activos'!#REF!</f>
        <v>#REF!</v>
      </c>
      <c r="E148" s="12" t="s">
        <v>1031</v>
      </c>
      <c r="F148" s="13"/>
      <c r="G148" s="14"/>
      <c r="H148" s="29"/>
      <c r="I148" s="14"/>
      <c r="J148" s="13"/>
      <c r="K148" s="15" t="e">
        <f t="shared" si="0"/>
        <v>#VALUE!</v>
      </c>
      <c r="L148" s="13"/>
      <c r="M148" s="16" t="e">
        <f t="shared" si="1"/>
        <v>#VALUE!</v>
      </c>
      <c r="N148" s="16" t="e">
        <f t="shared" si="2"/>
        <v>#VALUE!</v>
      </c>
      <c r="O148" s="17" t="e">
        <f t="shared" si="3"/>
        <v>#VALUE!</v>
      </c>
      <c r="P148" s="29"/>
      <c r="Q148" s="19" t="s">
        <v>888</v>
      </c>
      <c r="R148" s="20">
        <f t="shared" si="4"/>
        <v>0.15</v>
      </c>
      <c r="S148" s="19" t="s">
        <v>888</v>
      </c>
      <c r="T148" s="20">
        <f t="shared" si="5"/>
        <v>0.2</v>
      </c>
      <c r="U148" s="19" t="s">
        <v>888</v>
      </c>
      <c r="V148" s="21">
        <f t="shared" si="6"/>
        <v>0.25</v>
      </c>
      <c r="W148" s="22" t="s">
        <v>888</v>
      </c>
      <c r="X148" s="21">
        <f t="shared" si="7"/>
        <v>0.4</v>
      </c>
      <c r="Y148" s="23">
        <f t="shared" si="8"/>
        <v>1</v>
      </c>
      <c r="Z148" s="13"/>
      <c r="AA148" s="24" t="e">
        <f t="shared" si="9"/>
        <v>#VALUE!</v>
      </c>
      <c r="AB148" s="13"/>
      <c r="AC148" s="24" t="e">
        <f t="shared" si="10"/>
        <v>#VALUE!</v>
      </c>
      <c r="AD148" s="24" t="e">
        <f t="shared" si="11"/>
        <v>#VALUE!</v>
      </c>
      <c r="AE148" s="17" t="e">
        <f t="shared" si="14"/>
        <v>#VALUE!</v>
      </c>
      <c r="AF148" s="17">
        <f>LOOKUP($Y148,'Criterios CID'!$BH$22:$BH$42,'Criterios CID'!$BI$22:$BI$42)</f>
        <v>0</v>
      </c>
      <c r="AG148" s="17" t="e">
        <f t="shared" si="12"/>
        <v>#VALUE!</v>
      </c>
      <c r="AH148" s="17" t="e">
        <f t="shared" si="13"/>
        <v>#VALUE!</v>
      </c>
      <c r="AI148" s="30" t="e">
        <f>LOOKUP($AH148,'Criterios CID'!$BI$16:$BI$18,'Criterios CID'!$BH$17:$BH$18)</f>
        <v>#VALUE!</v>
      </c>
    </row>
    <row r="149" spans="1:35" ht="95.25" customHeight="1" x14ac:dyDescent="0.25">
      <c r="A149" s="10" t="e">
        <f>'Inventario Activos'!#REF!</f>
        <v>#REF!</v>
      </c>
      <c r="B149" s="10" t="e">
        <f>'Inventario Activos'!#REF!</f>
        <v>#REF!</v>
      </c>
      <c r="C149" s="11" t="e">
        <f>'Inventario Activos'!#REF!</f>
        <v>#REF!</v>
      </c>
      <c r="D149" s="11" t="e">
        <f>'Inventario Activos'!#REF!</f>
        <v>#REF!</v>
      </c>
      <c r="E149" s="12" t="s">
        <v>1032</v>
      </c>
      <c r="F149" s="13"/>
      <c r="G149" s="14"/>
      <c r="H149" s="29"/>
      <c r="I149" s="14"/>
      <c r="J149" s="13"/>
      <c r="K149" s="15" t="e">
        <f t="shared" si="0"/>
        <v>#VALUE!</v>
      </c>
      <c r="L149" s="13"/>
      <c r="M149" s="16" t="e">
        <f t="shared" si="1"/>
        <v>#VALUE!</v>
      </c>
      <c r="N149" s="16" t="e">
        <f t="shared" si="2"/>
        <v>#VALUE!</v>
      </c>
      <c r="O149" s="17" t="e">
        <f t="shared" si="3"/>
        <v>#VALUE!</v>
      </c>
      <c r="P149" s="29"/>
      <c r="Q149" s="19" t="s">
        <v>888</v>
      </c>
      <c r="R149" s="20">
        <f t="shared" si="4"/>
        <v>0.15</v>
      </c>
      <c r="S149" s="19" t="s">
        <v>888</v>
      </c>
      <c r="T149" s="20">
        <f t="shared" si="5"/>
        <v>0.2</v>
      </c>
      <c r="U149" s="19" t="s">
        <v>888</v>
      </c>
      <c r="V149" s="21">
        <f t="shared" si="6"/>
        <v>0.25</v>
      </c>
      <c r="W149" s="22" t="s">
        <v>888</v>
      </c>
      <c r="X149" s="21">
        <f t="shared" si="7"/>
        <v>0.4</v>
      </c>
      <c r="Y149" s="23">
        <f t="shared" si="8"/>
        <v>1</v>
      </c>
      <c r="Z149" s="13"/>
      <c r="AA149" s="24" t="e">
        <f t="shared" si="9"/>
        <v>#VALUE!</v>
      </c>
      <c r="AB149" s="13"/>
      <c r="AC149" s="24" t="e">
        <f t="shared" si="10"/>
        <v>#VALUE!</v>
      </c>
      <c r="AD149" s="24" t="e">
        <f t="shared" si="11"/>
        <v>#VALUE!</v>
      </c>
      <c r="AE149" s="17" t="e">
        <f t="shared" si="14"/>
        <v>#VALUE!</v>
      </c>
      <c r="AF149" s="17">
        <f>LOOKUP($Y149,'Criterios CID'!$BH$22:$BH$42,'Criterios CID'!$BI$22:$BI$42)</f>
        <v>0</v>
      </c>
      <c r="AG149" s="17" t="e">
        <f t="shared" si="12"/>
        <v>#VALUE!</v>
      </c>
      <c r="AH149" s="17" t="e">
        <f t="shared" si="13"/>
        <v>#VALUE!</v>
      </c>
      <c r="AI149" s="30" t="e">
        <f>LOOKUP($AH149,'Criterios CID'!$BI$16:$BI$18,'Criterios CID'!$BH$17:$BH$18)</f>
        <v>#VALUE!</v>
      </c>
    </row>
    <row r="150" spans="1:35" ht="95.25" customHeight="1" x14ac:dyDescent="0.25">
      <c r="A150" s="10" t="e">
        <f>'Inventario Activos'!#REF!</f>
        <v>#REF!</v>
      </c>
      <c r="B150" s="10" t="e">
        <f>'Inventario Activos'!#REF!</f>
        <v>#REF!</v>
      </c>
      <c r="C150" s="11" t="e">
        <f>'Inventario Activos'!#REF!</f>
        <v>#REF!</v>
      </c>
      <c r="D150" s="11" t="e">
        <f>'Inventario Activos'!#REF!</f>
        <v>#REF!</v>
      </c>
      <c r="E150" s="12" t="s">
        <v>1033</v>
      </c>
      <c r="F150" s="13"/>
      <c r="G150" s="14"/>
      <c r="H150" s="29"/>
      <c r="I150" s="14"/>
      <c r="J150" s="13"/>
      <c r="K150" s="15" t="e">
        <f t="shared" si="0"/>
        <v>#VALUE!</v>
      </c>
      <c r="L150" s="13"/>
      <c r="M150" s="16" t="e">
        <f t="shared" si="1"/>
        <v>#VALUE!</v>
      </c>
      <c r="N150" s="16" t="e">
        <f t="shared" si="2"/>
        <v>#VALUE!</v>
      </c>
      <c r="O150" s="17" t="e">
        <f t="shared" si="3"/>
        <v>#VALUE!</v>
      </c>
      <c r="P150" s="29"/>
      <c r="Q150" s="19" t="s">
        <v>888</v>
      </c>
      <c r="R150" s="20">
        <f t="shared" si="4"/>
        <v>0.15</v>
      </c>
      <c r="S150" s="19" t="s">
        <v>888</v>
      </c>
      <c r="T150" s="20">
        <f t="shared" si="5"/>
        <v>0.2</v>
      </c>
      <c r="U150" s="19" t="s">
        <v>888</v>
      </c>
      <c r="V150" s="21">
        <f t="shared" si="6"/>
        <v>0.25</v>
      </c>
      <c r="W150" s="22" t="s">
        <v>888</v>
      </c>
      <c r="X150" s="21">
        <f t="shared" si="7"/>
        <v>0.4</v>
      </c>
      <c r="Y150" s="23">
        <f t="shared" si="8"/>
        <v>1</v>
      </c>
      <c r="Z150" s="13"/>
      <c r="AA150" s="24" t="e">
        <f t="shared" si="9"/>
        <v>#VALUE!</v>
      </c>
      <c r="AB150" s="13"/>
      <c r="AC150" s="24" t="e">
        <f t="shared" si="10"/>
        <v>#VALUE!</v>
      </c>
      <c r="AD150" s="24" t="e">
        <f t="shared" si="11"/>
        <v>#VALUE!</v>
      </c>
      <c r="AE150" s="17" t="e">
        <f t="shared" si="14"/>
        <v>#VALUE!</v>
      </c>
      <c r="AF150" s="17">
        <f>LOOKUP($Y150,'Criterios CID'!$BH$22:$BH$42,'Criterios CID'!$BI$22:$BI$42)</f>
        <v>0</v>
      </c>
      <c r="AG150" s="17" t="e">
        <f t="shared" si="12"/>
        <v>#VALUE!</v>
      </c>
      <c r="AH150" s="17" t="e">
        <f t="shared" si="13"/>
        <v>#VALUE!</v>
      </c>
      <c r="AI150" s="30" t="e">
        <f>LOOKUP($AH150,'Criterios CID'!$BI$16:$BI$18,'Criterios CID'!$BH$17:$BH$18)</f>
        <v>#VALUE!</v>
      </c>
    </row>
    <row r="151" spans="1:35" ht="95.25" customHeight="1" x14ac:dyDescent="0.25">
      <c r="A151" s="10" t="e">
        <f>'Inventario Activos'!#REF!</f>
        <v>#REF!</v>
      </c>
      <c r="B151" s="10" t="e">
        <f>'Inventario Activos'!#REF!</f>
        <v>#REF!</v>
      </c>
      <c r="C151" s="11" t="e">
        <f>'Inventario Activos'!#REF!</f>
        <v>#REF!</v>
      </c>
      <c r="D151" s="11" t="e">
        <f>'Inventario Activos'!#REF!</f>
        <v>#REF!</v>
      </c>
      <c r="E151" s="12" t="s">
        <v>1034</v>
      </c>
      <c r="F151" s="13"/>
      <c r="G151" s="14"/>
      <c r="H151" s="29"/>
      <c r="I151" s="14"/>
      <c r="J151" s="13"/>
      <c r="K151" s="15" t="e">
        <f t="shared" si="0"/>
        <v>#VALUE!</v>
      </c>
      <c r="L151" s="13"/>
      <c r="M151" s="16" t="e">
        <f t="shared" si="1"/>
        <v>#VALUE!</v>
      </c>
      <c r="N151" s="16" t="e">
        <f t="shared" si="2"/>
        <v>#VALUE!</v>
      </c>
      <c r="O151" s="17" t="e">
        <f t="shared" si="3"/>
        <v>#VALUE!</v>
      </c>
      <c r="P151" s="29"/>
      <c r="Q151" s="19" t="s">
        <v>888</v>
      </c>
      <c r="R151" s="20">
        <f t="shared" si="4"/>
        <v>0.15</v>
      </c>
      <c r="S151" s="19" t="s">
        <v>888</v>
      </c>
      <c r="T151" s="20">
        <f t="shared" si="5"/>
        <v>0.2</v>
      </c>
      <c r="U151" s="19" t="s">
        <v>888</v>
      </c>
      <c r="V151" s="21">
        <f t="shared" si="6"/>
        <v>0.25</v>
      </c>
      <c r="W151" s="22" t="s">
        <v>888</v>
      </c>
      <c r="X151" s="21">
        <f t="shared" si="7"/>
        <v>0.4</v>
      </c>
      <c r="Y151" s="23">
        <f t="shared" si="8"/>
        <v>1</v>
      </c>
      <c r="Z151" s="13"/>
      <c r="AA151" s="24" t="e">
        <f t="shared" si="9"/>
        <v>#VALUE!</v>
      </c>
      <c r="AB151" s="13"/>
      <c r="AC151" s="24" t="e">
        <f t="shared" si="10"/>
        <v>#VALUE!</v>
      </c>
      <c r="AD151" s="24" t="e">
        <f t="shared" si="11"/>
        <v>#VALUE!</v>
      </c>
      <c r="AE151" s="17" t="e">
        <f t="shared" si="14"/>
        <v>#VALUE!</v>
      </c>
      <c r="AF151" s="17">
        <f>LOOKUP($Y151,'Criterios CID'!$BH$22:$BH$42,'Criterios CID'!$BI$22:$BI$42)</f>
        <v>0</v>
      </c>
      <c r="AG151" s="17" t="e">
        <f t="shared" si="12"/>
        <v>#VALUE!</v>
      </c>
      <c r="AH151" s="17" t="e">
        <f t="shared" si="13"/>
        <v>#VALUE!</v>
      </c>
      <c r="AI151" s="30" t="e">
        <f>LOOKUP($AH151,'Criterios CID'!$BI$16:$BI$18,'Criterios CID'!$BH$17:$BH$18)</f>
        <v>#VALUE!</v>
      </c>
    </row>
    <row r="152" spans="1:35" ht="95.25" customHeight="1" x14ac:dyDescent="0.25">
      <c r="A152" s="10" t="e">
        <f>'Inventario Activos'!#REF!</f>
        <v>#REF!</v>
      </c>
      <c r="B152" s="10" t="e">
        <f>'Inventario Activos'!#REF!</f>
        <v>#REF!</v>
      </c>
      <c r="C152" s="11" t="e">
        <f>'Inventario Activos'!#REF!</f>
        <v>#REF!</v>
      </c>
      <c r="D152" s="11" t="e">
        <f>'Inventario Activos'!#REF!</f>
        <v>#REF!</v>
      </c>
      <c r="E152" s="12" t="s">
        <v>1035</v>
      </c>
      <c r="F152" s="13"/>
      <c r="G152" s="14"/>
      <c r="H152" s="29"/>
      <c r="I152" s="14"/>
      <c r="J152" s="13"/>
      <c r="K152" s="15" t="e">
        <f t="shared" si="0"/>
        <v>#VALUE!</v>
      </c>
      <c r="L152" s="13"/>
      <c r="M152" s="16" t="e">
        <f t="shared" si="1"/>
        <v>#VALUE!</v>
      </c>
      <c r="N152" s="16" t="e">
        <f t="shared" si="2"/>
        <v>#VALUE!</v>
      </c>
      <c r="O152" s="17" t="e">
        <f t="shared" si="3"/>
        <v>#VALUE!</v>
      </c>
      <c r="P152" s="29"/>
      <c r="Q152" s="19" t="s">
        <v>888</v>
      </c>
      <c r="R152" s="20">
        <f t="shared" si="4"/>
        <v>0.15</v>
      </c>
      <c r="S152" s="19" t="s">
        <v>888</v>
      </c>
      <c r="T152" s="20">
        <f t="shared" si="5"/>
        <v>0.2</v>
      </c>
      <c r="U152" s="19" t="s">
        <v>888</v>
      </c>
      <c r="V152" s="21">
        <f t="shared" si="6"/>
        <v>0.25</v>
      </c>
      <c r="W152" s="22" t="s">
        <v>888</v>
      </c>
      <c r="X152" s="21">
        <f t="shared" si="7"/>
        <v>0.4</v>
      </c>
      <c r="Y152" s="23">
        <f t="shared" si="8"/>
        <v>1</v>
      </c>
      <c r="Z152" s="13"/>
      <c r="AA152" s="24" t="e">
        <f t="shared" si="9"/>
        <v>#VALUE!</v>
      </c>
      <c r="AB152" s="13"/>
      <c r="AC152" s="24" t="e">
        <f t="shared" si="10"/>
        <v>#VALUE!</v>
      </c>
      <c r="AD152" s="24" t="e">
        <f t="shared" si="11"/>
        <v>#VALUE!</v>
      </c>
      <c r="AE152" s="17" t="e">
        <f t="shared" si="14"/>
        <v>#VALUE!</v>
      </c>
      <c r="AF152" s="17">
        <f>LOOKUP($Y152,'Criterios CID'!$BH$22:$BH$42,'Criterios CID'!$BI$22:$BI$42)</f>
        <v>0</v>
      </c>
      <c r="AG152" s="17" t="e">
        <f t="shared" si="12"/>
        <v>#VALUE!</v>
      </c>
      <c r="AH152" s="17" t="e">
        <f t="shared" si="13"/>
        <v>#VALUE!</v>
      </c>
      <c r="AI152" s="30" t="e">
        <f>LOOKUP($AH152,'Criterios CID'!$BI$16:$BI$18,'Criterios CID'!$BH$17:$BH$18)</f>
        <v>#VALUE!</v>
      </c>
    </row>
    <row r="153" spans="1:35" ht="95.25" customHeight="1" x14ac:dyDescent="0.25">
      <c r="A153" s="10" t="e">
        <f>'Inventario Activos'!#REF!</f>
        <v>#REF!</v>
      </c>
      <c r="B153" s="10" t="e">
        <f>'Inventario Activos'!#REF!</f>
        <v>#REF!</v>
      </c>
      <c r="C153" s="11" t="e">
        <f>'Inventario Activos'!#REF!</f>
        <v>#REF!</v>
      </c>
      <c r="D153" s="11" t="e">
        <f>'Inventario Activos'!#REF!</f>
        <v>#REF!</v>
      </c>
      <c r="E153" s="12" t="s">
        <v>1036</v>
      </c>
      <c r="F153" s="13"/>
      <c r="G153" s="14"/>
      <c r="H153" s="29"/>
      <c r="I153" s="14"/>
      <c r="J153" s="13"/>
      <c r="K153" s="15" t="e">
        <f t="shared" si="0"/>
        <v>#VALUE!</v>
      </c>
      <c r="L153" s="13"/>
      <c r="M153" s="16" t="e">
        <f t="shared" si="1"/>
        <v>#VALUE!</v>
      </c>
      <c r="N153" s="16" t="e">
        <f t="shared" si="2"/>
        <v>#VALUE!</v>
      </c>
      <c r="O153" s="17" t="e">
        <f t="shared" si="3"/>
        <v>#VALUE!</v>
      </c>
      <c r="P153" s="29"/>
      <c r="Q153" s="19" t="s">
        <v>888</v>
      </c>
      <c r="R153" s="20">
        <f t="shared" si="4"/>
        <v>0.15</v>
      </c>
      <c r="S153" s="19" t="s">
        <v>888</v>
      </c>
      <c r="T153" s="20">
        <f t="shared" si="5"/>
        <v>0.2</v>
      </c>
      <c r="U153" s="19" t="s">
        <v>888</v>
      </c>
      <c r="V153" s="21">
        <f t="shared" si="6"/>
        <v>0.25</v>
      </c>
      <c r="W153" s="22" t="s">
        <v>888</v>
      </c>
      <c r="X153" s="21">
        <f t="shared" si="7"/>
        <v>0.4</v>
      </c>
      <c r="Y153" s="23">
        <f t="shared" si="8"/>
        <v>1</v>
      </c>
      <c r="Z153" s="13"/>
      <c r="AA153" s="24" t="e">
        <f t="shared" si="9"/>
        <v>#VALUE!</v>
      </c>
      <c r="AB153" s="13"/>
      <c r="AC153" s="24" t="e">
        <f t="shared" si="10"/>
        <v>#VALUE!</v>
      </c>
      <c r="AD153" s="24" t="e">
        <f t="shared" si="11"/>
        <v>#VALUE!</v>
      </c>
      <c r="AE153" s="17" t="e">
        <f t="shared" si="14"/>
        <v>#VALUE!</v>
      </c>
      <c r="AF153" s="17">
        <f>LOOKUP($Y153,'Criterios CID'!$BH$22:$BH$42,'Criterios CID'!$BI$22:$BI$42)</f>
        <v>0</v>
      </c>
      <c r="AG153" s="17" t="e">
        <f t="shared" si="12"/>
        <v>#VALUE!</v>
      </c>
      <c r="AH153" s="17" t="e">
        <f t="shared" si="13"/>
        <v>#VALUE!</v>
      </c>
      <c r="AI153" s="30" t="e">
        <f>LOOKUP($AH153,'Criterios CID'!$BI$16:$BI$18,'Criterios CID'!$BH$17:$BH$18)</f>
        <v>#VALUE!</v>
      </c>
    </row>
    <row r="154" spans="1:35" ht="95.25" customHeight="1" x14ac:dyDescent="0.25">
      <c r="A154" s="10" t="e">
        <f>'Inventario Activos'!#REF!</f>
        <v>#REF!</v>
      </c>
      <c r="B154" s="10" t="e">
        <f>'Inventario Activos'!#REF!</f>
        <v>#REF!</v>
      </c>
      <c r="C154" s="11" t="e">
        <f>'Inventario Activos'!#REF!</f>
        <v>#REF!</v>
      </c>
      <c r="D154" s="11" t="e">
        <f>'Inventario Activos'!#REF!</f>
        <v>#REF!</v>
      </c>
      <c r="E154" s="12" t="s">
        <v>1037</v>
      </c>
      <c r="F154" s="13"/>
      <c r="G154" s="14"/>
      <c r="H154" s="29"/>
      <c r="I154" s="14"/>
      <c r="J154" s="13"/>
      <c r="K154" s="15" t="e">
        <f t="shared" si="0"/>
        <v>#VALUE!</v>
      </c>
      <c r="L154" s="13"/>
      <c r="M154" s="16" t="e">
        <f t="shared" si="1"/>
        <v>#VALUE!</v>
      </c>
      <c r="N154" s="16" t="e">
        <f t="shared" si="2"/>
        <v>#VALUE!</v>
      </c>
      <c r="O154" s="17" t="e">
        <f t="shared" si="3"/>
        <v>#VALUE!</v>
      </c>
      <c r="P154" s="29"/>
      <c r="Q154" s="19" t="s">
        <v>888</v>
      </c>
      <c r="R154" s="20">
        <f t="shared" si="4"/>
        <v>0.15</v>
      </c>
      <c r="S154" s="19" t="s">
        <v>888</v>
      </c>
      <c r="T154" s="20">
        <f t="shared" si="5"/>
        <v>0.2</v>
      </c>
      <c r="U154" s="19" t="s">
        <v>888</v>
      </c>
      <c r="V154" s="21">
        <f t="shared" si="6"/>
        <v>0.25</v>
      </c>
      <c r="W154" s="22" t="s">
        <v>888</v>
      </c>
      <c r="X154" s="21">
        <f t="shared" si="7"/>
        <v>0.4</v>
      </c>
      <c r="Y154" s="23">
        <f t="shared" si="8"/>
        <v>1</v>
      </c>
      <c r="Z154" s="13"/>
      <c r="AA154" s="24" t="e">
        <f t="shared" si="9"/>
        <v>#VALUE!</v>
      </c>
      <c r="AB154" s="13"/>
      <c r="AC154" s="24" t="e">
        <f t="shared" si="10"/>
        <v>#VALUE!</v>
      </c>
      <c r="AD154" s="24" t="e">
        <f t="shared" si="11"/>
        <v>#VALUE!</v>
      </c>
      <c r="AE154" s="17" t="e">
        <f t="shared" si="14"/>
        <v>#VALUE!</v>
      </c>
      <c r="AF154" s="17">
        <f>LOOKUP($Y154,'Criterios CID'!$BH$22:$BH$42,'Criterios CID'!$BI$22:$BI$42)</f>
        <v>0</v>
      </c>
      <c r="AG154" s="17" t="e">
        <f t="shared" si="12"/>
        <v>#VALUE!</v>
      </c>
      <c r="AH154" s="17" t="e">
        <f t="shared" si="13"/>
        <v>#VALUE!</v>
      </c>
      <c r="AI154" s="30" t="e">
        <f>LOOKUP($AH154,'Criterios CID'!$BI$16:$BI$18,'Criterios CID'!$BH$17:$BH$18)</f>
        <v>#VALUE!</v>
      </c>
    </row>
    <row r="155" spans="1:35" ht="95.25" customHeight="1" x14ac:dyDescent="0.25">
      <c r="A155" s="10" t="e">
        <f>'Inventario Activos'!#REF!</f>
        <v>#REF!</v>
      </c>
      <c r="B155" s="10" t="e">
        <f>'Inventario Activos'!#REF!</f>
        <v>#REF!</v>
      </c>
      <c r="C155" s="11" t="e">
        <f>'Inventario Activos'!#REF!</f>
        <v>#REF!</v>
      </c>
      <c r="D155" s="11" t="e">
        <f>'Inventario Activos'!#REF!</f>
        <v>#REF!</v>
      </c>
      <c r="E155" s="12" t="s">
        <v>1038</v>
      </c>
      <c r="F155" s="13"/>
      <c r="G155" s="14"/>
      <c r="H155" s="29"/>
      <c r="I155" s="14"/>
      <c r="J155" s="13"/>
      <c r="K155" s="15" t="e">
        <f t="shared" si="0"/>
        <v>#VALUE!</v>
      </c>
      <c r="L155" s="13"/>
      <c r="M155" s="16" t="e">
        <f t="shared" si="1"/>
        <v>#VALUE!</v>
      </c>
      <c r="N155" s="16" t="e">
        <f t="shared" si="2"/>
        <v>#VALUE!</v>
      </c>
      <c r="O155" s="17" t="e">
        <f t="shared" si="3"/>
        <v>#VALUE!</v>
      </c>
      <c r="P155" s="29"/>
      <c r="Q155" s="19" t="s">
        <v>888</v>
      </c>
      <c r="R155" s="20">
        <f t="shared" si="4"/>
        <v>0.15</v>
      </c>
      <c r="S155" s="19" t="s">
        <v>888</v>
      </c>
      <c r="T155" s="20">
        <f t="shared" si="5"/>
        <v>0.2</v>
      </c>
      <c r="U155" s="19" t="s">
        <v>888</v>
      </c>
      <c r="V155" s="21">
        <f t="shared" si="6"/>
        <v>0.25</v>
      </c>
      <c r="W155" s="22" t="s">
        <v>888</v>
      </c>
      <c r="X155" s="21">
        <f t="shared" si="7"/>
        <v>0.4</v>
      </c>
      <c r="Y155" s="23">
        <f t="shared" si="8"/>
        <v>1</v>
      </c>
      <c r="Z155" s="13"/>
      <c r="AA155" s="24" t="e">
        <f t="shared" si="9"/>
        <v>#VALUE!</v>
      </c>
      <c r="AB155" s="13"/>
      <c r="AC155" s="24" t="e">
        <f t="shared" si="10"/>
        <v>#VALUE!</v>
      </c>
      <c r="AD155" s="24" t="e">
        <f t="shared" si="11"/>
        <v>#VALUE!</v>
      </c>
      <c r="AE155" s="17" t="e">
        <f t="shared" si="14"/>
        <v>#VALUE!</v>
      </c>
      <c r="AF155" s="17">
        <f>LOOKUP($Y155,'Criterios CID'!$BH$22:$BH$42,'Criterios CID'!$BI$22:$BI$42)</f>
        <v>0</v>
      </c>
      <c r="AG155" s="17" t="e">
        <f t="shared" si="12"/>
        <v>#VALUE!</v>
      </c>
      <c r="AH155" s="17" t="e">
        <f t="shared" si="13"/>
        <v>#VALUE!</v>
      </c>
      <c r="AI155" s="30" t="e">
        <f>LOOKUP($AH155,'Criterios CID'!$BI$16:$BI$18,'Criterios CID'!$BH$17:$BH$18)</f>
        <v>#VALUE!</v>
      </c>
    </row>
    <row r="156" spans="1:35" ht="95.25" customHeight="1" x14ac:dyDescent="0.25">
      <c r="A156" s="10" t="e">
        <f>'Inventario Activos'!#REF!</f>
        <v>#REF!</v>
      </c>
      <c r="B156" s="10" t="e">
        <f>'Inventario Activos'!#REF!</f>
        <v>#REF!</v>
      </c>
      <c r="C156" s="11" t="e">
        <f>'Inventario Activos'!#REF!</f>
        <v>#REF!</v>
      </c>
      <c r="D156" s="11" t="e">
        <f>'Inventario Activos'!#REF!</f>
        <v>#REF!</v>
      </c>
      <c r="E156" s="12" t="s">
        <v>1039</v>
      </c>
      <c r="F156" s="13"/>
      <c r="G156" s="14"/>
      <c r="H156" s="29"/>
      <c r="I156" s="14"/>
      <c r="J156" s="13"/>
      <c r="K156" s="15" t="e">
        <f t="shared" si="0"/>
        <v>#VALUE!</v>
      </c>
      <c r="L156" s="13"/>
      <c r="M156" s="16" t="e">
        <f t="shared" si="1"/>
        <v>#VALUE!</v>
      </c>
      <c r="N156" s="16" t="e">
        <f t="shared" si="2"/>
        <v>#VALUE!</v>
      </c>
      <c r="O156" s="17" t="e">
        <f t="shared" si="3"/>
        <v>#VALUE!</v>
      </c>
      <c r="P156" s="29"/>
      <c r="Q156" s="19" t="s">
        <v>888</v>
      </c>
      <c r="R156" s="20">
        <f t="shared" si="4"/>
        <v>0.15</v>
      </c>
      <c r="S156" s="19" t="s">
        <v>888</v>
      </c>
      <c r="T156" s="20">
        <f t="shared" si="5"/>
        <v>0.2</v>
      </c>
      <c r="U156" s="19" t="s">
        <v>888</v>
      </c>
      <c r="V156" s="21">
        <f t="shared" si="6"/>
        <v>0.25</v>
      </c>
      <c r="W156" s="22" t="s">
        <v>888</v>
      </c>
      <c r="X156" s="21">
        <f t="shared" si="7"/>
        <v>0.4</v>
      </c>
      <c r="Y156" s="23">
        <f t="shared" si="8"/>
        <v>1</v>
      </c>
      <c r="Z156" s="13"/>
      <c r="AA156" s="24" t="e">
        <f t="shared" si="9"/>
        <v>#VALUE!</v>
      </c>
      <c r="AB156" s="13"/>
      <c r="AC156" s="24" t="e">
        <f t="shared" si="10"/>
        <v>#VALUE!</v>
      </c>
      <c r="AD156" s="24" t="e">
        <f t="shared" si="11"/>
        <v>#VALUE!</v>
      </c>
      <c r="AE156" s="17" t="e">
        <f t="shared" si="14"/>
        <v>#VALUE!</v>
      </c>
      <c r="AF156" s="17">
        <f>LOOKUP($Y156,'Criterios CID'!$BH$22:$BH$42,'Criterios CID'!$BI$22:$BI$42)</f>
        <v>0</v>
      </c>
      <c r="AG156" s="17" t="e">
        <f t="shared" si="12"/>
        <v>#VALUE!</v>
      </c>
      <c r="AH156" s="17" t="e">
        <f t="shared" si="13"/>
        <v>#VALUE!</v>
      </c>
      <c r="AI156" s="30" t="e">
        <f>LOOKUP($AH156,'Criterios CID'!$BI$16:$BI$18,'Criterios CID'!$BH$17:$BH$18)</f>
        <v>#VALUE!</v>
      </c>
    </row>
    <row r="157" spans="1:35" ht="95.25" customHeight="1" x14ac:dyDescent="0.25">
      <c r="A157" s="10" t="e">
        <f>'Inventario Activos'!#REF!</f>
        <v>#REF!</v>
      </c>
      <c r="B157" s="10" t="e">
        <f>'Inventario Activos'!#REF!</f>
        <v>#REF!</v>
      </c>
      <c r="C157" s="11" t="e">
        <f>'Inventario Activos'!#REF!</f>
        <v>#REF!</v>
      </c>
      <c r="D157" s="11" t="e">
        <f>'Inventario Activos'!#REF!</f>
        <v>#REF!</v>
      </c>
      <c r="E157" s="12" t="s">
        <v>1040</v>
      </c>
      <c r="F157" s="13"/>
      <c r="G157" s="14"/>
      <c r="H157" s="29"/>
      <c r="I157" s="14"/>
      <c r="J157" s="13"/>
      <c r="K157" s="15" t="e">
        <f t="shared" si="0"/>
        <v>#VALUE!</v>
      </c>
      <c r="L157" s="13"/>
      <c r="M157" s="16" t="e">
        <f t="shared" si="1"/>
        <v>#VALUE!</v>
      </c>
      <c r="N157" s="16" t="e">
        <f t="shared" si="2"/>
        <v>#VALUE!</v>
      </c>
      <c r="O157" s="17" t="e">
        <f t="shared" si="3"/>
        <v>#VALUE!</v>
      </c>
      <c r="P157" s="29"/>
      <c r="Q157" s="19" t="s">
        <v>888</v>
      </c>
      <c r="R157" s="20">
        <f t="shared" si="4"/>
        <v>0.15</v>
      </c>
      <c r="S157" s="19" t="s">
        <v>888</v>
      </c>
      <c r="T157" s="20">
        <f t="shared" si="5"/>
        <v>0.2</v>
      </c>
      <c r="U157" s="19" t="s">
        <v>888</v>
      </c>
      <c r="V157" s="21">
        <f t="shared" si="6"/>
        <v>0.25</v>
      </c>
      <c r="W157" s="22" t="s">
        <v>888</v>
      </c>
      <c r="X157" s="21">
        <f t="shared" si="7"/>
        <v>0.4</v>
      </c>
      <c r="Y157" s="23">
        <f t="shared" si="8"/>
        <v>1</v>
      </c>
      <c r="Z157" s="13"/>
      <c r="AA157" s="24" t="e">
        <f t="shared" si="9"/>
        <v>#VALUE!</v>
      </c>
      <c r="AB157" s="13"/>
      <c r="AC157" s="24" t="e">
        <f t="shared" si="10"/>
        <v>#VALUE!</v>
      </c>
      <c r="AD157" s="24" t="e">
        <f t="shared" si="11"/>
        <v>#VALUE!</v>
      </c>
      <c r="AE157" s="17" t="e">
        <f t="shared" si="14"/>
        <v>#VALUE!</v>
      </c>
      <c r="AF157" s="17">
        <f>LOOKUP($Y157,'Criterios CID'!$BH$22:$BH$42,'Criterios CID'!$BI$22:$BI$42)</f>
        <v>0</v>
      </c>
      <c r="AG157" s="17" t="e">
        <f t="shared" si="12"/>
        <v>#VALUE!</v>
      </c>
      <c r="AH157" s="17" t="e">
        <f t="shared" si="13"/>
        <v>#VALUE!</v>
      </c>
      <c r="AI157" s="30" t="e">
        <f>LOOKUP($AH157,'Criterios CID'!$BI$16:$BI$18,'Criterios CID'!$BH$17:$BH$18)</f>
        <v>#VALUE!</v>
      </c>
    </row>
    <row r="158" spans="1:35" ht="95.25" customHeight="1" x14ac:dyDescent="0.25">
      <c r="A158" s="10" t="e">
        <f>'Inventario Activos'!#REF!</f>
        <v>#REF!</v>
      </c>
      <c r="B158" s="10" t="e">
        <f>'Inventario Activos'!#REF!</f>
        <v>#REF!</v>
      </c>
      <c r="C158" s="11" t="e">
        <f>'Inventario Activos'!#REF!</f>
        <v>#REF!</v>
      </c>
      <c r="D158" s="11" t="e">
        <f>'Inventario Activos'!#REF!</f>
        <v>#REF!</v>
      </c>
      <c r="E158" s="12" t="s">
        <v>1041</v>
      </c>
      <c r="F158" s="13"/>
      <c r="G158" s="14"/>
      <c r="H158" s="29"/>
      <c r="I158" s="14"/>
      <c r="J158" s="13"/>
      <c r="K158" s="15" t="e">
        <f t="shared" si="0"/>
        <v>#VALUE!</v>
      </c>
      <c r="L158" s="13"/>
      <c r="M158" s="16" t="e">
        <f t="shared" si="1"/>
        <v>#VALUE!</v>
      </c>
      <c r="N158" s="16" t="e">
        <f t="shared" si="2"/>
        <v>#VALUE!</v>
      </c>
      <c r="O158" s="17" t="e">
        <f t="shared" si="3"/>
        <v>#VALUE!</v>
      </c>
      <c r="P158" s="29"/>
      <c r="Q158" s="19" t="s">
        <v>888</v>
      </c>
      <c r="R158" s="20">
        <f t="shared" si="4"/>
        <v>0.15</v>
      </c>
      <c r="S158" s="19" t="s">
        <v>888</v>
      </c>
      <c r="T158" s="20">
        <f t="shared" si="5"/>
        <v>0.2</v>
      </c>
      <c r="U158" s="19" t="s">
        <v>888</v>
      </c>
      <c r="V158" s="21">
        <f t="shared" si="6"/>
        <v>0.25</v>
      </c>
      <c r="W158" s="22" t="s">
        <v>888</v>
      </c>
      <c r="X158" s="21">
        <f t="shared" si="7"/>
        <v>0.4</v>
      </c>
      <c r="Y158" s="23">
        <f t="shared" si="8"/>
        <v>1</v>
      </c>
      <c r="Z158" s="13"/>
      <c r="AA158" s="24" t="e">
        <f t="shared" si="9"/>
        <v>#VALUE!</v>
      </c>
      <c r="AB158" s="13"/>
      <c r="AC158" s="24" t="e">
        <f t="shared" si="10"/>
        <v>#VALUE!</v>
      </c>
      <c r="AD158" s="24" t="e">
        <f t="shared" si="11"/>
        <v>#VALUE!</v>
      </c>
      <c r="AE158" s="17" t="e">
        <f t="shared" si="14"/>
        <v>#VALUE!</v>
      </c>
      <c r="AF158" s="17">
        <f>LOOKUP($Y158,'Criterios CID'!$BH$22:$BH$42,'Criterios CID'!$BI$22:$BI$42)</f>
        <v>0</v>
      </c>
      <c r="AG158" s="17" t="e">
        <f t="shared" si="12"/>
        <v>#VALUE!</v>
      </c>
      <c r="AH158" s="17" t="e">
        <f t="shared" si="13"/>
        <v>#VALUE!</v>
      </c>
      <c r="AI158" s="30" t="e">
        <f>LOOKUP($AH158,'Criterios CID'!$BI$16:$BI$18,'Criterios CID'!$BH$17:$BH$18)</f>
        <v>#VALUE!</v>
      </c>
    </row>
    <row r="159" spans="1:35" ht="95.25" customHeight="1" x14ac:dyDescent="0.2">
      <c r="R159" s="7"/>
      <c r="V159" s="7"/>
      <c r="X159" s="7"/>
    </row>
    <row r="160" spans="1:35" ht="95.25" customHeight="1" x14ac:dyDescent="0.2">
      <c r="R160" s="7"/>
      <c r="V160" s="7"/>
      <c r="X160" s="7"/>
    </row>
    <row r="161" spans="18:24" ht="95.25" customHeight="1" x14ac:dyDescent="0.2">
      <c r="R161" s="7"/>
      <c r="V161" s="7"/>
      <c r="X161" s="7"/>
    </row>
    <row r="162" spans="18:24" ht="95.25" customHeight="1" x14ac:dyDescent="0.2">
      <c r="R162" s="7"/>
      <c r="V162" s="7"/>
      <c r="X162" s="7"/>
    </row>
    <row r="163" spans="18:24" ht="95.25" customHeight="1" x14ac:dyDescent="0.2">
      <c r="R163" s="7"/>
      <c r="V163" s="7"/>
      <c r="X163" s="7"/>
    </row>
    <row r="164" spans="18:24" ht="95.25" customHeight="1" x14ac:dyDescent="0.2">
      <c r="R164" s="7"/>
      <c r="V164" s="7"/>
      <c r="X164" s="7"/>
    </row>
    <row r="165" spans="18:24" ht="95.25" customHeight="1" x14ac:dyDescent="0.2">
      <c r="R165" s="7"/>
      <c r="V165" s="7"/>
      <c r="X165" s="7"/>
    </row>
    <row r="166" spans="18:24" ht="95.25" customHeight="1" x14ac:dyDescent="0.2">
      <c r="R166" s="7"/>
      <c r="V166" s="7"/>
      <c r="X166" s="7"/>
    </row>
    <row r="167" spans="18:24" ht="95.25" customHeight="1" x14ac:dyDescent="0.2">
      <c r="R167" s="7"/>
      <c r="V167" s="7"/>
      <c r="X167" s="7"/>
    </row>
    <row r="168" spans="18:24" ht="95.25" customHeight="1" x14ac:dyDescent="0.2">
      <c r="R168" s="7"/>
      <c r="V168" s="7"/>
      <c r="X168" s="7"/>
    </row>
    <row r="169" spans="18:24" ht="95.25" customHeight="1" x14ac:dyDescent="0.2">
      <c r="R169" s="7"/>
      <c r="V169" s="7"/>
      <c r="X169" s="7"/>
    </row>
    <row r="170" spans="18:24" ht="95.25" customHeight="1" x14ac:dyDescent="0.2">
      <c r="R170" s="7"/>
      <c r="V170" s="7"/>
      <c r="X170" s="7"/>
    </row>
    <row r="171" spans="18:24" ht="95.25" customHeight="1" x14ac:dyDescent="0.2">
      <c r="R171" s="7"/>
      <c r="V171" s="7"/>
      <c r="X171" s="7"/>
    </row>
    <row r="172" spans="18:24" ht="95.25" customHeight="1" x14ac:dyDescent="0.2">
      <c r="R172" s="7"/>
      <c r="V172" s="7"/>
      <c r="X172" s="7"/>
    </row>
    <row r="173" spans="18:24" ht="95.25" customHeight="1" x14ac:dyDescent="0.2">
      <c r="R173" s="7"/>
      <c r="V173" s="7"/>
      <c r="X173" s="7"/>
    </row>
    <row r="174" spans="18:24" ht="95.25" customHeight="1" x14ac:dyDescent="0.2">
      <c r="R174" s="7"/>
      <c r="V174" s="7"/>
      <c r="X174" s="7"/>
    </row>
    <row r="175" spans="18:24" ht="95.25" customHeight="1" x14ac:dyDescent="0.2">
      <c r="R175" s="7"/>
      <c r="V175" s="7"/>
      <c r="X175" s="7"/>
    </row>
    <row r="176" spans="18:24" ht="95.25" customHeight="1" x14ac:dyDescent="0.2">
      <c r="R176" s="7"/>
      <c r="V176" s="7"/>
      <c r="X176" s="7"/>
    </row>
    <row r="177" spans="18:24" ht="95.25" customHeight="1" x14ac:dyDescent="0.2">
      <c r="R177" s="7"/>
      <c r="V177" s="7"/>
      <c r="X177" s="7"/>
    </row>
    <row r="178" spans="18:24" ht="95.25" customHeight="1" x14ac:dyDescent="0.2">
      <c r="R178" s="7"/>
      <c r="V178" s="7"/>
      <c r="X178" s="7"/>
    </row>
    <row r="179" spans="18:24" ht="95.25" customHeight="1" x14ac:dyDescent="0.2">
      <c r="R179" s="7"/>
      <c r="V179" s="7"/>
      <c r="X179" s="7"/>
    </row>
    <row r="180" spans="18:24" ht="95.25" customHeight="1" x14ac:dyDescent="0.2">
      <c r="R180" s="7"/>
      <c r="V180" s="7"/>
      <c r="X180" s="7"/>
    </row>
    <row r="181" spans="18:24" ht="95.25" customHeight="1" x14ac:dyDescent="0.2">
      <c r="R181" s="7"/>
      <c r="V181" s="7"/>
      <c r="X181" s="7"/>
    </row>
    <row r="182" spans="18:24" ht="95.25" customHeight="1" x14ac:dyDescent="0.2">
      <c r="R182" s="7"/>
      <c r="V182" s="7"/>
      <c r="X182" s="7"/>
    </row>
    <row r="183" spans="18:24" ht="95.25" customHeight="1" x14ac:dyDescent="0.2">
      <c r="R183" s="7"/>
      <c r="V183" s="7"/>
      <c r="X183" s="7"/>
    </row>
    <row r="184" spans="18:24" ht="95.25" customHeight="1" x14ac:dyDescent="0.2">
      <c r="R184" s="7"/>
      <c r="V184" s="7"/>
      <c r="X184" s="7"/>
    </row>
    <row r="185" spans="18:24" ht="95.25" customHeight="1" x14ac:dyDescent="0.2">
      <c r="R185" s="7"/>
      <c r="V185" s="7"/>
      <c r="X185" s="7"/>
    </row>
    <row r="186" spans="18:24" ht="95.25" customHeight="1" x14ac:dyDescent="0.2">
      <c r="R186" s="7"/>
      <c r="V186" s="7"/>
      <c r="X186" s="7"/>
    </row>
    <row r="187" spans="18:24" ht="95.25" customHeight="1" x14ac:dyDescent="0.2">
      <c r="R187" s="7"/>
      <c r="V187" s="7"/>
      <c r="X187" s="7"/>
    </row>
    <row r="188" spans="18:24" ht="95.25" customHeight="1" x14ac:dyDescent="0.2">
      <c r="R188" s="7"/>
      <c r="V188" s="7"/>
      <c r="X188" s="7"/>
    </row>
    <row r="189" spans="18:24" ht="95.25" customHeight="1" x14ac:dyDescent="0.2">
      <c r="R189" s="7"/>
      <c r="V189" s="7"/>
      <c r="X189" s="7"/>
    </row>
    <row r="190" spans="18:24" ht="95.25" customHeight="1" x14ac:dyDescent="0.2">
      <c r="R190" s="7"/>
      <c r="V190" s="7"/>
      <c r="X190" s="7"/>
    </row>
    <row r="191" spans="18:24" ht="95.25" customHeight="1" x14ac:dyDescent="0.2">
      <c r="R191" s="7"/>
      <c r="V191" s="7"/>
      <c r="X191" s="7"/>
    </row>
    <row r="192" spans="18:24" ht="95.25" customHeight="1" x14ac:dyDescent="0.2">
      <c r="R192" s="7"/>
      <c r="V192" s="7"/>
      <c r="X192" s="7"/>
    </row>
    <row r="193" spans="18:24" ht="95.25" customHeight="1" x14ac:dyDescent="0.2">
      <c r="R193" s="7"/>
      <c r="V193" s="7"/>
      <c r="X193" s="7"/>
    </row>
    <row r="194" spans="18:24" ht="95.25" customHeight="1" x14ac:dyDescent="0.2">
      <c r="R194" s="7"/>
      <c r="V194" s="7"/>
      <c r="X194" s="7"/>
    </row>
    <row r="195" spans="18:24" ht="95.25" customHeight="1" x14ac:dyDescent="0.2">
      <c r="R195" s="7"/>
      <c r="V195" s="7"/>
      <c r="X195" s="7"/>
    </row>
    <row r="196" spans="18:24" ht="95.25" customHeight="1" x14ac:dyDescent="0.2">
      <c r="R196" s="7"/>
      <c r="V196" s="7"/>
      <c r="X196" s="7"/>
    </row>
    <row r="197" spans="18:24" ht="95.25" customHeight="1" x14ac:dyDescent="0.2">
      <c r="R197" s="7"/>
      <c r="V197" s="7"/>
      <c r="X197" s="7"/>
    </row>
    <row r="198" spans="18:24" ht="95.25" customHeight="1" x14ac:dyDescent="0.2">
      <c r="R198" s="7"/>
      <c r="V198" s="7"/>
      <c r="X198" s="7"/>
    </row>
    <row r="199" spans="18:24" ht="95.25" customHeight="1" x14ac:dyDescent="0.2">
      <c r="R199" s="7"/>
      <c r="V199" s="7"/>
      <c r="X199" s="7"/>
    </row>
    <row r="200" spans="18:24" ht="95.25" customHeight="1" x14ac:dyDescent="0.2">
      <c r="R200" s="7"/>
      <c r="V200" s="7"/>
      <c r="X200" s="7"/>
    </row>
    <row r="201" spans="18:24" ht="95.25" customHeight="1" x14ac:dyDescent="0.2">
      <c r="R201" s="7"/>
      <c r="V201" s="7"/>
      <c r="X201" s="7"/>
    </row>
    <row r="202" spans="18:24" ht="95.25" customHeight="1" x14ac:dyDescent="0.2">
      <c r="R202" s="7"/>
      <c r="V202" s="7"/>
      <c r="X202" s="7"/>
    </row>
    <row r="203" spans="18:24" ht="95.25" customHeight="1" x14ac:dyDescent="0.2">
      <c r="R203" s="7"/>
      <c r="V203" s="7"/>
      <c r="X203" s="7"/>
    </row>
    <row r="204" spans="18:24" ht="95.25" customHeight="1" x14ac:dyDescent="0.2">
      <c r="R204" s="7"/>
      <c r="V204" s="7"/>
      <c r="X204" s="7"/>
    </row>
    <row r="205" spans="18:24" ht="95.25" customHeight="1" x14ac:dyDescent="0.2">
      <c r="R205" s="7"/>
      <c r="V205" s="7"/>
      <c r="X205" s="7"/>
    </row>
    <row r="206" spans="18:24" ht="95.25" customHeight="1" x14ac:dyDescent="0.2">
      <c r="R206" s="7"/>
      <c r="V206" s="7"/>
      <c r="X206" s="7"/>
    </row>
    <row r="207" spans="18:24" ht="95.25" customHeight="1" x14ac:dyDescent="0.2">
      <c r="R207" s="7"/>
      <c r="V207" s="7"/>
      <c r="X207" s="7"/>
    </row>
    <row r="208" spans="18:24" ht="95.25" customHeight="1" x14ac:dyDescent="0.2">
      <c r="R208" s="7"/>
      <c r="V208" s="7"/>
      <c r="X208" s="7"/>
    </row>
    <row r="209" spans="18:24" ht="95.25" customHeight="1" x14ac:dyDescent="0.2">
      <c r="R209" s="7"/>
      <c r="V209" s="7"/>
      <c r="X209" s="7"/>
    </row>
    <row r="210" spans="18:24" ht="95.25" customHeight="1" x14ac:dyDescent="0.2">
      <c r="R210" s="7"/>
      <c r="V210" s="7"/>
      <c r="X210" s="7"/>
    </row>
    <row r="211" spans="18:24" ht="95.25" customHeight="1" x14ac:dyDescent="0.2">
      <c r="R211" s="7"/>
      <c r="V211" s="7"/>
      <c r="X211" s="7"/>
    </row>
    <row r="212" spans="18:24" ht="95.25" customHeight="1" x14ac:dyDescent="0.2">
      <c r="R212" s="7"/>
      <c r="V212" s="7"/>
      <c r="X212" s="7"/>
    </row>
    <row r="213" spans="18:24" ht="95.25" customHeight="1" x14ac:dyDescent="0.2">
      <c r="R213" s="7"/>
      <c r="V213" s="7"/>
      <c r="X213" s="7"/>
    </row>
    <row r="214" spans="18:24" ht="95.25" customHeight="1" x14ac:dyDescent="0.2">
      <c r="R214" s="7"/>
      <c r="V214" s="7"/>
      <c r="X214" s="7"/>
    </row>
    <row r="215" spans="18:24" ht="95.25" customHeight="1" x14ac:dyDescent="0.2">
      <c r="R215" s="7"/>
      <c r="V215" s="7"/>
      <c r="X215" s="7"/>
    </row>
    <row r="216" spans="18:24" ht="95.25" customHeight="1" x14ac:dyDescent="0.2">
      <c r="R216" s="7"/>
      <c r="V216" s="7"/>
      <c r="X216" s="7"/>
    </row>
    <row r="217" spans="18:24" ht="95.25" customHeight="1" x14ac:dyDescent="0.2">
      <c r="R217" s="7"/>
      <c r="V217" s="7"/>
      <c r="X217" s="7"/>
    </row>
    <row r="218" spans="18:24" ht="95.25" customHeight="1" x14ac:dyDescent="0.2">
      <c r="R218" s="7"/>
      <c r="V218" s="7"/>
      <c r="X218" s="7"/>
    </row>
    <row r="219" spans="18:24" ht="95.25" customHeight="1" x14ac:dyDescent="0.2">
      <c r="R219" s="7"/>
      <c r="V219" s="7"/>
      <c r="X219" s="7"/>
    </row>
    <row r="220" spans="18:24" ht="95.25" customHeight="1" x14ac:dyDescent="0.2">
      <c r="R220" s="7"/>
      <c r="V220" s="7"/>
      <c r="X220" s="7"/>
    </row>
    <row r="221" spans="18:24" ht="95.25" customHeight="1" x14ac:dyDescent="0.2">
      <c r="R221" s="7"/>
      <c r="V221" s="7"/>
      <c r="X221" s="7"/>
    </row>
    <row r="222" spans="18:24" ht="95.25" customHeight="1" x14ac:dyDescent="0.2">
      <c r="R222" s="7"/>
      <c r="V222" s="7"/>
      <c r="X222" s="7"/>
    </row>
    <row r="223" spans="18:24" ht="95.25" customHeight="1" x14ac:dyDescent="0.2">
      <c r="R223" s="7"/>
      <c r="V223" s="7"/>
      <c r="X223" s="7"/>
    </row>
    <row r="224" spans="18:24" ht="95.25" customHeight="1" x14ac:dyDescent="0.2">
      <c r="R224" s="7"/>
      <c r="V224" s="7"/>
      <c r="X224" s="7"/>
    </row>
    <row r="225" spans="18:24" ht="95.25" customHeight="1" x14ac:dyDescent="0.2">
      <c r="R225" s="7"/>
      <c r="V225" s="7"/>
      <c r="X225" s="7"/>
    </row>
    <row r="226" spans="18:24" ht="95.25" customHeight="1" x14ac:dyDescent="0.2">
      <c r="R226" s="7"/>
      <c r="V226" s="7"/>
      <c r="X226" s="7"/>
    </row>
    <row r="227" spans="18:24" ht="95.25" customHeight="1" x14ac:dyDescent="0.2">
      <c r="R227" s="7"/>
      <c r="V227" s="7"/>
      <c r="X227" s="7"/>
    </row>
    <row r="228" spans="18:24" ht="95.25" customHeight="1" x14ac:dyDescent="0.2">
      <c r="R228" s="7"/>
      <c r="V228" s="7"/>
      <c r="X228" s="7"/>
    </row>
    <row r="229" spans="18:24" ht="95.25" customHeight="1" x14ac:dyDescent="0.2">
      <c r="R229" s="7"/>
      <c r="V229" s="7"/>
      <c r="X229" s="7"/>
    </row>
    <row r="230" spans="18:24" ht="95.25" customHeight="1" x14ac:dyDescent="0.2">
      <c r="R230" s="7"/>
      <c r="V230" s="7"/>
      <c r="X230" s="7"/>
    </row>
    <row r="231" spans="18:24" ht="95.25" customHeight="1" x14ac:dyDescent="0.2">
      <c r="R231" s="7"/>
      <c r="V231" s="7"/>
      <c r="X231" s="7"/>
    </row>
    <row r="232" spans="18:24" ht="95.25" customHeight="1" x14ac:dyDescent="0.2">
      <c r="R232" s="7"/>
      <c r="V232" s="7"/>
      <c r="X232" s="7"/>
    </row>
    <row r="233" spans="18:24" ht="95.25" customHeight="1" x14ac:dyDescent="0.2">
      <c r="R233" s="7"/>
      <c r="V233" s="7"/>
      <c r="X233" s="7"/>
    </row>
    <row r="234" spans="18:24" ht="95.25" customHeight="1" x14ac:dyDescent="0.2">
      <c r="R234" s="7"/>
      <c r="V234" s="7"/>
      <c r="X234" s="7"/>
    </row>
    <row r="235" spans="18:24" ht="95.25" customHeight="1" x14ac:dyDescent="0.2">
      <c r="R235" s="7"/>
      <c r="V235" s="7"/>
      <c r="X235" s="7"/>
    </row>
    <row r="236" spans="18:24" ht="95.25" customHeight="1" x14ac:dyDescent="0.2">
      <c r="R236" s="7"/>
      <c r="V236" s="7"/>
      <c r="X236" s="7"/>
    </row>
    <row r="237" spans="18:24" ht="95.25" customHeight="1" x14ac:dyDescent="0.2">
      <c r="R237" s="7"/>
      <c r="V237" s="7"/>
      <c r="X237" s="7"/>
    </row>
    <row r="238" spans="18:24" ht="95.25" customHeight="1" x14ac:dyDescent="0.2">
      <c r="R238" s="7"/>
      <c r="V238" s="7"/>
      <c r="X238" s="7"/>
    </row>
    <row r="239" spans="18:24" ht="95.25" customHeight="1" x14ac:dyDescent="0.2">
      <c r="R239" s="7"/>
      <c r="V239" s="7"/>
      <c r="X239" s="7"/>
    </row>
    <row r="240" spans="18:24" ht="95.25" customHeight="1" x14ac:dyDescent="0.2">
      <c r="R240" s="7"/>
      <c r="V240" s="7"/>
      <c r="X240" s="7"/>
    </row>
    <row r="241" spans="18:24" ht="95.25" customHeight="1" x14ac:dyDescent="0.2">
      <c r="R241" s="7"/>
      <c r="V241" s="7"/>
      <c r="X241" s="7"/>
    </row>
    <row r="242" spans="18:24" ht="95.25" customHeight="1" x14ac:dyDescent="0.2">
      <c r="R242" s="7"/>
      <c r="V242" s="7"/>
      <c r="X242" s="7"/>
    </row>
    <row r="243" spans="18:24" ht="95.25" customHeight="1" x14ac:dyDescent="0.2">
      <c r="R243" s="7"/>
      <c r="V243" s="7"/>
      <c r="X243" s="7"/>
    </row>
    <row r="244" spans="18:24" ht="95.25" customHeight="1" x14ac:dyDescent="0.2">
      <c r="R244" s="7"/>
      <c r="V244" s="7"/>
      <c r="X244" s="7"/>
    </row>
    <row r="245" spans="18:24" ht="95.25" customHeight="1" x14ac:dyDescent="0.2">
      <c r="R245" s="7"/>
      <c r="V245" s="7"/>
      <c r="X245" s="7"/>
    </row>
    <row r="246" spans="18:24" ht="95.25" customHeight="1" x14ac:dyDescent="0.2">
      <c r="R246" s="7"/>
      <c r="V246" s="7"/>
      <c r="X246" s="7"/>
    </row>
    <row r="247" spans="18:24" ht="95.25" customHeight="1" x14ac:dyDescent="0.2">
      <c r="R247" s="7"/>
      <c r="V247" s="7"/>
      <c r="X247" s="7"/>
    </row>
    <row r="248" spans="18:24" ht="95.25" customHeight="1" x14ac:dyDescent="0.2">
      <c r="R248" s="7"/>
      <c r="V248" s="7"/>
      <c r="X248" s="7"/>
    </row>
    <row r="249" spans="18:24" ht="95.25" customHeight="1" x14ac:dyDescent="0.2">
      <c r="R249" s="7"/>
      <c r="V249" s="7"/>
      <c r="X249" s="7"/>
    </row>
    <row r="250" spans="18:24" ht="95.25" customHeight="1" x14ac:dyDescent="0.2">
      <c r="R250" s="7"/>
      <c r="V250" s="7"/>
      <c r="X250" s="7"/>
    </row>
    <row r="251" spans="18:24" ht="95.25" customHeight="1" x14ac:dyDescent="0.2">
      <c r="R251" s="7"/>
      <c r="V251" s="7"/>
      <c r="X251" s="7"/>
    </row>
    <row r="252" spans="18:24" ht="95.25" customHeight="1" x14ac:dyDescent="0.2">
      <c r="R252" s="7"/>
      <c r="V252" s="7"/>
      <c r="X252" s="7"/>
    </row>
    <row r="253" spans="18:24" ht="95.25" customHeight="1" x14ac:dyDescent="0.2">
      <c r="R253" s="7"/>
      <c r="V253" s="7"/>
      <c r="X253" s="7"/>
    </row>
    <row r="254" spans="18:24" ht="95.25" customHeight="1" x14ac:dyDescent="0.2">
      <c r="R254" s="7"/>
      <c r="V254" s="7"/>
      <c r="X254" s="7"/>
    </row>
    <row r="255" spans="18:24" ht="95.25" customHeight="1" x14ac:dyDescent="0.2">
      <c r="R255" s="7"/>
      <c r="V255" s="7"/>
      <c r="X255" s="7"/>
    </row>
    <row r="256" spans="18:24" ht="95.25" customHeight="1" x14ac:dyDescent="0.2">
      <c r="R256" s="7"/>
      <c r="V256" s="7"/>
      <c r="X256" s="7"/>
    </row>
    <row r="257" spans="18:24" ht="95.25" customHeight="1" x14ac:dyDescent="0.2">
      <c r="R257" s="7"/>
      <c r="V257" s="7"/>
      <c r="X257" s="7"/>
    </row>
    <row r="258" spans="18:24" ht="95.25" customHeight="1" x14ac:dyDescent="0.2">
      <c r="R258" s="7"/>
      <c r="V258" s="7"/>
      <c r="X258" s="7"/>
    </row>
    <row r="259" spans="18:24" ht="95.25" customHeight="1" x14ac:dyDescent="0.2">
      <c r="R259" s="7"/>
      <c r="V259" s="7"/>
      <c r="X259" s="7"/>
    </row>
    <row r="260" spans="18:24" ht="95.25" customHeight="1" x14ac:dyDescent="0.2">
      <c r="R260" s="7"/>
      <c r="V260" s="7"/>
      <c r="X260" s="7"/>
    </row>
    <row r="261" spans="18:24" ht="95.25" customHeight="1" x14ac:dyDescent="0.2">
      <c r="R261" s="7"/>
      <c r="V261" s="7"/>
      <c r="X261" s="7"/>
    </row>
    <row r="262" spans="18:24" ht="95.25" customHeight="1" x14ac:dyDescent="0.2">
      <c r="R262" s="7"/>
      <c r="V262" s="7"/>
      <c r="X262" s="7"/>
    </row>
    <row r="263" spans="18:24" ht="95.25" customHeight="1" x14ac:dyDescent="0.2">
      <c r="R263" s="7"/>
      <c r="V263" s="7"/>
      <c r="X263" s="7"/>
    </row>
    <row r="264" spans="18:24" ht="95.25" customHeight="1" x14ac:dyDescent="0.2">
      <c r="R264" s="7"/>
      <c r="V264" s="7"/>
      <c r="X264" s="7"/>
    </row>
    <row r="265" spans="18:24" ht="95.25" customHeight="1" x14ac:dyDescent="0.2">
      <c r="R265" s="7"/>
      <c r="V265" s="7"/>
      <c r="X265" s="7"/>
    </row>
    <row r="266" spans="18:24" ht="95.25" customHeight="1" x14ac:dyDescent="0.2">
      <c r="R266" s="7"/>
      <c r="V266" s="7"/>
      <c r="X266" s="7"/>
    </row>
    <row r="267" spans="18:24" ht="95.25" customHeight="1" x14ac:dyDescent="0.2">
      <c r="R267" s="7"/>
      <c r="V267" s="7"/>
      <c r="X267" s="7"/>
    </row>
    <row r="268" spans="18:24" ht="95.25" customHeight="1" x14ac:dyDescent="0.2">
      <c r="R268" s="7"/>
      <c r="V268" s="7"/>
      <c r="X268" s="7"/>
    </row>
    <row r="269" spans="18:24" ht="95.25" customHeight="1" x14ac:dyDescent="0.2">
      <c r="R269" s="7"/>
      <c r="V269" s="7"/>
      <c r="X269" s="7"/>
    </row>
    <row r="270" spans="18:24" ht="95.25" customHeight="1" x14ac:dyDescent="0.2">
      <c r="R270" s="7"/>
      <c r="V270" s="7"/>
      <c r="X270" s="7"/>
    </row>
    <row r="271" spans="18:24" ht="95.25" customHeight="1" x14ac:dyDescent="0.2">
      <c r="R271" s="7"/>
      <c r="V271" s="7"/>
      <c r="X271" s="7"/>
    </row>
    <row r="272" spans="18:24" ht="95.25" customHeight="1" x14ac:dyDescent="0.2">
      <c r="R272" s="7"/>
      <c r="V272" s="7"/>
      <c r="X272" s="7"/>
    </row>
    <row r="273" spans="18:24" ht="95.25" customHeight="1" x14ac:dyDescent="0.2">
      <c r="R273" s="7"/>
      <c r="V273" s="7"/>
      <c r="X273" s="7"/>
    </row>
    <row r="274" spans="18:24" ht="95.25" customHeight="1" x14ac:dyDescent="0.2">
      <c r="R274" s="7"/>
      <c r="V274" s="7"/>
      <c r="X274" s="7"/>
    </row>
    <row r="275" spans="18:24" ht="95.25" customHeight="1" x14ac:dyDescent="0.2">
      <c r="R275" s="7"/>
      <c r="V275" s="7"/>
      <c r="X275" s="7"/>
    </row>
    <row r="276" spans="18:24" ht="95.25" customHeight="1" x14ac:dyDescent="0.2">
      <c r="R276" s="7"/>
      <c r="V276" s="7"/>
      <c r="X276" s="7"/>
    </row>
    <row r="277" spans="18:24" ht="95.25" customHeight="1" x14ac:dyDescent="0.2">
      <c r="R277" s="7"/>
      <c r="V277" s="7"/>
      <c r="X277" s="7"/>
    </row>
    <row r="278" spans="18:24" ht="95.25" customHeight="1" x14ac:dyDescent="0.2">
      <c r="R278" s="7"/>
      <c r="V278" s="7"/>
      <c r="X278" s="7"/>
    </row>
    <row r="279" spans="18:24" ht="95.25" customHeight="1" x14ac:dyDescent="0.2">
      <c r="R279" s="7"/>
      <c r="V279" s="7"/>
      <c r="X279" s="7"/>
    </row>
    <row r="280" spans="18:24" ht="95.25" customHeight="1" x14ac:dyDescent="0.2">
      <c r="R280" s="7"/>
      <c r="V280" s="7"/>
      <c r="X280" s="7"/>
    </row>
    <row r="281" spans="18:24" ht="95.25" customHeight="1" x14ac:dyDescent="0.2">
      <c r="R281" s="7"/>
      <c r="V281" s="7"/>
      <c r="X281" s="7"/>
    </row>
    <row r="282" spans="18:24" ht="95.25" customHeight="1" x14ac:dyDescent="0.2">
      <c r="R282" s="7"/>
      <c r="V282" s="7"/>
      <c r="X282" s="7"/>
    </row>
    <row r="283" spans="18:24" ht="95.25" customHeight="1" x14ac:dyDescent="0.2">
      <c r="R283" s="7"/>
      <c r="V283" s="7"/>
      <c r="X283" s="7"/>
    </row>
    <row r="284" spans="18:24" ht="95.25" customHeight="1" x14ac:dyDescent="0.2">
      <c r="R284" s="7"/>
      <c r="V284" s="7"/>
      <c r="X284" s="7"/>
    </row>
    <row r="285" spans="18:24" ht="95.25" customHeight="1" x14ac:dyDescent="0.2">
      <c r="R285" s="7"/>
      <c r="V285" s="7"/>
      <c r="X285" s="7"/>
    </row>
    <row r="286" spans="18:24" ht="95.25" customHeight="1" x14ac:dyDescent="0.2">
      <c r="R286" s="7"/>
      <c r="V286" s="7"/>
      <c r="X286" s="7"/>
    </row>
    <row r="287" spans="18:24" ht="95.25" customHeight="1" x14ac:dyDescent="0.2">
      <c r="R287" s="7"/>
      <c r="V287" s="7"/>
      <c r="X287" s="7"/>
    </row>
    <row r="288" spans="18:24" ht="95.25" customHeight="1" x14ac:dyDescent="0.2">
      <c r="R288" s="7"/>
      <c r="V288" s="7"/>
      <c r="X288" s="7"/>
    </row>
    <row r="289" spans="18:24" ht="95.25" customHeight="1" x14ac:dyDescent="0.2">
      <c r="R289" s="7"/>
      <c r="V289" s="7"/>
      <c r="X289" s="7"/>
    </row>
    <row r="290" spans="18:24" ht="95.25" customHeight="1" x14ac:dyDescent="0.2">
      <c r="R290" s="7"/>
      <c r="V290" s="7"/>
      <c r="X290" s="7"/>
    </row>
    <row r="291" spans="18:24" ht="95.25" customHeight="1" x14ac:dyDescent="0.2">
      <c r="R291" s="7"/>
      <c r="V291" s="7"/>
      <c r="X291" s="7"/>
    </row>
    <row r="292" spans="18:24" ht="95.25" customHeight="1" x14ac:dyDescent="0.2">
      <c r="R292" s="7"/>
      <c r="V292" s="7"/>
      <c r="X292" s="7"/>
    </row>
    <row r="293" spans="18:24" ht="95.25" customHeight="1" x14ac:dyDescent="0.2">
      <c r="R293" s="7"/>
      <c r="V293" s="7"/>
      <c r="X293" s="7"/>
    </row>
    <row r="294" spans="18:24" ht="95.25" customHeight="1" x14ac:dyDescent="0.2">
      <c r="R294" s="7"/>
      <c r="V294" s="7"/>
      <c r="X294" s="7"/>
    </row>
    <row r="295" spans="18:24" ht="95.25" customHeight="1" x14ac:dyDescent="0.2">
      <c r="R295" s="7"/>
      <c r="V295" s="7"/>
      <c r="X295" s="7"/>
    </row>
    <row r="296" spans="18:24" ht="95.25" customHeight="1" x14ac:dyDescent="0.2">
      <c r="R296" s="7"/>
      <c r="V296" s="7"/>
      <c r="X296" s="7"/>
    </row>
    <row r="297" spans="18:24" ht="95.25" customHeight="1" x14ac:dyDescent="0.2">
      <c r="R297" s="7"/>
      <c r="V297" s="7"/>
      <c r="X297" s="7"/>
    </row>
    <row r="298" spans="18:24" ht="95.25" customHeight="1" x14ac:dyDescent="0.2">
      <c r="R298" s="7"/>
      <c r="V298" s="7"/>
      <c r="X298" s="7"/>
    </row>
    <row r="299" spans="18:24" ht="95.25" customHeight="1" x14ac:dyDescent="0.2">
      <c r="R299" s="7"/>
      <c r="V299" s="7"/>
      <c r="X299" s="7"/>
    </row>
    <row r="300" spans="18:24" ht="95.25" customHeight="1" x14ac:dyDescent="0.2">
      <c r="R300" s="7"/>
      <c r="V300" s="7"/>
      <c r="X300" s="7"/>
    </row>
    <row r="301" spans="18:24" ht="95.25" customHeight="1" x14ac:dyDescent="0.2">
      <c r="R301" s="7"/>
      <c r="V301" s="7"/>
      <c r="X301" s="7"/>
    </row>
    <row r="302" spans="18:24" ht="95.25" customHeight="1" x14ac:dyDescent="0.2">
      <c r="R302" s="7"/>
      <c r="V302" s="7"/>
      <c r="X302" s="7"/>
    </row>
    <row r="303" spans="18:24" ht="95.25" customHeight="1" x14ac:dyDescent="0.2">
      <c r="R303" s="7"/>
      <c r="V303" s="7"/>
      <c r="X303" s="7"/>
    </row>
    <row r="304" spans="18:24" ht="95.25" customHeight="1" x14ac:dyDescent="0.2">
      <c r="R304" s="7"/>
      <c r="V304" s="7"/>
      <c r="X304" s="7"/>
    </row>
    <row r="305" spans="18:24" ht="95.25" customHeight="1" x14ac:dyDescent="0.2">
      <c r="R305" s="7"/>
      <c r="V305" s="7"/>
      <c r="X305" s="7"/>
    </row>
    <row r="306" spans="18:24" ht="95.25" customHeight="1" x14ac:dyDescent="0.2">
      <c r="R306" s="7"/>
      <c r="V306" s="7"/>
      <c r="X306" s="7"/>
    </row>
    <row r="307" spans="18:24" ht="95.25" customHeight="1" x14ac:dyDescent="0.2">
      <c r="R307" s="7"/>
      <c r="V307" s="7"/>
      <c r="X307" s="7"/>
    </row>
    <row r="308" spans="18:24" ht="95.25" customHeight="1" x14ac:dyDescent="0.2">
      <c r="R308" s="7"/>
      <c r="V308" s="7"/>
      <c r="X308" s="7"/>
    </row>
    <row r="309" spans="18:24" ht="95.25" customHeight="1" x14ac:dyDescent="0.2">
      <c r="R309" s="7"/>
      <c r="V309" s="7"/>
      <c r="X309" s="7"/>
    </row>
    <row r="310" spans="18:24" ht="95.25" customHeight="1" x14ac:dyDescent="0.2">
      <c r="R310" s="7"/>
      <c r="V310" s="7"/>
      <c r="X310" s="7"/>
    </row>
    <row r="311" spans="18:24" ht="95.25" customHeight="1" x14ac:dyDescent="0.2">
      <c r="R311" s="7"/>
      <c r="V311" s="7"/>
      <c r="X311" s="7"/>
    </row>
    <row r="312" spans="18:24" ht="95.25" customHeight="1" x14ac:dyDescent="0.2">
      <c r="R312" s="7"/>
      <c r="V312" s="7"/>
      <c r="X312" s="7"/>
    </row>
    <row r="313" spans="18:24" ht="95.25" customHeight="1" x14ac:dyDescent="0.2">
      <c r="R313" s="7"/>
      <c r="V313" s="7"/>
      <c r="X313" s="7"/>
    </row>
    <row r="314" spans="18:24" ht="95.25" customHeight="1" x14ac:dyDescent="0.2">
      <c r="R314" s="7"/>
      <c r="V314" s="7"/>
      <c r="X314" s="7"/>
    </row>
    <row r="315" spans="18:24" ht="95.25" customHeight="1" x14ac:dyDescent="0.2">
      <c r="R315" s="7"/>
      <c r="V315" s="7"/>
      <c r="X315" s="7"/>
    </row>
    <row r="316" spans="18:24" ht="95.25" customHeight="1" x14ac:dyDescent="0.2">
      <c r="R316" s="7"/>
      <c r="V316" s="7"/>
      <c r="X316" s="7"/>
    </row>
    <row r="317" spans="18:24" ht="95.25" customHeight="1" x14ac:dyDescent="0.2">
      <c r="R317" s="7"/>
      <c r="V317" s="7"/>
      <c r="X317" s="7"/>
    </row>
    <row r="318" spans="18:24" ht="95.25" customHeight="1" x14ac:dyDescent="0.2">
      <c r="R318" s="7"/>
      <c r="V318" s="7"/>
      <c r="X318" s="7"/>
    </row>
    <row r="319" spans="18:24" ht="95.25" customHeight="1" x14ac:dyDescent="0.2">
      <c r="R319" s="7"/>
      <c r="V319" s="7"/>
      <c r="X319" s="7"/>
    </row>
    <row r="320" spans="18:24" ht="95.25" customHeight="1" x14ac:dyDescent="0.2">
      <c r="R320" s="7"/>
      <c r="V320" s="7"/>
      <c r="X320" s="7"/>
    </row>
    <row r="321" spans="18:24" ht="95.25" customHeight="1" x14ac:dyDescent="0.2">
      <c r="R321" s="7"/>
      <c r="V321" s="7"/>
      <c r="X321" s="7"/>
    </row>
    <row r="322" spans="18:24" ht="95.25" customHeight="1" x14ac:dyDescent="0.2">
      <c r="R322" s="7"/>
      <c r="V322" s="7"/>
      <c r="X322" s="7"/>
    </row>
    <row r="323" spans="18:24" ht="95.25" customHeight="1" x14ac:dyDescent="0.2">
      <c r="R323" s="7"/>
      <c r="V323" s="7"/>
      <c r="X323" s="7"/>
    </row>
    <row r="324" spans="18:24" ht="95.25" customHeight="1" x14ac:dyDescent="0.2">
      <c r="R324" s="7"/>
      <c r="V324" s="7"/>
      <c r="X324" s="7"/>
    </row>
    <row r="325" spans="18:24" ht="95.25" customHeight="1" x14ac:dyDescent="0.2">
      <c r="R325" s="7"/>
      <c r="V325" s="7"/>
      <c r="X325" s="7"/>
    </row>
    <row r="326" spans="18:24" ht="95.25" customHeight="1" x14ac:dyDescent="0.2">
      <c r="R326" s="7"/>
      <c r="V326" s="7"/>
      <c r="X326" s="7"/>
    </row>
    <row r="327" spans="18:24" ht="95.25" customHeight="1" x14ac:dyDescent="0.2">
      <c r="R327" s="7"/>
      <c r="V327" s="7"/>
      <c r="X327" s="7"/>
    </row>
    <row r="328" spans="18:24" ht="95.25" customHeight="1" x14ac:dyDescent="0.2">
      <c r="R328" s="7"/>
      <c r="V328" s="7"/>
      <c r="X328" s="7"/>
    </row>
    <row r="329" spans="18:24" ht="95.25" customHeight="1" x14ac:dyDescent="0.2">
      <c r="R329" s="7"/>
      <c r="V329" s="7"/>
      <c r="X329" s="7"/>
    </row>
    <row r="330" spans="18:24" ht="95.25" customHeight="1" x14ac:dyDescent="0.2">
      <c r="R330" s="7"/>
      <c r="V330" s="7"/>
      <c r="X330" s="7"/>
    </row>
    <row r="331" spans="18:24" ht="95.25" customHeight="1" x14ac:dyDescent="0.2">
      <c r="R331" s="7"/>
      <c r="V331" s="7"/>
      <c r="X331" s="7"/>
    </row>
    <row r="332" spans="18:24" ht="95.25" customHeight="1" x14ac:dyDescent="0.2">
      <c r="R332" s="7"/>
      <c r="V332" s="7"/>
      <c r="X332" s="7"/>
    </row>
    <row r="333" spans="18:24" ht="95.25" customHeight="1" x14ac:dyDescent="0.2">
      <c r="R333" s="7"/>
      <c r="V333" s="7"/>
      <c r="X333" s="7"/>
    </row>
    <row r="334" spans="18:24" ht="95.25" customHeight="1" x14ac:dyDescent="0.2">
      <c r="R334" s="7"/>
      <c r="V334" s="7"/>
      <c r="X334" s="7"/>
    </row>
    <row r="335" spans="18:24" ht="95.25" customHeight="1" x14ac:dyDescent="0.2">
      <c r="R335" s="7"/>
      <c r="V335" s="7"/>
      <c r="X335" s="7"/>
    </row>
    <row r="336" spans="18:24" ht="95.25" customHeight="1" x14ac:dyDescent="0.2">
      <c r="R336" s="7"/>
      <c r="V336" s="7"/>
      <c r="X336" s="7"/>
    </row>
    <row r="337" spans="18:24" ht="95.25" customHeight="1" x14ac:dyDescent="0.2">
      <c r="R337" s="7"/>
      <c r="V337" s="7"/>
      <c r="X337" s="7"/>
    </row>
    <row r="338" spans="18:24" ht="95.25" customHeight="1" x14ac:dyDescent="0.2">
      <c r="R338" s="7"/>
      <c r="V338" s="7"/>
      <c r="X338" s="7"/>
    </row>
    <row r="339" spans="18:24" ht="95.25" customHeight="1" x14ac:dyDescent="0.2">
      <c r="R339" s="7"/>
      <c r="V339" s="7"/>
      <c r="X339" s="7"/>
    </row>
    <row r="340" spans="18:24" ht="95.25" customHeight="1" x14ac:dyDescent="0.2">
      <c r="R340" s="7"/>
      <c r="V340" s="7"/>
      <c r="X340" s="7"/>
    </row>
    <row r="341" spans="18:24" ht="95.25" customHeight="1" x14ac:dyDescent="0.2">
      <c r="R341" s="7"/>
      <c r="V341" s="7"/>
      <c r="X341" s="7"/>
    </row>
    <row r="342" spans="18:24" ht="95.25" customHeight="1" x14ac:dyDescent="0.2">
      <c r="R342" s="7"/>
      <c r="V342" s="7"/>
      <c r="X342" s="7"/>
    </row>
    <row r="343" spans="18:24" ht="95.25" customHeight="1" x14ac:dyDescent="0.2">
      <c r="R343" s="7"/>
      <c r="V343" s="7"/>
      <c r="X343" s="7"/>
    </row>
    <row r="344" spans="18:24" ht="95.25" customHeight="1" x14ac:dyDescent="0.2">
      <c r="R344" s="7"/>
      <c r="V344" s="7"/>
      <c r="X344" s="7"/>
    </row>
    <row r="345" spans="18:24" ht="95.25" customHeight="1" x14ac:dyDescent="0.2">
      <c r="R345" s="7"/>
      <c r="V345" s="7"/>
      <c r="X345" s="7"/>
    </row>
    <row r="346" spans="18:24" ht="95.25" customHeight="1" x14ac:dyDescent="0.2">
      <c r="R346" s="7"/>
      <c r="V346" s="7"/>
      <c r="X346" s="7"/>
    </row>
    <row r="347" spans="18:24" ht="95.25" customHeight="1" x14ac:dyDescent="0.2">
      <c r="R347" s="7"/>
      <c r="V347" s="7"/>
      <c r="X347" s="7"/>
    </row>
    <row r="348" spans="18:24" ht="95.25" customHeight="1" x14ac:dyDescent="0.2">
      <c r="R348" s="7"/>
      <c r="V348" s="7"/>
      <c r="X348" s="7"/>
    </row>
    <row r="349" spans="18:24" ht="95.25" customHeight="1" x14ac:dyDescent="0.2">
      <c r="R349" s="7"/>
      <c r="V349" s="7"/>
      <c r="X349" s="7"/>
    </row>
    <row r="350" spans="18:24" ht="95.25" customHeight="1" x14ac:dyDescent="0.2">
      <c r="R350" s="7"/>
      <c r="V350" s="7"/>
      <c r="X350" s="7"/>
    </row>
    <row r="351" spans="18:24" ht="95.25" customHeight="1" x14ac:dyDescent="0.2">
      <c r="R351" s="7"/>
      <c r="V351" s="7"/>
      <c r="X351" s="7"/>
    </row>
    <row r="352" spans="18:24" ht="95.25" customHeight="1" x14ac:dyDescent="0.2">
      <c r="R352" s="7"/>
      <c r="V352" s="7"/>
      <c r="X352" s="7"/>
    </row>
    <row r="353" spans="18:24" ht="95.25" customHeight="1" x14ac:dyDescent="0.2">
      <c r="R353" s="7"/>
      <c r="V353" s="7"/>
      <c r="X353" s="7"/>
    </row>
    <row r="354" spans="18:24" ht="95.25" customHeight="1" x14ac:dyDescent="0.2">
      <c r="R354" s="7"/>
      <c r="V354" s="7"/>
      <c r="X354" s="7"/>
    </row>
    <row r="355" spans="18:24" ht="95.25" customHeight="1" x14ac:dyDescent="0.2">
      <c r="R355" s="7"/>
      <c r="V355" s="7"/>
      <c r="X355" s="7"/>
    </row>
    <row r="356" spans="18:24" ht="95.25" customHeight="1" x14ac:dyDescent="0.2">
      <c r="R356" s="7"/>
      <c r="V356" s="7"/>
      <c r="X356" s="7"/>
    </row>
    <row r="357" spans="18:24" ht="95.25" customHeight="1" x14ac:dyDescent="0.2">
      <c r="R357" s="7"/>
      <c r="V357" s="7"/>
      <c r="X357" s="7"/>
    </row>
    <row r="358" spans="18:24" ht="95.25" customHeight="1" x14ac:dyDescent="0.2">
      <c r="R358" s="7"/>
      <c r="V358" s="7"/>
      <c r="X358" s="7"/>
    </row>
    <row r="359" spans="18:24" ht="95.25" customHeight="1" x14ac:dyDescent="0.2">
      <c r="R359" s="7"/>
      <c r="V359" s="7"/>
      <c r="X359" s="7"/>
    </row>
    <row r="360" spans="18:24" ht="95.25" customHeight="1" x14ac:dyDescent="0.2">
      <c r="R360" s="7"/>
      <c r="V360" s="7"/>
      <c r="X360" s="7"/>
    </row>
    <row r="361" spans="18:24" ht="95.25" customHeight="1" x14ac:dyDescent="0.2">
      <c r="R361" s="7"/>
      <c r="V361" s="7"/>
      <c r="X361" s="7"/>
    </row>
    <row r="362" spans="18:24" ht="95.25" customHeight="1" x14ac:dyDescent="0.2">
      <c r="R362" s="7"/>
      <c r="V362" s="7"/>
      <c r="X362" s="7"/>
    </row>
    <row r="363" spans="18:24" ht="95.25" customHeight="1" x14ac:dyDescent="0.2">
      <c r="R363" s="7"/>
      <c r="V363" s="7"/>
      <c r="X363" s="7"/>
    </row>
    <row r="364" spans="18:24" ht="95.25" customHeight="1" x14ac:dyDescent="0.2">
      <c r="R364" s="7"/>
      <c r="V364" s="7"/>
      <c r="X364" s="7"/>
    </row>
    <row r="365" spans="18:24" ht="95.25" customHeight="1" x14ac:dyDescent="0.2">
      <c r="R365" s="7"/>
      <c r="V365" s="7"/>
      <c r="X365" s="7"/>
    </row>
    <row r="366" spans="18:24" ht="95.25" customHeight="1" x14ac:dyDescent="0.2">
      <c r="R366" s="7"/>
      <c r="V366" s="7"/>
      <c r="X366" s="7"/>
    </row>
    <row r="367" spans="18:24" ht="95.25" customHeight="1" x14ac:dyDescent="0.2">
      <c r="R367" s="7"/>
      <c r="V367" s="7"/>
      <c r="X367" s="7"/>
    </row>
    <row r="368" spans="18:24" ht="95.25" customHeight="1" x14ac:dyDescent="0.2">
      <c r="R368" s="7"/>
      <c r="V368" s="7"/>
      <c r="X368" s="7"/>
    </row>
    <row r="369" spans="18:24" ht="95.25" customHeight="1" x14ac:dyDescent="0.2">
      <c r="R369" s="7"/>
      <c r="V369" s="7"/>
      <c r="X369" s="7"/>
    </row>
    <row r="370" spans="18:24" ht="95.25" customHeight="1" x14ac:dyDescent="0.2">
      <c r="R370" s="7"/>
      <c r="V370" s="7"/>
      <c r="X370" s="7"/>
    </row>
    <row r="371" spans="18:24" ht="95.25" customHeight="1" x14ac:dyDescent="0.2">
      <c r="R371" s="7"/>
      <c r="V371" s="7"/>
      <c r="X371" s="7"/>
    </row>
    <row r="372" spans="18:24" ht="95.25" customHeight="1" x14ac:dyDescent="0.2">
      <c r="R372" s="7"/>
      <c r="V372" s="7"/>
      <c r="X372" s="7"/>
    </row>
    <row r="373" spans="18:24" ht="95.25" customHeight="1" x14ac:dyDescent="0.2">
      <c r="R373" s="7"/>
      <c r="V373" s="7"/>
      <c r="X373" s="7"/>
    </row>
    <row r="374" spans="18:24" ht="95.25" customHeight="1" x14ac:dyDescent="0.2">
      <c r="R374" s="7"/>
      <c r="V374" s="7"/>
      <c r="X374" s="7"/>
    </row>
    <row r="375" spans="18:24" ht="95.25" customHeight="1" x14ac:dyDescent="0.2">
      <c r="R375" s="7"/>
      <c r="V375" s="7"/>
      <c r="X375" s="7"/>
    </row>
    <row r="376" spans="18:24" ht="95.25" customHeight="1" x14ac:dyDescent="0.2">
      <c r="R376" s="7"/>
      <c r="V376" s="7"/>
      <c r="X376" s="7"/>
    </row>
    <row r="377" spans="18:24" ht="95.25" customHeight="1" x14ac:dyDescent="0.2">
      <c r="R377" s="7"/>
      <c r="V377" s="7"/>
      <c r="X377" s="7"/>
    </row>
    <row r="378" spans="18:24" ht="95.25" customHeight="1" x14ac:dyDescent="0.2">
      <c r="R378" s="7"/>
      <c r="V378" s="7"/>
      <c r="X378" s="7"/>
    </row>
    <row r="379" spans="18:24" ht="95.25" customHeight="1" x14ac:dyDescent="0.2">
      <c r="R379" s="7"/>
      <c r="V379" s="7"/>
      <c r="X379" s="7"/>
    </row>
    <row r="380" spans="18:24" ht="95.25" customHeight="1" x14ac:dyDescent="0.2">
      <c r="R380" s="7"/>
      <c r="V380" s="7"/>
      <c r="X380" s="7"/>
    </row>
    <row r="381" spans="18:24" ht="95.25" customHeight="1" x14ac:dyDescent="0.2">
      <c r="R381" s="7"/>
      <c r="V381" s="7"/>
      <c r="X381" s="7"/>
    </row>
    <row r="382" spans="18:24" ht="95.25" customHeight="1" x14ac:dyDescent="0.2">
      <c r="R382" s="7"/>
      <c r="V382" s="7"/>
      <c r="X382" s="7"/>
    </row>
    <row r="383" spans="18:24" ht="95.25" customHeight="1" x14ac:dyDescent="0.2">
      <c r="R383" s="7"/>
      <c r="V383" s="7"/>
      <c r="X383" s="7"/>
    </row>
    <row r="384" spans="18:24" ht="95.25" customHeight="1" x14ac:dyDescent="0.2">
      <c r="R384" s="7"/>
      <c r="V384" s="7"/>
      <c r="X384" s="7"/>
    </row>
    <row r="385" spans="18:24" ht="95.25" customHeight="1" x14ac:dyDescent="0.2">
      <c r="R385" s="7"/>
      <c r="V385" s="7"/>
      <c r="X385" s="7"/>
    </row>
    <row r="386" spans="18:24" ht="95.25" customHeight="1" x14ac:dyDescent="0.2">
      <c r="R386" s="7"/>
      <c r="V386" s="7"/>
      <c r="X386" s="7"/>
    </row>
    <row r="387" spans="18:24" ht="95.25" customHeight="1" x14ac:dyDescent="0.2">
      <c r="R387" s="7"/>
      <c r="V387" s="7"/>
      <c r="X387" s="7"/>
    </row>
    <row r="388" spans="18:24" ht="95.25" customHeight="1" x14ac:dyDescent="0.2">
      <c r="R388" s="7"/>
      <c r="V388" s="7"/>
      <c r="X388" s="7"/>
    </row>
    <row r="389" spans="18:24" ht="95.25" customHeight="1" x14ac:dyDescent="0.2">
      <c r="R389" s="7"/>
      <c r="V389" s="7"/>
      <c r="X389" s="7"/>
    </row>
    <row r="390" spans="18:24" ht="95.25" customHeight="1" x14ac:dyDescent="0.2">
      <c r="R390" s="7"/>
      <c r="V390" s="7"/>
      <c r="X390" s="7"/>
    </row>
    <row r="391" spans="18:24" ht="95.25" customHeight="1" x14ac:dyDescent="0.2">
      <c r="R391" s="7"/>
      <c r="V391" s="7"/>
      <c r="X391" s="7"/>
    </row>
    <row r="392" spans="18:24" ht="95.25" customHeight="1" x14ac:dyDescent="0.2">
      <c r="R392" s="7"/>
      <c r="V392" s="7"/>
      <c r="X392" s="7"/>
    </row>
    <row r="393" spans="18:24" ht="95.25" customHeight="1" x14ac:dyDescent="0.2">
      <c r="R393" s="7"/>
      <c r="V393" s="7"/>
      <c r="X393" s="7"/>
    </row>
    <row r="394" spans="18:24" ht="95.25" customHeight="1" x14ac:dyDescent="0.2">
      <c r="R394" s="7"/>
      <c r="V394" s="7"/>
      <c r="X394" s="7"/>
    </row>
    <row r="395" spans="18:24" ht="95.25" customHeight="1" x14ac:dyDescent="0.2">
      <c r="R395" s="7"/>
      <c r="V395" s="7"/>
      <c r="X395" s="7"/>
    </row>
    <row r="396" spans="18:24" ht="95.25" customHeight="1" x14ac:dyDescent="0.2">
      <c r="R396" s="7"/>
      <c r="V396" s="7"/>
      <c r="X396" s="7"/>
    </row>
    <row r="397" spans="18:24" ht="95.25" customHeight="1" x14ac:dyDescent="0.2">
      <c r="R397" s="7"/>
      <c r="V397" s="7"/>
      <c r="X397" s="7"/>
    </row>
    <row r="398" spans="18:24" ht="95.25" customHeight="1" x14ac:dyDescent="0.2">
      <c r="R398" s="7"/>
      <c r="V398" s="7"/>
      <c r="X398" s="7"/>
    </row>
    <row r="399" spans="18:24" ht="95.25" customHeight="1" x14ac:dyDescent="0.2">
      <c r="R399" s="7"/>
      <c r="V399" s="7"/>
      <c r="X399" s="7"/>
    </row>
    <row r="400" spans="18:24" ht="95.25" customHeight="1" x14ac:dyDescent="0.2">
      <c r="R400" s="7"/>
      <c r="V400" s="7"/>
      <c r="X400" s="7"/>
    </row>
    <row r="401" spans="18:24" ht="95.25" customHeight="1" x14ac:dyDescent="0.2">
      <c r="R401" s="7"/>
      <c r="V401" s="7"/>
      <c r="X401" s="7"/>
    </row>
    <row r="402" spans="18:24" ht="95.25" customHeight="1" x14ac:dyDescent="0.2">
      <c r="R402" s="7"/>
      <c r="V402" s="7"/>
      <c r="X402" s="7"/>
    </row>
    <row r="403" spans="18:24" ht="95.25" customHeight="1" x14ac:dyDescent="0.2">
      <c r="R403" s="7"/>
      <c r="V403" s="7"/>
      <c r="X403" s="7"/>
    </row>
    <row r="404" spans="18:24" ht="95.25" customHeight="1" x14ac:dyDescent="0.2">
      <c r="R404" s="7"/>
      <c r="V404" s="7"/>
      <c r="X404" s="7"/>
    </row>
    <row r="405" spans="18:24" ht="95.25" customHeight="1" x14ac:dyDescent="0.2">
      <c r="R405" s="7"/>
      <c r="V405" s="7"/>
      <c r="X405" s="7"/>
    </row>
    <row r="406" spans="18:24" ht="95.25" customHeight="1" x14ac:dyDescent="0.2">
      <c r="R406" s="7"/>
      <c r="V406" s="7"/>
      <c r="X406" s="7"/>
    </row>
    <row r="407" spans="18:24" ht="95.25" customHeight="1" x14ac:dyDescent="0.2">
      <c r="R407" s="7"/>
      <c r="V407" s="7"/>
      <c r="X407" s="7"/>
    </row>
    <row r="408" spans="18:24" ht="95.25" customHeight="1" x14ac:dyDescent="0.2">
      <c r="R408" s="7"/>
      <c r="V408" s="7"/>
      <c r="X408" s="7"/>
    </row>
    <row r="409" spans="18:24" ht="95.25" customHeight="1" x14ac:dyDescent="0.2">
      <c r="R409" s="7"/>
      <c r="V409" s="7"/>
      <c r="X409" s="7"/>
    </row>
    <row r="410" spans="18:24" ht="95.25" customHeight="1" x14ac:dyDescent="0.2">
      <c r="R410" s="7"/>
      <c r="V410" s="7"/>
      <c r="X410" s="7"/>
    </row>
    <row r="411" spans="18:24" ht="95.25" customHeight="1" x14ac:dyDescent="0.2">
      <c r="R411" s="7"/>
      <c r="V411" s="7"/>
      <c r="X411" s="7"/>
    </row>
    <row r="412" spans="18:24" ht="95.25" customHeight="1" x14ac:dyDescent="0.2">
      <c r="R412" s="7"/>
      <c r="V412" s="7"/>
      <c r="X412" s="7"/>
    </row>
    <row r="413" spans="18:24" ht="95.25" customHeight="1" x14ac:dyDescent="0.2">
      <c r="R413" s="7"/>
      <c r="V413" s="7"/>
      <c r="X413" s="7"/>
    </row>
    <row r="414" spans="18:24" ht="95.25" customHeight="1" x14ac:dyDescent="0.2">
      <c r="R414" s="7"/>
      <c r="V414" s="7"/>
      <c r="X414" s="7"/>
    </row>
    <row r="415" spans="18:24" ht="95.25" customHeight="1" x14ac:dyDescent="0.2">
      <c r="R415" s="7"/>
      <c r="V415" s="7"/>
      <c r="X415" s="7"/>
    </row>
    <row r="416" spans="18:24" ht="95.25" customHeight="1" x14ac:dyDescent="0.2">
      <c r="R416" s="7"/>
      <c r="V416" s="7"/>
      <c r="X416" s="7"/>
    </row>
    <row r="417" spans="18:24" ht="95.25" customHeight="1" x14ac:dyDescent="0.2">
      <c r="R417" s="7"/>
      <c r="V417" s="7"/>
      <c r="X417" s="7"/>
    </row>
    <row r="418" spans="18:24" ht="95.25" customHeight="1" x14ac:dyDescent="0.2">
      <c r="R418" s="7"/>
      <c r="V418" s="7"/>
      <c r="X418" s="7"/>
    </row>
    <row r="419" spans="18:24" ht="95.25" customHeight="1" x14ac:dyDescent="0.2">
      <c r="R419" s="7"/>
      <c r="V419" s="7"/>
      <c r="X419" s="7"/>
    </row>
    <row r="420" spans="18:24" ht="95.25" customHeight="1" x14ac:dyDescent="0.2">
      <c r="R420" s="7"/>
      <c r="V420" s="7"/>
      <c r="X420" s="7"/>
    </row>
    <row r="421" spans="18:24" ht="95.25" customHeight="1" x14ac:dyDescent="0.2">
      <c r="R421" s="7"/>
      <c r="V421" s="7"/>
      <c r="X421" s="7"/>
    </row>
    <row r="422" spans="18:24" ht="95.25" customHeight="1" x14ac:dyDescent="0.2">
      <c r="R422" s="7"/>
      <c r="V422" s="7"/>
      <c r="X422" s="7"/>
    </row>
    <row r="423" spans="18:24" ht="95.25" customHeight="1" x14ac:dyDescent="0.2">
      <c r="R423" s="7"/>
      <c r="V423" s="7"/>
      <c r="X423" s="7"/>
    </row>
    <row r="424" spans="18:24" ht="95.25" customHeight="1" x14ac:dyDescent="0.2">
      <c r="R424" s="7"/>
      <c r="V424" s="7"/>
      <c r="X424" s="7"/>
    </row>
    <row r="425" spans="18:24" ht="95.25" customHeight="1" x14ac:dyDescent="0.2">
      <c r="R425" s="7"/>
      <c r="V425" s="7"/>
      <c r="X425" s="7"/>
    </row>
    <row r="426" spans="18:24" ht="95.25" customHeight="1" x14ac:dyDescent="0.2">
      <c r="R426" s="7"/>
      <c r="V426" s="7"/>
      <c r="X426" s="7"/>
    </row>
    <row r="427" spans="18:24" ht="95.25" customHeight="1" x14ac:dyDescent="0.2">
      <c r="R427" s="7"/>
      <c r="V427" s="7"/>
      <c r="X427" s="7"/>
    </row>
    <row r="428" spans="18:24" ht="95.25" customHeight="1" x14ac:dyDescent="0.2">
      <c r="R428" s="7"/>
      <c r="V428" s="7"/>
      <c r="X428" s="7"/>
    </row>
    <row r="429" spans="18:24" ht="95.25" customHeight="1" x14ac:dyDescent="0.2">
      <c r="R429" s="7"/>
      <c r="V429" s="7"/>
      <c r="X429" s="7"/>
    </row>
    <row r="430" spans="18:24" ht="95.25" customHeight="1" x14ac:dyDescent="0.2">
      <c r="R430" s="7"/>
      <c r="V430" s="7"/>
      <c r="X430" s="7"/>
    </row>
    <row r="431" spans="18:24" ht="95.25" customHeight="1" x14ac:dyDescent="0.2">
      <c r="R431" s="7"/>
      <c r="V431" s="7"/>
      <c r="X431" s="7"/>
    </row>
    <row r="432" spans="18:24" ht="95.25" customHeight="1" x14ac:dyDescent="0.2">
      <c r="R432" s="7"/>
      <c r="V432" s="7"/>
      <c r="X432" s="7"/>
    </row>
    <row r="433" spans="18:24" ht="95.25" customHeight="1" x14ac:dyDescent="0.2">
      <c r="R433" s="7"/>
      <c r="V433" s="7"/>
      <c r="X433" s="7"/>
    </row>
    <row r="434" spans="18:24" ht="95.25" customHeight="1" x14ac:dyDescent="0.2">
      <c r="R434" s="7"/>
      <c r="V434" s="7"/>
      <c r="X434" s="7"/>
    </row>
    <row r="435" spans="18:24" ht="95.25" customHeight="1" x14ac:dyDescent="0.2">
      <c r="R435" s="7"/>
      <c r="V435" s="7"/>
      <c r="X435" s="7"/>
    </row>
    <row r="436" spans="18:24" ht="95.25" customHeight="1" x14ac:dyDescent="0.2">
      <c r="R436" s="7"/>
      <c r="V436" s="7"/>
      <c r="X436" s="7"/>
    </row>
    <row r="437" spans="18:24" ht="95.25" customHeight="1" x14ac:dyDescent="0.2">
      <c r="R437" s="7"/>
      <c r="V437" s="7"/>
      <c r="X437" s="7"/>
    </row>
    <row r="438" spans="18:24" ht="95.25" customHeight="1" x14ac:dyDescent="0.2">
      <c r="R438" s="7"/>
      <c r="V438" s="7"/>
      <c r="X438" s="7"/>
    </row>
    <row r="439" spans="18:24" ht="95.25" customHeight="1" x14ac:dyDescent="0.2">
      <c r="R439" s="7"/>
      <c r="V439" s="7"/>
      <c r="X439" s="7"/>
    </row>
    <row r="440" spans="18:24" ht="95.25" customHeight="1" x14ac:dyDescent="0.2">
      <c r="R440" s="7"/>
      <c r="V440" s="7"/>
      <c r="X440" s="7"/>
    </row>
    <row r="441" spans="18:24" ht="95.25" customHeight="1" x14ac:dyDescent="0.2">
      <c r="R441" s="7"/>
      <c r="V441" s="7"/>
      <c r="X441" s="7"/>
    </row>
    <row r="442" spans="18:24" ht="95.25" customHeight="1" x14ac:dyDescent="0.2">
      <c r="R442" s="7"/>
      <c r="V442" s="7"/>
      <c r="X442" s="7"/>
    </row>
    <row r="443" spans="18:24" ht="95.25" customHeight="1" x14ac:dyDescent="0.2">
      <c r="R443" s="7"/>
      <c r="V443" s="7"/>
      <c r="X443" s="7"/>
    </row>
    <row r="444" spans="18:24" ht="95.25" customHeight="1" x14ac:dyDescent="0.2">
      <c r="R444" s="7"/>
      <c r="V444" s="7"/>
      <c r="X444" s="7"/>
    </row>
    <row r="445" spans="18:24" ht="95.25" customHeight="1" x14ac:dyDescent="0.2">
      <c r="R445" s="7"/>
      <c r="V445" s="7"/>
      <c r="X445" s="7"/>
    </row>
    <row r="446" spans="18:24" ht="95.25" customHeight="1" x14ac:dyDescent="0.2">
      <c r="R446" s="7"/>
      <c r="V446" s="7"/>
      <c r="X446" s="7"/>
    </row>
    <row r="447" spans="18:24" ht="95.25" customHeight="1" x14ac:dyDescent="0.2">
      <c r="R447" s="7"/>
      <c r="V447" s="7"/>
      <c r="X447" s="7"/>
    </row>
    <row r="448" spans="18:24" ht="95.25" customHeight="1" x14ac:dyDescent="0.2">
      <c r="R448" s="7"/>
      <c r="V448" s="7"/>
      <c r="X448" s="7"/>
    </row>
    <row r="449" spans="18:24" ht="95.25" customHeight="1" x14ac:dyDescent="0.2">
      <c r="R449" s="7"/>
      <c r="V449" s="7"/>
      <c r="X449" s="7"/>
    </row>
    <row r="450" spans="18:24" ht="95.25" customHeight="1" x14ac:dyDescent="0.2">
      <c r="R450" s="7"/>
      <c r="V450" s="7"/>
      <c r="X450" s="7"/>
    </row>
    <row r="451" spans="18:24" ht="95.25" customHeight="1" x14ac:dyDescent="0.2">
      <c r="R451" s="7"/>
      <c r="V451" s="7"/>
      <c r="X451" s="7"/>
    </row>
    <row r="452" spans="18:24" ht="95.25" customHeight="1" x14ac:dyDescent="0.2">
      <c r="R452" s="7"/>
      <c r="V452" s="7"/>
      <c r="X452" s="7"/>
    </row>
    <row r="453" spans="18:24" ht="95.25" customHeight="1" x14ac:dyDescent="0.2">
      <c r="R453" s="7"/>
      <c r="V453" s="7"/>
      <c r="X453" s="7"/>
    </row>
    <row r="454" spans="18:24" ht="95.25" customHeight="1" x14ac:dyDescent="0.2">
      <c r="R454" s="7"/>
      <c r="V454" s="7"/>
      <c r="X454" s="7"/>
    </row>
    <row r="455" spans="18:24" ht="95.25" customHeight="1" x14ac:dyDescent="0.2">
      <c r="R455" s="7"/>
      <c r="V455" s="7"/>
      <c r="X455" s="7"/>
    </row>
    <row r="456" spans="18:24" ht="95.25" customHeight="1" x14ac:dyDescent="0.2">
      <c r="R456" s="7"/>
      <c r="V456" s="7"/>
      <c r="X456" s="7"/>
    </row>
    <row r="457" spans="18:24" ht="95.25" customHeight="1" x14ac:dyDescent="0.2">
      <c r="R457" s="7"/>
      <c r="V457" s="7"/>
      <c r="X457" s="7"/>
    </row>
    <row r="458" spans="18:24" ht="95.25" customHeight="1" x14ac:dyDescent="0.2">
      <c r="R458" s="7"/>
      <c r="V458" s="7"/>
      <c r="X458" s="7"/>
    </row>
    <row r="459" spans="18:24" ht="95.25" customHeight="1" x14ac:dyDescent="0.2">
      <c r="R459" s="7"/>
      <c r="V459" s="7"/>
      <c r="X459" s="7"/>
    </row>
    <row r="460" spans="18:24" ht="95.25" customHeight="1" x14ac:dyDescent="0.2">
      <c r="R460" s="7"/>
      <c r="V460" s="7"/>
      <c r="X460" s="7"/>
    </row>
    <row r="461" spans="18:24" ht="95.25" customHeight="1" x14ac:dyDescent="0.2">
      <c r="R461" s="7"/>
      <c r="V461" s="7"/>
      <c r="X461" s="7"/>
    </row>
    <row r="462" spans="18:24" ht="95.25" customHeight="1" x14ac:dyDescent="0.2">
      <c r="R462" s="7"/>
      <c r="V462" s="7"/>
      <c r="X462" s="7"/>
    </row>
    <row r="463" spans="18:24" ht="95.25" customHeight="1" x14ac:dyDescent="0.2">
      <c r="R463" s="7"/>
      <c r="V463" s="7"/>
      <c r="X463" s="7"/>
    </row>
    <row r="464" spans="18:24" ht="95.25" customHeight="1" x14ac:dyDescent="0.2">
      <c r="R464" s="7"/>
      <c r="V464" s="7"/>
      <c r="X464" s="7"/>
    </row>
    <row r="465" spans="18:24" ht="95.25" customHeight="1" x14ac:dyDescent="0.2">
      <c r="R465" s="7"/>
      <c r="V465" s="7"/>
      <c r="X465" s="7"/>
    </row>
    <row r="466" spans="18:24" ht="95.25" customHeight="1" x14ac:dyDescent="0.2">
      <c r="R466" s="7"/>
      <c r="V466" s="7"/>
      <c r="X466" s="7"/>
    </row>
    <row r="467" spans="18:24" ht="95.25" customHeight="1" x14ac:dyDescent="0.2">
      <c r="R467" s="7"/>
      <c r="V467" s="7"/>
      <c r="X467" s="7"/>
    </row>
    <row r="468" spans="18:24" ht="95.25" customHeight="1" x14ac:dyDescent="0.2">
      <c r="R468" s="7"/>
      <c r="V468" s="7"/>
      <c r="X468" s="7"/>
    </row>
    <row r="469" spans="18:24" ht="95.25" customHeight="1" x14ac:dyDescent="0.2">
      <c r="R469" s="7"/>
      <c r="V469" s="7"/>
      <c r="X469" s="7"/>
    </row>
    <row r="470" spans="18:24" ht="95.25" customHeight="1" x14ac:dyDescent="0.2">
      <c r="R470" s="7"/>
      <c r="V470" s="7"/>
      <c r="X470" s="7"/>
    </row>
    <row r="471" spans="18:24" ht="95.25" customHeight="1" x14ac:dyDescent="0.2">
      <c r="R471" s="7"/>
      <c r="V471" s="7"/>
      <c r="X471" s="7"/>
    </row>
    <row r="472" spans="18:24" ht="95.25" customHeight="1" x14ac:dyDescent="0.2">
      <c r="R472" s="7"/>
      <c r="V472" s="7"/>
      <c r="X472" s="7"/>
    </row>
    <row r="473" spans="18:24" ht="95.25" customHeight="1" x14ac:dyDescent="0.2">
      <c r="R473" s="7"/>
      <c r="V473" s="7"/>
      <c r="X473" s="7"/>
    </row>
    <row r="474" spans="18:24" ht="95.25" customHeight="1" x14ac:dyDescent="0.2">
      <c r="R474" s="7"/>
      <c r="V474" s="7"/>
      <c r="X474" s="7"/>
    </row>
    <row r="475" spans="18:24" ht="95.25" customHeight="1" x14ac:dyDescent="0.2">
      <c r="R475" s="7"/>
      <c r="V475" s="7"/>
      <c r="X475" s="7"/>
    </row>
    <row r="476" spans="18:24" ht="95.25" customHeight="1" x14ac:dyDescent="0.2">
      <c r="R476" s="7"/>
      <c r="V476" s="7"/>
      <c r="X476" s="7"/>
    </row>
    <row r="477" spans="18:24" ht="95.25" customHeight="1" x14ac:dyDescent="0.2">
      <c r="R477" s="7"/>
      <c r="V477" s="7"/>
      <c r="X477" s="7"/>
    </row>
    <row r="478" spans="18:24" ht="95.25" customHeight="1" x14ac:dyDescent="0.2">
      <c r="R478" s="7"/>
      <c r="V478" s="7"/>
      <c r="X478" s="7"/>
    </row>
    <row r="479" spans="18:24" ht="95.25" customHeight="1" x14ac:dyDescent="0.2">
      <c r="R479" s="7"/>
      <c r="V479" s="7"/>
      <c r="X479" s="7"/>
    </row>
    <row r="480" spans="18:24" ht="95.25" customHeight="1" x14ac:dyDescent="0.2">
      <c r="R480" s="7"/>
      <c r="V480" s="7"/>
      <c r="X480" s="7"/>
    </row>
    <row r="481" spans="18:24" ht="95.25" customHeight="1" x14ac:dyDescent="0.2">
      <c r="R481" s="7"/>
      <c r="V481" s="7"/>
      <c r="X481" s="7"/>
    </row>
    <row r="482" spans="18:24" ht="95.25" customHeight="1" x14ac:dyDescent="0.2">
      <c r="R482" s="7"/>
      <c r="V482" s="7"/>
      <c r="X482" s="7"/>
    </row>
    <row r="483" spans="18:24" ht="95.25" customHeight="1" x14ac:dyDescent="0.2">
      <c r="R483" s="7"/>
      <c r="V483" s="7"/>
      <c r="X483" s="7"/>
    </row>
    <row r="484" spans="18:24" ht="95.25" customHeight="1" x14ac:dyDescent="0.2">
      <c r="R484" s="7"/>
      <c r="V484" s="7"/>
      <c r="X484" s="7"/>
    </row>
    <row r="485" spans="18:24" ht="95.25" customHeight="1" x14ac:dyDescent="0.2">
      <c r="R485" s="7"/>
      <c r="V485" s="7"/>
      <c r="X485" s="7"/>
    </row>
    <row r="486" spans="18:24" ht="95.25" customHeight="1" x14ac:dyDescent="0.2">
      <c r="R486" s="7"/>
      <c r="V486" s="7"/>
      <c r="X486" s="7"/>
    </row>
    <row r="487" spans="18:24" ht="95.25" customHeight="1" x14ac:dyDescent="0.2">
      <c r="R487" s="7"/>
      <c r="V487" s="7"/>
      <c r="X487" s="7"/>
    </row>
    <row r="488" spans="18:24" ht="95.25" customHeight="1" x14ac:dyDescent="0.2">
      <c r="R488" s="7"/>
      <c r="V488" s="7"/>
      <c r="X488" s="7"/>
    </row>
    <row r="489" spans="18:24" ht="95.25" customHeight="1" x14ac:dyDescent="0.2">
      <c r="R489" s="7"/>
      <c r="V489" s="7"/>
      <c r="X489" s="7"/>
    </row>
    <row r="490" spans="18:24" ht="95.25" customHeight="1" x14ac:dyDescent="0.2">
      <c r="R490" s="7"/>
      <c r="V490" s="7"/>
      <c r="X490" s="7"/>
    </row>
    <row r="491" spans="18:24" ht="95.25" customHeight="1" x14ac:dyDescent="0.2">
      <c r="R491" s="7"/>
      <c r="V491" s="7"/>
      <c r="X491" s="7"/>
    </row>
    <row r="492" spans="18:24" ht="95.25" customHeight="1" x14ac:dyDescent="0.2">
      <c r="R492" s="7"/>
      <c r="V492" s="7"/>
      <c r="X492" s="7"/>
    </row>
    <row r="493" spans="18:24" ht="95.25" customHeight="1" x14ac:dyDescent="0.2">
      <c r="R493" s="7"/>
      <c r="V493" s="7"/>
      <c r="X493" s="7"/>
    </row>
    <row r="494" spans="18:24" ht="95.25" customHeight="1" x14ac:dyDescent="0.2">
      <c r="R494" s="7"/>
      <c r="V494" s="7"/>
      <c r="X494" s="7"/>
    </row>
    <row r="495" spans="18:24" ht="95.25" customHeight="1" x14ac:dyDescent="0.2">
      <c r="R495" s="7"/>
      <c r="V495" s="7"/>
      <c r="X495" s="7"/>
    </row>
    <row r="496" spans="18:24" ht="95.25" customHeight="1" x14ac:dyDescent="0.2">
      <c r="R496" s="7"/>
      <c r="V496" s="7"/>
      <c r="X496" s="7"/>
    </row>
    <row r="497" spans="18:24" ht="95.25" customHeight="1" x14ac:dyDescent="0.2">
      <c r="R497" s="7"/>
      <c r="V497" s="7"/>
      <c r="X497" s="7"/>
    </row>
    <row r="498" spans="18:24" ht="95.25" customHeight="1" x14ac:dyDescent="0.2">
      <c r="R498" s="7"/>
      <c r="V498" s="7"/>
      <c r="X498" s="7"/>
    </row>
    <row r="499" spans="18:24" ht="95.25" customHeight="1" x14ac:dyDescent="0.2">
      <c r="R499" s="7"/>
      <c r="V499" s="7"/>
      <c r="X499" s="7"/>
    </row>
    <row r="500" spans="18:24" ht="95.25" customHeight="1" x14ac:dyDescent="0.2">
      <c r="R500" s="7"/>
      <c r="V500" s="7"/>
      <c r="X500" s="7"/>
    </row>
    <row r="501" spans="18:24" ht="95.25" customHeight="1" x14ac:dyDescent="0.2">
      <c r="R501" s="7"/>
      <c r="V501" s="7"/>
      <c r="X501" s="7"/>
    </row>
    <row r="502" spans="18:24" ht="95.25" customHeight="1" x14ac:dyDescent="0.2">
      <c r="R502" s="7"/>
      <c r="V502" s="7"/>
      <c r="X502" s="7"/>
    </row>
    <row r="503" spans="18:24" ht="95.25" customHeight="1" x14ac:dyDescent="0.2">
      <c r="R503" s="7"/>
      <c r="V503" s="7"/>
      <c r="X503" s="7"/>
    </row>
    <row r="504" spans="18:24" ht="95.25" customHeight="1" x14ac:dyDescent="0.2">
      <c r="R504" s="7"/>
      <c r="V504" s="7"/>
      <c r="X504" s="7"/>
    </row>
    <row r="505" spans="18:24" ht="95.25" customHeight="1" x14ac:dyDescent="0.2">
      <c r="R505" s="7"/>
      <c r="V505" s="7"/>
      <c r="X505" s="7"/>
    </row>
    <row r="506" spans="18:24" ht="95.25" customHeight="1" x14ac:dyDescent="0.2">
      <c r="R506" s="7"/>
      <c r="V506" s="7"/>
      <c r="X506" s="7"/>
    </row>
    <row r="507" spans="18:24" ht="95.25" customHeight="1" x14ac:dyDescent="0.2">
      <c r="R507" s="7"/>
      <c r="V507" s="7"/>
      <c r="X507" s="7"/>
    </row>
    <row r="508" spans="18:24" ht="95.25" customHeight="1" x14ac:dyDescent="0.2">
      <c r="R508" s="7"/>
      <c r="V508" s="7"/>
      <c r="X508" s="7"/>
    </row>
    <row r="509" spans="18:24" ht="95.25" customHeight="1" x14ac:dyDescent="0.2">
      <c r="R509" s="7"/>
      <c r="V509" s="7"/>
      <c r="X509" s="7"/>
    </row>
    <row r="510" spans="18:24" ht="95.25" customHeight="1" x14ac:dyDescent="0.2">
      <c r="R510" s="7"/>
      <c r="V510" s="7"/>
      <c r="X510" s="7"/>
    </row>
    <row r="511" spans="18:24" ht="95.25" customHeight="1" x14ac:dyDescent="0.2">
      <c r="R511" s="7"/>
      <c r="V511" s="7"/>
      <c r="X511" s="7"/>
    </row>
    <row r="512" spans="18:24" ht="95.25" customHeight="1" x14ac:dyDescent="0.2">
      <c r="R512" s="7"/>
      <c r="V512" s="7"/>
      <c r="X512" s="7"/>
    </row>
    <row r="513" spans="18:24" ht="95.25" customHeight="1" x14ac:dyDescent="0.2">
      <c r="R513" s="7"/>
      <c r="V513" s="7"/>
      <c r="X513" s="7"/>
    </row>
    <row r="514" spans="18:24" ht="95.25" customHeight="1" x14ac:dyDescent="0.2">
      <c r="R514" s="7"/>
      <c r="V514" s="7"/>
      <c r="X514" s="7"/>
    </row>
    <row r="515" spans="18:24" ht="95.25" customHeight="1" x14ac:dyDescent="0.2">
      <c r="R515" s="7"/>
      <c r="V515" s="7"/>
      <c r="X515" s="7"/>
    </row>
    <row r="516" spans="18:24" ht="95.25" customHeight="1" x14ac:dyDescent="0.2">
      <c r="R516" s="7"/>
      <c r="V516" s="7"/>
      <c r="X516" s="7"/>
    </row>
    <row r="517" spans="18:24" ht="95.25" customHeight="1" x14ac:dyDescent="0.2">
      <c r="R517" s="7"/>
      <c r="V517" s="7"/>
      <c r="X517" s="7"/>
    </row>
    <row r="518" spans="18:24" ht="95.25" customHeight="1" x14ac:dyDescent="0.2">
      <c r="R518" s="7"/>
      <c r="V518" s="7"/>
      <c r="X518" s="7"/>
    </row>
    <row r="519" spans="18:24" ht="95.25" customHeight="1" x14ac:dyDescent="0.2">
      <c r="R519" s="7"/>
      <c r="V519" s="7"/>
      <c r="X519" s="7"/>
    </row>
    <row r="520" spans="18:24" ht="95.25" customHeight="1" x14ac:dyDescent="0.2">
      <c r="R520" s="7"/>
      <c r="V520" s="7"/>
      <c r="X520" s="7"/>
    </row>
    <row r="521" spans="18:24" ht="95.25" customHeight="1" x14ac:dyDescent="0.2">
      <c r="R521" s="7"/>
      <c r="V521" s="7"/>
      <c r="X521" s="7"/>
    </row>
    <row r="522" spans="18:24" ht="95.25" customHeight="1" x14ac:dyDescent="0.2">
      <c r="R522" s="7"/>
      <c r="V522" s="7"/>
      <c r="X522" s="7"/>
    </row>
    <row r="523" spans="18:24" ht="95.25" customHeight="1" x14ac:dyDescent="0.2">
      <c r="R523" s="7"/>
      <c r="V523" s="7"/>
      <c r="X523" s="7"/>
    </row>
    <row r="524" spans="18:24" ht="95.25" customHeight="1" x14ac:dyDescent="0.2">
      <c r="R524" s="7"/>
      <c r="V524" s="7"/>
      <c r="X524" s="7"/>
    </row>
    <row r="525" spans="18:24" ht="95.25" customHeight="1" x14ac:dyDescent="0.2">
      <c r="R525" s="7"/>
      <c r="V525" s="7"/>
      <c r="X525" s="7"/>
    </row>
    <row r="526" spans="18:24" ht="95.25" customHeight="1" x14ac:dyDescent="0.2">
      <c r="R526" s="7"/>
      <c r="V526" s="7"/>
      <c r="X526" s="7"/>
    </row>
    <row r="527" spans="18:24" ht="95.25" customHeight="1" x14ac:dyDescent="0.2">
      <c r="R527" s="7"/>
      <c r="V527" s="7"/>
      <c r="X527" s="7"/>
    </row>
    <row r="528" spans="18:24" ht="95.25" customHeight="1" x14ac:dyDescent="0.2">
      <c r="R528" s="7"/>
      <c r="V528" s="7"/>
      <c r="X528" s="7"/>
    </row>
    <row r="529" spans="18:24" ht="95.25" customHeight="1" x14ac:dyDescent="0.2">
      <c r="R529" s="7"/>
      <c r="V529" s="7"/>
      <c r="X529" s="7"/>
    </row>
    <row r="530" spans="18:24" ht="95.25" customHeight="1" x14ac:dyDescent="0.2">
      <c r="R530" s="7"/>
      <c r="V530" s="7"/>
      <c r="X530" s="7"/>
    </row>
    <row r="531" spans="18:24" ht="95.25" customHeight="1" x14ac:dyDescent="0.2">
      <c r="R531" s="7"/>
      <c r="V531" s="7"/>
      <c r="X531" s="7"/>
    </row>
    <row r="532" spans="18:24" ht="95.25" customHeight="1" x14ac:dyDescent="0.2">
      <c r="R532" s="7"/>
      <c r="V532" s="7"/>
      <c r="X532" s="7"/>
    </row>
    <row r="533" spans="18:24" ht="95.25" customHeight="1" x14ac:dyDescent="0.2">
      <c r="R533" s="7"/>
      <c r="V533" s="7"/>
      <c r="X533" s="7"/>
    </row>
    <row r="534" spans="18:24" ht="95.25" customHeight="1" x14ac:dyDescent="0.2">
      <c r="R534" s="7"/>
      <c r="V534" s="7"/>
      <c r="X534" s="7"/>
    </row>
    <row r="535" spans="18:24" ht="95.25" customHeight="1" x14ac:dyDescent="0.2">
      <c r="R535" s="7"/>
      <c r="V535" s="7"/>
      <c r="X535" s="7"/>
    </row>
    <row r="536" spans="18:24" ht="95.25" customHeight="1" x14ac:dyDescent="0.2">
      <c r="R536" s="7"/>
      <c r="V536" s="7"/>
      <c r="X536" s="7"/>
    </row>
    <row r="537" spans="18:24" ht="95.25" customHeight="1" x14ac:dyDescent="0.2">
      <c r="R537" s="7"/>
      <c r="V537" s="7"/>
      <c r="X537" s="7"/>
    </row>
    <row r="538" spans="18:24" ht="95.25" customHeight="1" x14ac:dyDescent="0.2">
      <c r="R538" s="7"/>
      <c r="V538" s="7"/>
      <c r="X538" s="7"/>
    </row>
    <row r="539" spans="18:24" ht="95.25" customHeight="1" x14ac:dyDescent="0.2">
      <c r="R539" s="7"/>
      <c r="V539" s="7"/>
      <c r="X539" s="7"/>
    </row>
    <row r="540" spans="18:24" ht="95.25" customHeight="1" x14ac:dyDescent="0.2">
      <c r="R540" s="7"/>
      <c r="V540" s="7"/>
      <c r="X540" s="7"/>
    </row>
    <row r="541" spans="18:24" ht="95.25" customHeight="1" x14ac:dyDescent="0.2">
      <c r="R541" s="7"/>
      <c r="V541" s="7"/>
      <c r="X541" s="7"/>
    </row>
    <row r="542" spans="18:24" ht="95.25" customHeight="1" x14ac:dyDescent="0.2">
      <c r="R542" s="7"/>
      <c r="V542" s="7"/>
      <c r="X542" s="7"/>
    </row>
    <row r="543" spans="18:24" ht="95.25" customHeight="1" x14ac:dyDescent="0.2">
      <c r="R543" s="7"/>
      <c r="V543" s="7"/>
      <c r="X543" s="7"/>
    </row>
    <row r="544" spans="18:24" ht="95.25" customHeight="1" x14ac:dyDescent="0.2">
      <c r="R544" s="7"/>
      <c r="V544" s="7"/>
      <c r="X544" s="7"/>
    </row>
    <row r="545" spans="18:24" ht="95.25" customHeight="1" x14ac:dyDescent="0.2">
      <c r="R545" s="7"/>
      <c r="V545" s="7"/>
      <c r="X545" s="7"/>
    </row>
    <row r="546" spans="18:24" ht="95.25" customHeight="1" x14ac:dyDescent="0.2">
      <c r="R546" s="7"/>
      <c r="V546" s="7"/>
      <c r="X546" s="7"/>
    </row>
    <row r="547" spans="18:24" ht="95.25" customHeight="1" x14ac:dyDescent="0.2">
      <c r="R547" s="7"/>
      <c r="V547" s="7"/>
      <c r="X547" s="7"/>
    </row>
    <row r="548" spans="18:24" ht="95.25" customHeight="1" x14ac:dyDescent="0.2">
      <c r="R548" s="7"/>
      <c r="V548" s="7"/>
      <c r="X548" s="7"/>
    </row>
    <row r="549" spans="18:24" ht="95.25" customHeight="1" x14ac:dyDescent="0.2">
      <c r="R549" s="7"/>
      <c r="V549" s="7"/>
      <c r="X549" s="7"/>
    </row>
    <row r="550" spans="18:24" ht="95.25" customHeight="1" x14ac:dyDescent="0.2">
      <c r="R550" s="7"/>
      <c r="V550" s="7"/>
      <c r="X550" s="7"/>
    </row>
    <row r="551" spans="18:24" ht="95.25" customHeight="1" x14ac:dyDescent="0.2">
      <c r="R551" s="7"/>
      <c r="V551" s="7"/>
      <c r="X551" s="7"/>
    </row>
    <row r="552" spans="18:24" ht="95.25" customHeight="1" x14ac:dyDescent="0.2">
      <c r="R552" s="7"/>
      <c r="V552" s="7"/>
      <c r="X552" s="7"/>
    </row>
    <row r="553" spans="18:24" ht="95.25" customHeight="1" x14ac:dyDescent="0.2">
      <c r="R553" s="7"/>
      <c r="V553" s="7"/>
      <c r="X553" s="7"/>
    </row>
    <row r="554" spans="18:24" ht="95.25" customHeight="1" x14ac:dyDescent="0.2">
      <c r="R554" s="7"/>
      <c r="V554" s="7"/>
      <c r="X554" s="7"/>
    </row>
    <row r="555" spans="18:24" ht="95.25" customHeight="1" x14ac:dyDescent="0.2">
      <c r="R555" s="7"/>
      <c r="V555" s="7"/>
      <c r="X555" s="7"/>
    </row>
    <row r="556" spans="18:24" ht="95.25" customHeight="1" x14ac:dyDescent="0.2">
      <c r="R556" s="7"/>
      <c r="V556" s="7"/>
      <c r="X556" s="7"/>
    </row>
    <row r="557" spans="18:24" ht="95.25" customHeight="1" x14ac:dyDescent="0.2">
      <c r="R557" s="7"/>
      <c r="V557" s="7"/>
      <c r="X557" s="7"/>
    </row>
    <row r="558" spans="18:24" ht="95.25" customHeight="1" x14ac:dyDescent="0.2">
      <c r="R558" s="7"/>
      <c r="V558" s="7"/>
      <c r="X558" s="7"/>
    </row>
    <row r="559" spans="18:24" ht="95.25" customHeight="1" x14ac:dyDescent="0.2">
      <c r="R559" s="7"/>
      <c r="V559" s="7"/>
      <c r="X559" s="7"/>
    </row>
    <row r="560" spans="18:24" ht="95.25" customHeight="1" x14ac:dyDescent="0.2">
      <c r="R560" s="7"/>
      <c r="V560" s="7"/>
      <c r="X560" s="7"/>
    </row>
    <row r="561" spans="18:24" ht="95.25" customHeight="1" x14ac:dyDescent="0.2">
      <c r="R561" s="7"/>
      <c r="V561" s="7"/>
      <c r="X561" s="7"/>
    </row>
    <row r="562" spans="18:24" ht="95.25" customHeight="1" x14ac:dyDescent="0.2">
      <c r="R562" s="7"/>
      <c r="V562" s="7"/>
      <c r="X562" s="7"/>
    </row>
    <row r="563" spans="18:24" ht="95.25" customHeight="1" x14ac:dyDescent="0.2">
      <c r="R563" s="7"/>
      <c r="V563" s="7"/>
      <c r="X563" s="7"/>
    </row>
    <row r="564" spans="18:24" ht="95.25" customHeight="1" x14ac:dyDescent="0.2">
      <c r="R564" s="7"/>
      <c r="V564" s="7"/>
      <c r="X564" s="7"/>
    </row>
    <row r="565" spans="18:24" ht="95.25" customHeight="1" x14ac:dyDescent="0.2">
      <c r="R565" s="7"/>
      <c r="V565" s="7"/>
      <c r="X565" s="7"/>
    </row>
    <row r="566" spans="18:24" ht="95.25" customHeight="1" x14ac:dyDescent="0.2">
      <c r="R566" s="7"/>
      <c r="V566" s="7"/>
      <c r="X566" s="7"/>
    </row>
    <row r="567" spans="18:24" ht="95.25" customHeight="1" x14ac:dyDescent="0.2">
      <c r="R567" s="7"/>
      <c r="V567" s="7"/>
      <c r="X567" s="7"/>
    </row>
    <row r="568" spans="18:24" ht="95.25" customHeight="1" x14ac:dyDescent="0.2">
      <c r="R568" s="7"/>
      <c r="V568" s="7"/>
      <c r="X568" s="7"/>
    </row>
    <row r="569" spans="18:24" ht="95.25" customHeight="1" x14ac:dyDescent="0.2">
      <c r="R569" s="7"/>
      <c r="V569" s="7"/>
      <c r="X569" s="7"/>
    </row>
    <row r="570" spans="18:24" ht="95.25" customHeight="1" x14ac:dyDescent="0.2">
      <c r="R570" s="7"/>
      <c r="V570" s="7"/>
      <c r="X570" s="7"/>
    </row>
    <row r="571" spans="18:24" ht="95.25" customHeight="1" x14ac:dyDescent="0.2">
      <c r="R571" s="7"/>
      <c r="V571" s="7"/>
      <c r="X571" s="7"/>
    </row>
    <row r="572" spans="18:24" ht="95.25" customHeight="1" x14ac:dyDescent="0.2">
      <c r="R572" s="7"/>
      <c r="V572" s="7"/>
      <c r="X572" s="7"/>
    </row>
    <row r="573" spans="18:24" ht="95.25" customHeight="1" x14ac:dyDescent="0.2">
      <c r="R573" s="7"/>
      <c r="V573" s="7"/>
      <c r="X573" s="7"/>
    </row>
    <row r="574" spans="18:24" ht="95.25" customHeight="1" x14ac:dyDescent="0.2">
      <c r="R574" s="7"/>
      <c r="V574" s="7"/>
      <c r="X574" s="7"/>
    </row>
    <row r="575" spans="18:24" ht="95.25" customHeight="1" x14ac:dyDescent="0.2">
      <c r="R575" s="7"/>
      <c r="V575" s="7"/>
      <c r="X575" s="7"/>
    </row>
    <row r="576" spans="18:24" ht="95.25" customHeight="1" x14ac:dyDescent="0.2">
      <c r="R576" s="7"/>
      <c r="V576" s="7"/>
      <c r="X576" s="7"/>
    </row>
    <row r="577" spans="18:24" ht="95.25" customHeight="1" x14ac:dyDescent="0.2">
      <c r="R577" s="7"/>
      <c r="V577" s="7"/>
      <c r="X577" s="7"/>
    </row>
    <row r="578" spans="18:24" ht="95.25" customHeight="1" x14ac:dyDescent="0.2">
      <c r="R578" s="7"/>
      <c r="V578" s="7"/>
      <c r="X578" s="7"/>
    </row>
    <row r="579" spans="18:24" ht="95.25" customHeight="1" x14ac:dyDescent="0.2">
      <c r="R579" s="7"/>
      <c r="V579" s="7"/>
      <c r="X579" s="7"/>
    </row>
    <row r="580" spans="18:24" ht="95.25" customHeight="1" x14ac:dyDescent="0.2">
      <c r="R580" s="7"/>
      <c r="V580" s="7"/>
      <c r="X580" s="7"/>
    </row>
    <row r="581" spans="18:24" ht="95.25" customHeight="1" x14ac:dyDescent="0.2">
      <c r="R581" s="7"/>
      <c r="V581" s="7"/>
      <c r="X581" s="7"/>
    </row>
    <row r="582" spans="18:24" ht="95.25" customHeight="1" x14ac:dyDescent="0.2">
      <c r="R582" s="7"/>
      <c r="V582" s="7"/>
      <c r="X582" s="7"/>
    </row>
    <row r="583" spans="18:24" ht="95.25" customHeight="1" x14ac:dyDescent="0.2">
      <c r="R583" s="7"/>
      <c r="V583" s="7"/>
      <c r="X583" s="7"/>
    </row>
    <row r="584" spans="18:24" ht="95.25" customHeight="1" x14ac:dyDescent="0.2">
      <c r="R584" s="7"/>
      <c r="V584" s="7"/>
      <c r="X584" s="7"/>
    </row>
    <row r="585" spans="18:24" ht="95.25" customHeight="1" x14ac:dyDescent="0.2">
      <c r="R585" s="7"/>
      <c r="V585" s="7"/>
      <c r="X585" s="7"/>
    </row>
    <row r="586" spans="18:24" ht="95.25" customHeight="1" x14ac:dyDescent="0.2">
      <c r="R586" s="7"/>
      <c r="V586" s="7"/>
      <c r="X586" s="7"/>
    </row>
    <row r="587" spans="18:24" ht="95.25" customHeight="1" x14ac:dyDescent="0.2">
      <c r="R587" s="7"/>
      <c r="V587" s="7"/>
      <c r="X587" s="7"/>
    </row>
    <row r="588" spans="18:24" ht="95.25" customHeight="1" x14ac:dyDescent="0.2">
      <c r="R588" s="7"/>
      <c r="V588" s="7"/>
      <c r="X588" s="7"/>
    </row>
    <row r="589" spans="18:24" ht="95.25" customHeight="1" x14ac:dyDescent="0.2">
      <c r="R589" s="7"/>
      <c r="V589" s="7"/>
      <c r="X589" s="7"/>
    </row>
    <row r="590" spans="18:24" ht="95.25" customHeight="1" x14ac:dyDescent="0.2">
      <c r="R590" s="7"/>
      <c r="V590" s="7"/>
      <c r="X590" s="7"/>
    </row>
    <row r="591" spans="18:24" ht="95.25" customHeight="1" x14ac:dyDescent="0.2">
      <c r="R591" s="7"/>
      <c r="V591" s="7"/>
      <c r="X591" s="7"/>
    </row>
    <row r="592" spans="18:24" ht="95.25" customHeight="1" x14ac:dyDescent="0.2">
      <c r="R592" s="7"/>
      <c r="V592" s="7"/>
      <c r="X592" s="7"/>
    </row>
    <row r="593" spans="18:24" ht="95.25" customHeight="1" x14ac:dyDescent="0.2">
      <c r="R593" s="7"/>
      <c r="V593" s="7"/>
      <c r="X593" s="7"/>
    </row>
    <row r="594" spans="18:24" ht="95.25" customHeight="1" x14ac:dyDescent="0.2">
      <c r="R594" s="7"/>
      <c r="V594" s="7"/>
      <c r="X594" s="7"/>
    </row>
    <row r="595" spans="18:24" ht="95.25" customHeight="1" x14ac:dyDescent="0.2">
      <c r="R595" s="7"/>
      <c r="V595" s="7"/>
      <c r="X595" s="7"/>
    </row>
    <row r="596" spans="18:24" ht="95.25" customHeight="1" x14ac:dyDescent="0.2">
      <c r="R596" s="7"/>
      <c r="V596" s="7"/>
      <c r="X596" s="7"/>
    </row>
    <row r="597" spans="18:24" ht="95.25" customHeight="1" x14ac:dyDescent="0.2">
      <c r="R597" s="7"/>
      <c r="V597" s="7"/>
      <c r="X597" s="7"/>
    </row>
    <row r="598" spans="18:24" ht="95.25" customHeight="1" x14ac:dyDescent="0.2">
      <c r="R598" s="7"/>
      <c r="V598" s="7"/>
      <c r="X598" s="7"/>
    </row>
    <row r="599" spans="18:24" ht="95.25" customHeight="1" x14ac:dyDescent="0.2">
      <c r="R599" s="7"/>
      <c r="V599" s="7"/>
      <c r="X599" s="7"/>
    </row>
    <row r="600" spans="18:24" ht="95.25" customHeight="1" x14ac:dyDescent="0.2">
      <c r="R600" s="7"/>
      <c r="V600" s="7"/>
      <c r="X600" s="7"/>
    </row>
    <row r="601" spans="18:24" ht="95.25" customHeight="1" x14ac:dyDescent="0.2">
      <c r="R601" s="7"/>
      <c r="V601" s="7"/>
      <c r="X601" s="7"/>
    </row>
    <row r="602" spans="18:24" ht="95.25" customHeight="1" x14ac:dyDescent="0.2">
      <c r="R602" s="7"/>
      <c r="V602" s="7"/>
      <c r="X602" s="7"/>
    </row>
    <row r="603" spans="18:24" ht="95.25" customHeight="1" x14ac:dyDescent="0.2">
      <c r="R603" s="7"/>
      <c r="V603" s="7"/>
      <c r="X603" s="7"/>
    </row>
    <row r="604" spans="18:24" ht="95.25" customHeight="1" x14ac:dyDescent="0.2">
      <c r="R604" s="7"/>
      <c r="V604" s="7"/>
      <c r="X604" s="7"/>
    </row>
    <row r="605" spans="18:24" ht="95.25" customHeight="1" x14ac:dyDescent="0.2">
      <c r="R605" s="7"/>
      <c r="V605" s="7"/>
      <c r="X605" s="7"/>
    </row>
    <row r="606" spans="18:24" ht="95.25" customHeight="1" x14ac:dyDescent="0.2">
      <c r="R606" s="7"/>
      <c r="V606" s="7"/>
      <c r="X606" s="7"/>
    </row>
    <row r="607" spans="18:24" ht="95.25" customHeight="1" x14ac:dyDescent="0.2">
      <c r="R607" s="7"/>
      <c r="V607" s="7"/>
      <c r="X607" s="7"/>
    </row>
    <row r="608" spans="18:24" ht="95.25" customHeight="1" x14ac:dyDescent="0.2">
      <c r="R608" s="7"/>
      <c r="V608" s="7"/>
      <c r="X608" s="7"/>
    </row>
    <row r="609" spans="18:24" ht="95.25" customHeight="1" x14ac:dyDescent="0.2">
      <c r="R609" s="7"/>
      <c r="V609" s="7"/>
      <c r="X609" s="7"/>
    </row>
    <row r="610" spans="18:24" ht="95.25" customHeight="1" x14ac:dyDescent="0.2">
      <c r="R610" s="7"/>
      <c r="V610" s="7"/>
      <c r="X610" s="7"/>
    </row>
    <row r="611" spans="18:24" ht="95.25" customHeight="1" x14ac:dyDescent="0.2">
      <c r="R611" s="7"/>
      <c r="V611" s="7"/>
      <c r="X611" s="7"/>
    </row>
    <row r="612" spans="18:24" ht="95.25" customHeight="1" x14ac:dyDescent="0.2">
      <c r="R612" s="7"/>
      <c r="V612" s="7"/>
      <c r="X612" s="7"/>
    </row>
    <row r="613" spans="18:24" ht="95.25" customHeight="1" x14ac:dyDescent="0.2">
      <c r="R613" s="7"/>
      <c r="V613" s="7"/>
      <c r="X613" s="7"/>
    </row>
    <row r="614" spans="18:24" ht="95.25" customHeight="1" x14ac:dyDescent="0.2">
      <c r="R614" s="7"/>
      <c r="V614" s="7"/>
      <c r="X614" s="7"/>
    </row>
    <row r="615" spans="18:24" ht="95.25" customHeight="1" x14ac:dyDescent="0.2">
      <c r="R615" s="7"/>
      <c r="V615" s="7"/>
      <c r="X615" s="7"/>
    </row>
    <row r="616" spans="18:24" ht="95.25" customHeight="1" x14ac:dyDescent="0.2">
      <c r="R616" s="7"/>
      <c r="V616" s="7"/>
      <c r="X616" s="7"/>
    </row>
    <row r="617" spans="18:24" ht="95.25" customHeight="1" x14ac:dyDescent="0.2">
      <c r="R617" s="7"/>
      <c r="V617" s="7"/>
      <c r="X617" s="7"/>
    </row>
    <row r="618" spans="18:24" ht="95.25" customHeight="1" x14ac:dyDescent="0.2">
      <c r="R618" s="7"/>
      <c r="V618" s="7"/>
      <c r="X618" s="7"/>
    </row>
    <row r="619" spans="18:24" ht="95.25" customHeight="1" x14ac:dyDescent="0.2">
      <c r="R619" s="7"/>
      <c r="V619" s="7"/>
      <c r="X619" s="7"/>
    </row>
    <row r="620" spans="18:24" ht="95.25" customHeight="1" x14ac:dyDescent="0.2">
      <c r="R620" s="7"/>
      <c r="V620" s="7"/>
      <c r="X620" s="7"/>
    </row>
    <row r="621" spans="18:24" ht="95.25" customHeight="1" x14ac:dyDescent="0.2">
      <c r="R621" s="7"/>
      <c r="V621" s="7"/>
      <c r="X621" s="7"/>
    </row>
    <row r="622" spans="18:24" ht="95.25" customHeight="1" x14ac:dyDescent="0.2">
      <c r="R622" s="7"/>
      <c r="V622" s="7"/>
      <c r="X622" s="7"/>
    </row>
    <row r="623" spans="18:24" ht="95.25" customHeight="1" x14ac:dyDescent="0.2">
      <c r="R623" s="7"/>
      <c r="V623" s="7"/>
      <c r="X623" s="7"/>
    </row>
    <row r="624" spans="18:24" ht="95.25" customHeight="1" x14ac:dyDescent="0.2">
      <c r="R624" s="7"/>
      <c r="V624" s="7"/>
      <c r="X624" s="7"/>
    </row>
    <row r="625" spans="18:24" ht="95.25" customHeight="1" x14ac:dyDescent="0.2">
      <c r="R625" s="7"/>
      <c r="V625" s="7"/>
      <c r="X625" s="7"/>
    </row>
    <row r="626" spans="18:24" ht="95.25" customHeight="1" x14ac:dyDescent="0.2">
      <c r="R626" s="7"/>
      <c r="V626" s="7"/>
      <c r="X626" s="7"/>
    </row>
    <row r="627" spans="18:24" ht="95.25" customHeight="1" x14ac:dyDescent="0.2">
      <c r="R627" s="7"/>
      <c r="V627" s="7"/>
      <c r="X627" s="7"/>
    </row>
    <row r="628" spans="18:24" ht="95.25" customHeight="1" x14ac:dyDescent="0.2">
      <c r="R628" s="7"/>
      <c r="V628" s="7"/>
      <c r="X628" s="7"/>
    </row>
    <row r="629" spans="18:24" ht="95.25" customHeight="1" x14ac:dyDescent="0.2">
      <c r="R629" s="7"/>
      <c r="V629" s="7"/>
      <c r="X629" s="7"/>
    </row>
    <row r="630" spans="18:24" ht="95.25" customHeight="1" x14ac:dyDescent="0.2">
      <c r="R630" s="7"/>
      <c r="V630" s="7"/>
      <c r="X630" s="7"/>
    </row>
    <row r="631" spans="18:24" ht="95.25" customHeight="1" x14ac:dyDescent="0.2">
      <c r="R631" s="7"/>
      <c r="V631" s="7"/>
      <c r="X631" s="7"/>
    </row>
    <row r="632" spans="18:24" ht="95.25" customHeight="1" x14ac:dyDescent="0.2">
      <c r="R632" s="7"/>
      <c r="V632" s="7"/>
      <c r="X632" s="7"/>
    </row>
    <row r="633" spans="18:24" ht="95.25" customHeight="1" x14ac:dyDescent="0.2">
      <c r="R633" s="7"/>
      <c r="V633" s="7"/>
      <c r="X633" s="7"/>
    </row>
    <row r="634" spans="18:24" ht="95.25" customHeight="1" x14ac:dyDescent="0.2">
      <c r="R634" s="7"/>
      <c r="V634" s="7"/>
      <c r="X634" s="7"/>
    </row>
    <row r="635" spans="18:24" ht="95.25" customHeight="1" x14ac:dyDescent="0.2">
      <c r="R635" s="7"/>
      <c r="V635" s="7"/>
      <c r="X635" s="7"/>
    </row>
    <row r="636" spans="18:24" ht="95.25" customHeight="1" x14ac:dyDescent="0.2">
      <c r="R636" s="7"/>
      <c r="V636" s="7"/>
      <c r="X636" s="7"/>
    </row>
    <row r="637" spans="18:24" ht="95.25" customHeight="1" x14ac:dyDescent="0.2">
      <c r="R637" s="7"/>
      <c r="V637" s="7"/>
      <c r="X637" s="7"/>
    </row>
    <row r="638" spans="18:24" ht="95.25" customHeight="1" x14ac:dyDescent="0.2">
      <c r="R638" s="7"/>
      <c r="V638" s="7"/>
      <c r="X638" s="7"/>
    </row>
    <row r="639" spans="18:24" ht="95.25" customHeight="1" x14ac:dyDescent="0.2">
      <c r="R639" s="7"/>
      <c r="V639" s="7"/>
      <c r="X639" s="7"/>
    </row>
    <row r="640" spans="18:24" ht="95.25" customHeight="1" x14ac:dyDescent="0.2">
      <c r="R640" s="7"/>
      <c r="V640" s="7"/>
      <c r="X640" s="7"/>
    </row>
    <row r="641" spans="18:24" ht="95.25" customHeight="1" x14ac:dyDescent="0.2">
      <c r="R641" s="7"/>
      <c r="V641" s="7"/>
      <c r="X641" s="7"/>
    </row>
    <row r="642" spans="18:24" ht="95.25" customHeight="1" x14ac:dyDescent="0.2">
      <c r="R642" s="7"/>
      <c r="V642" s="7"/>
      <c r="X642" s="7"/>
    </row>
    <row r="643" spans="18:24" ht="95.25" customHeight="1" x14ac:dyDescent="0.2">
      <c r="R643" s="7"/>
      <c r="V643" s="7"/>
      <c r="X643" s="7"/>
    </row>
    <row r="644" spans="18:24" ht="95.25" customHeight="1" x14ac:dyDescent="0.2">
      <c r="R644" s="7"/>
      <c r="V644" s="7"/>
      <c r="X644" s="7"/>
    </row>
    <row r="645" spans="18:24" ht="95.25" customHeight="1" x14ac:dyDescent="0.2">
      <c r="R645" s="7"/>
      <c r="V645" s="7"/>
      <c r="X645" s="7"/>
    </row>
    <row r="646" spans="18:24" ht="95.25" customHeight="1" x14ac:dyDescent="0.2">
      <c r="R646" s="7"/>
      <c r="V646" s="7"/>
      <c r="X646" s="7"/>
    </row>
    <row r="647" spans="18:24" ht="95.25" customHeight="1" x14ac:dyDescent="0.2">
      <c r="R647" s="7"/>
      <c r="V647" s="7"/>
      <c r="X647" s="7"/>
    </row>
    <row r="648" spans="18:24" ht="95.25" customHeight="1" x14ac:dyDescent="0.2">
      <c r="R648" s="7"/>
      <c r="V648" s="7"/>
      <c r="X648" s="7"/>
    </row>
    <row r="649" spans="18:24" ht="95.25" customHeight="1" x14ac:dyDescent="0.2">
      <c r="R649" s="7"/>
      <c r="V649" s="7"/>
      <c r="X649" s="7"/>
    </row>
    <row r="650" spans="18:24" ht="95.25" customHeight="1" x14ac:dyDescent="0.2">
      <c r="R650" s="7"/>
      <c r="V650" s="7"/>
      <c r="X650" s="7"/>
    </row>
    <row r="651" spans="18:24" ht="95.25" customHeight="1" x14ac:dyDescent="0.2">
      <c r="R651" s="7"/>
      <c r="V651" s="7"/>
      <c r="X651" s="7"/>
    </row>
    <row r="652" spans="18:24" ht="95.25" customHeight="1" x14ac:dyDescent="0.2">
      <c r="R652" s="7"/>
      <c r="V652" s="7"/>
      <c r="X652" s="7"/>
    </row>
    <row r="653" spans="18:24" ht="95.25" customHeight="1" x14ac:dyDescent="0.2">
      <c r="R653" s="7"/>
      <c r="V653" s="7"/>
      <c r="X653" s="7"/>
    </row>
    <row r="654" spans="18:24" ht="95.25" customHeight="1" x14ac:dyDescent="0.2">
      <c r="R654" s="7"/>
      <c r="V654" s="7"/>
      <c r="X654" s="7"/>
    </row>
    <row r="655" spans="18:24" ht="95.25" customHeight="1" x14ac:dyDescent="0.2">
      <c r="R655" s="7"/>
      <c r="V655" s="7"/>
      <c r="X655" s="7"/>
    </row>
    <row r="656" spans="18:24" ht="95.25" customHeight="1" x14ac:dyDescent="0.2">
      <c r="R656" s="7"/>
      <c r="V656" s="7"/>
      <c r="X656" s="7"/>
    </row>
    <row r="657" spans="18:24" ht="95.25" customHeight="1" x14ac:dyDescent="0.2">
      <c r="R657" s="7"/>
      <c r="V657" s="7"/>
      <c r="X657" s="7"/>
    </row>
    <row r="658" spans="18:24" ht="95.25" customHeight="1" x14ac:dyDescent="0.2">
      <c r="R658" s="7"/>
      <c r="V658" s="7"/>
      <c r="X658" s="7"/>
    </row>
    <row r="659" spans="18:24" ht="95.25" customHeight="1" x14ac:dyDescent="0.2">
      <c r="R659" s="7"/>
      <c r="V659" s="7"/>
      <c r="X659" s="7"/>
    </row>
    <row r="660" spans="18:24" ht="95.25" customHeight="1" x14ac:dyDescent="0.2">
      <c r="R660" s="7"/>
      <c r="V660" s="7"/>
      <c r="X660" s="7"/>
    </row>
    <row r="661" spans="18:24" ht="95.25" customHeight="1" x14ac:dyDescent="0.2">
      <c r="R661" s="7"/>
      <c r="V661" s="7"/>
      <c r="X661" s="7"/>
    </row>
    <row r="662" spans="18:24" ht="95.25" customHeight="1" x14ac:dyDescent="0.2">
      <c r="R662" s="7"/>
      <c r="V662" s="7"/>
      <c r="X662" s="7"/>
    </row>
    <row r="663" spans="18:24" ht="95.25" customHeight="1" x14ac:dyDescent="0.2">
      <c r="R663" s="7"/>
      <c r="V663" s="7"/>
      <c r="X663" s="7"/>
    </row>
    <row r="664" spans="18:24" ht="95.25" customHeight="1" x14ac:dyDescent="0.2">
      <c r="R664" s="7"/>
      <c r="V664" s="7"/>
      <c r="X664" s="7"/>
    </row>
    <row r="665" spans="18:24" ht="95.25" customHeight="1" x14ac:dyDescent="0.2">
      <c r="R665" s="7"/>
      <c r="V665" s="7"/>
      <c r="X665" s="7"/>
    </row>
    <row r="666" spans="18:24" ht="95.25" customHeight="1" x14ac:dyDescent="0.2">
      <c r="R666" s="7"/>
      <c r="V666" s="7"/>
      <c r="X666" s="7"/>
    </row>
    <row r="667" spans="18:24" ht="95.25" customHeight="1" x14ac:dyDescent="0.2">
      <c r="R667" s="7"/>
      <c r="V667" s="7"/>
      <c r="X667" s="7"/>
    </row>
    <row r="668" spans="18:24" ht="95.25" customHeight="1" x14ac:dyDescent="0.2">
      <c r="R668" s="7"/>
      <c r="V668" s="7"/>
      <c r="X668" s="7"/>
    </row>
    <row r="669" spans="18:24" ht="95.25" customHeight="1" x14ac:dyDescent="0.2">
      <c r="R669" s="7"/>
      <c r="V669" s="7"/>
      <c r="X669" s="7"/>
    </row>
    <row r="670" spans="18:24" ht="95.25" customHeight="1" x14ac:dyDescent="0.2">
      <c r="R670" s="7"/>
      <c r="V670" s="7"/>
      <c r="X670" s="7"/>
    </row>
    <row r="671" spans="18:24" ht="95.25" customHeight="1" x14ac:dyDescent="0.2">
      <c r="R671" s="7"/>
      <c r="V671" s="7"/>
      <c r="X671" s="7"/>
    </row>
    <row r="672" spans="18:24" ht="95.25" customHeight="1" x14ac:dyDescent="0.2">
      <c r="R672" s="7"/>
      <c r="V672" s="7"/>
      <c r="X672" s="7"/>
    </row>
    <row r="673" spans="18:24" ht="95.25" customHeight="1" x14ac:dyDescent="0.2">
      <c r="R673" s="7"/>
      <c r="V673" s="7"/>
      <c r="X673" s="7"/>
    </row>
    <row r="674" spans="18:24" ht="95.25" customHeight="1" x14ac:dyDescent="0.2">
      <c r="R674" s="7"/>
      <c r="V674" s="7"/>
      <c r="X674" s="7"/>
    </row>
    <row r="675" spans="18:24" ht="95.25" customHeight="1" x14ac:dyDescent="0.2">
      <c r="R675" s="7"/>
      <c r="V675" s="7"/>
      <c r="X675" s="7"/>
    </row>
    <row r="676" spans="18:24" ht="95.25" customHeight="1" x14ac:dyDescent="0.2">
      <c r="R676" s="7"/>
      <c r="V676" s="7"/>
      <c r="X676" s="7"/>
    </row>
    <row r="677" spans="18:24" ht="95.25" customHeight="1" x14ac:dyDescent="0.2">
      <c r="R677" s="7"/>
      <c r="V677" s="7"/>
      <c r="X677" s="7"/>
    </row>
    <row r="678" spans="18:24" ht="95.25" customHeight="1" x14ac:dyDescent="0.2">
      <c r="R678" s="7"/>
      <c r="V678" s="7"/>
      <c r="X678" s="7"/>
    </row>
    <row r="679" spans="18:24" ht="95.25" customHeight="1" x14ac:dyDescent="0.2">
      <c r="R679" s="7"/>
      <c r="V679" s="7"/>
      <c r="X679" s="7"/>
    </row>
    <row r="680" spans="18:24" ht="95.25" customHeight="1" x14ac:dyDescent="0.2">
      <c r="R680" s="7"/>
      <c r="V680" s="7"/>
      <c r="X680" s="7"/>
    </row>
    <row r="681" spans="18:24" ht="95.25" customHeight="1" x14ac:dyDescent="0.2">
      <c r="R681" s="7"/>
      <c r="V681" s="7"/>
      <c r="X681" s="7"/>
    </row>
    <row r="682" spans="18:24" ht="95.25" customHeight="1" x14ac:dyDescent="0.2">
      <c r="R682" s="7"/>
      <c r="V682" s="7"/>
      <c r="X682" s="7"/>
    </row>
    <row r="683" spans="18:24" ht="95.25" customHeight="1" x14ac:dyDescent="0.2">
      <c r="R683" s="7"/>
      <c r="V683" s="7"/>
      <c r="X683" s="7"/>
    </row>
    <row r="684" spans="18:24" ht="95.25" customHeight="1" x14ac:dyDescent="0.2">
      <c r="R684" s="7"/>
      <c r="V684" s="7"/>
      <c r="X684" s="7"/>
    </row>
    <row r="685" spans="18:24" ht="95.25" customHeight="1" x14ac:dyDescent="0.2">
      <c r="R685" s="7"/>
      <c r="V685" s="7"/>
      <c r="X685" s="7"/>
    </row>
    <row r="686" spans="18:24" ht="95.25" customHeight="1" x14ac:dyDescent="0.2">
      <c r="R686" s="7"/>
      <c r="V686" s="7"/>
      <c r="X686" s="7"/>
    </row>
    <row r="687" spans="18:24" ht="95.25" customHeight="1" x14ac:dyDescent="0.2">
      <c r="R687" s="7"/>
      <c r="V687" s="7"/>
      <c r="X687" s="7"/>
    </row>
    <row r="688" spans="18:24" ht="95.25" customHeight="1" x14ac:dyDescent="0.2">
      <c r="R688" s="7"/>
      <c r="V688" s="7"/>
      <c r="X688" s="7"/>
    </row>
    <row r="689" spans="18:24" ht="95.25" customHeight="1" x14ac:dyDescent="0.2">
      <c r="R689" s="7"/>
      <c r="V689" s="7"/>
      <c r="X689" s="7"/>
    </row>
    <row r="690" spans="18:24" ht="95.25" customHeight="1" x14ac:dyDescent="0.2">
      <c r="R690" s="7"/>
      <c r="V690" s="7"/>
      <c r="X690" s="7"/>
    </row>
    <row r="691" spans="18:24" ht="95.25" customHeight="1" x14ac:dyDescent="0.2">
      <c r="R691" s="7"/>
      <c r="V691" s="7"/>
      <c r="X691" s="7"/>
    </row>
    <row r="692" spans="18:24" ht="95.25" customHeight="1" x14ac:dyDescent="0.2">
      <c r="R692" s="7"/>
      <c r="V692" s="7"/>
      <c r="X692" s="7"/>
    </row>
    <row r="693" spans="18:24" ht="95.25" customHeight="1" x14ac:dyDescent="0.2">
      <c r="R693" s="7"/>
      <c r="V693" s="7"/>
      <c r="X693" s="7"/>
    </row>
    <row r="694" spans="18:24" ht="95.25" customHeight="1" x14ac:dyDescent="0.2">
      <c r="R694" s="7"/>
      <c r="V694" s="7"/>
      <c r="X694" s="7"/>
    </row>
    <row r="695" spans="18:24" ht="95.25" customHeight="1" x14ac:dyDescent="0.2">
      <c r="R695" s="7"/>
      <c r="V695" s="7"/>
      <c r="X695" s="7"/>
    </row>
    <row r="696" spans="18:24" ht="95.25" customHeight="1" x14ac:dyDescent="0.2">
      <c r="R696" s="7"/>
      <c r="V696" s="7"/>
      <c r="X696" s="7"/>
    </row>
    <row r="697" spans="18:24" ht="95.25" customHeight="1" x14ac:dyDescent="0.2">
      <c r="R697" s="7"/>
      <c r="V697" s="7"/>
      <c r="X697" s="7"/>
    </row>
    <row r="698" spans="18:24" ht="95.25" customHeight="1" x14ac:dyDescent="0.2">
      <c r="R698" s="7"/>
      <c r="V698" s="7"/>
      <c r="X698" s="7"/>
    </row>
    <row r="699" spans="18:24" ht="95.25" customHeight="1" x14ac:dyDescent="0.2">
      <c r="R699" s="7"/>
      <c r="V699" s="7"/>
      <c r="X699" s="7"/>
    </row>
    <row r="700" spans="18:24" ht="95.25" customHeight="1" x14ac:dyDescent="0.2">
      <c r="R700" s="7"/>
      <c r="V700" s="7"/>
      <c r="X700" s="7"/>
    </row>
    <row r="701" spans="18:24" ht="95.25" customHeight="1" x14ac:dyDescent="0.2">
      <c r="R701" s="7"/>
      <c r="V701" s="7"/>
      <c r="X701" s="7"/>
    </row>
    <row r="702" spans="18:24" ht="95.25" customHeight="1" x14ac:dyDescent="0.2">
      <c r="R702" s="7"/>
      <c r="V702" s="7"/>
      <c r="X702" s="7"/>
    </row>
    <row r="703" spans="18:24" ht="95.25" customHeight="1" x14ac:dyDescent="0.2">
      <c r="R703" s="7"/>
      <c r="V703" s="7"/>
      <c r="X703" s="7"/>
    </row>
    <row r="704" spans="18:24" ht="95.25" customHeight="1" x14ac:dyDescent="0.2">
      <c r="R704" s="7"/>
      <c r="V704" s="7"/>
      <c r="X704" s="7"/>
    </row>
    <row r="705" spans="18:24" ht="95.25" customHeight="1" x14ac:dyDescent="0.2">
      <c r="R705" s="7"/>
      <c r="V705" s="7"/>
      <c r="X705" s="7"/>
    </row>
    <row r="706" spans="18:24" ht="95.25" customHeight="1" x14ac:dyDescent="0.2">
      <c r="R706" s="7"/>
      <c r="V706" s="7"/>
      <c r="X706" s="7"/>
    </row>
    <row r="707" spans="18:24" ht="95.25" customHeight="1" x14ac:dyDescent="0.2">
      <c r="R707" s="7"/>
      <c r="V707" s="7"/>
      <c r="X707" s="7"/>
    </row>
    <row r="708" spans="18:24" ht="95.25" customHeight="1" x14ac:dyDescent="0.2">
      <c r="R708" s="7"/>
      <c r="V708" s="7"/>
      <c r="X708" s="7"/>
    </row>
    <row r="709" spans="18:24" ht="95.25" customHeight="1" x14ac:dyDescent="0.2">
      <c r="R709" s="7"/>
      <c r="V709" s="7"/>
      <c r="X709" s="7"/>
    </row>
    <row r="710" spans="18:24" ht="95.25" customHeight="1" x14ac:dyDescent="0.2">
      <c r="R710" s="7"/>
      <c r="V710" s="7"/>
      <c r="X710" s="7"/>
    </row>
    <row r="711" spans="18:24" ht="95.25" customHeight="1" x14ac:dyDescent="0.2">
      <c r="R711" s="7"/>
      <c r="V711" s="7"/>
      <c r="X711" s="7"/>
    </row>
    <row r="712" spans="18:24" ht="95.25" customHeight="1" x14ac:dyDescent="0.2">
      <c r="R712" s="7"/>
      <c r="V712" s="7"/>
      <c r="X712" s="7"/>
    </row>
    <row r="713" spans="18:24" ht="95.25" customHeight="1" x14ac:dyDescent="0.2">
      <c r="R713" s="7"/>
      <c r="V713" s="7"/>
      <c r="X713" s="7"/>
    </row>
    <row r="714" spans="18:24" ht="95.25" customHeight="1" x14ac:dyDescent="0.2">
      <c r="R714" s="7"/>
      <c r="V714" s="7"/>
      <c r="X714" s="7"/>
    </row>
    <row r="715" spans="18:24" ht="95.25" customHeight="1" x14ac:dyDescent="0.2">
      <c r="R715" s="7"/>
      <c r="V715" s="7"/>
      <c r="X715" s="7"/>
    </row>
    <row r="716" spans="18:24" ht="95.25" customHeight="1" x14ac:dyDescent="0.2">
      <c r="R716" s="7"/>
      <c r="V716" s="7"/>
      <c r="X716" s="7"/>
    </row>
    <row r="717" spans="18:24" ht="95.25" customHeight="1" x14ac:dyDescent="0.2">
      <c r="R717" s="7"/>
      <c r="V717" s="7"/>
      <c r="X717" s="7"/>
    </row>
    <row r="718" spans="18:24" ht="95.25" customHeight="1" x14ac:dyDescent="0.2">
      <c r="R718" s="7"/>
      <c r="V718" s="7"/>
      <c r="X718" s="7"/>
    </row>
    <row r="719" spans="18:24" ht="95.25" customHeight="1" x14ac:dyDescent="0.2">
      <c r="R719" s="7"/>
      <c r="V719" s="7"/>
      <c r="X719" s="7"/>
    </row>
    <row r="720" spans="18:24" ht="95.25" customHeight="1" x14ac:dyDescent="0.2">
      <c r="R720" s="7"/>
      <c r="V720" s="7"/>
      <c r="X720" s="7"/>
    </row>
    <row r="721" spans="18:24" ht="95.25" customHeight="1" x14ac:dyDescent="0.2">
      <c r="R721" s="7"/>
      <c r="V721" s="7"/>
      <c r="X721" s="7"/>
    </row>
    <row r="722" spans="18:24" ht="95.25" customHeight="1" x14ac:dyDescent="0.2">
      <c r="R722" s="7"/>
      <c r="V722" s="7"/>
      <c r="X722" s="7"/>
    </row>
    <row r="723" spans="18:24" ht="95.25" customHeight="1" x14ac:dyDescent="0.2">
      <c r="R723" s="7"/>
      <c r="V723" s="7"/>
      <c r="X723" s="7"/>
    </row>
    <row r="724" spans="18:24" ht="95.25" customHeight="1" x14ac:dyDescent="0.2">
      <c r="R724" s="7"/>
      <c r="V724" s="7"/>
      <c r="X724" s="7"/>
    </row>
    <row r="725" spans="18:24" ht="95.25" customHeight="1" x14ac:dyDescent="0.2">
      <c r="R725" s="7"/>
      <c r="V725" s="7"/>
      <c r="X725" s="7"/>
    </row>
    <row r="726" spans="18:24" ht="95.25" customHeight="1" x14ac:dyDescent="0.2">
      <c r="R726" s="7"/>
      <c r="V726" s="7"/>
      <c r="X726" s="7"/>
    </row>
    <row r="727" spans="18:24" ht="95.25" customHeight="1" x14ac:dyDescent="0.2">
      <c r="R727" s="7"/>
      <c r="V727" s="7"/>
      <c r="X727" s="7"/>
    </row>
    <row r="728" spans="18:24" ht="95.25" customHeight="1" x14ac:dyDescent="0.2">
      <c r="R728" s="7"/>
      <c r="V728" s="7"/>
      <c r="X728" s="7"/>
    </row>
    <row r="729" spans="18:24" ht="95.25" customHeight="1" x14ac:dyDescent="0.2">
      <c r="R729" s="7"/>
      <c r="V729" s="7"/>
      <c r="X729" s="7"/>
    </row>
    <row r="730" spans="18:24" ht="95.25" customHeight="1" x14ac:dyDescent="0.2">
      <c r="R730" s="7"/>
      <c r="V730" s="7"/>
      <c r="X730" s="7"/>
    </row>
    <row r="731" spans="18:24" ht="95.25" customHeight="1" x14ac:dyDescent="0.2">
      <c r="R731" s="7"/>
      <c r="V731" s="7"/>
      <c r="X731" s="7"/>
    </row>
    <row r="732" spans="18:24" ht="95.25" customHeight="1" x14ac:dyDescent="0.2">
      <c r="R732" s="7"/>
      <c r="V732" s="7"/>
      <c r="X732" s="7"/>
    </row>
    <row r="733" spans="18:24" ht="95.25" customHeight="1" x14ac:dyDescent="0.2">
      <c r="R733" s="7"/>
      <c r="V733" s="7"/>
      <c r="X733" s="7"/>
    </row>
    <row r="734" spans="18:24" ht="95.25" customHeight="1" x14ac:dyDescent="0.2">
      <c r="R734" s="7"/>
      <c r="V734" s="7"/>
      <c r="X734" s="7"/>
    </row>
    <row r="735" spans="18:24" ht="95.25" customHeight="1" x14ac:dyDescent="0.2">
      <c r="R735" s="7"/>
      <c r="V735" s="7"/>
      <c r="X735" s="7"/>
    </row>
    <row r="736" spans="18:24" ht="95.25" customHeight="1" x14ac:dyDescent="0.2">
      <c r="R736" s="7"/>
      <c r="V736" s="7"/>
      <c r="X736" s="7"/>
    </row>
    <row r="737" spans="18:24" ht="95.25" customHeight="1" x14ac:dyDescent="0.2">
      <c r="R737" s="7"/>
      <c r="V737" s="7"/>
      <c r="X737" s="7"/>
    </row>
    <row r="738" spans="18:24" ht="95.25" customHeight="1" x14ac:dyDescent="0.2">
      <c r="R738" s="7"/>
      <c r="V738" s="7"/>
      <c r="X738" s="7"/>
    </row>
    <row r="739" spans="18:24" ht="95.25" customHeight="1" x14ac:dyDescent="0.2">
      <c r="R739" s="7"/>
      <c r="V739" s="7"/>
      <c r="X739" s="7"/>
    </row>
    <row r="740" spans="18:24" ht="95.25" customHeight="1" x14ac:dyDescent="0.2">
      <c r="R740" s="7"/>
      <c r="V740" s="7"/>
      <c r="X740" s="7"/>
    </row>
    <row r="741" spans="18:24" ht="95.25" customHeight="1" x14ac:dyDescent="0.2">
      <c r="R741" s="7"/>
      <c r="V741" s="7"/>
      <c r="X741" s="7"/>
    </row>
    <row r="742" spans="18:24" ht="95.25" customHeight="1" x14ac:dyDescent="0.2">
      <c r="R742" s="7"/>
      <c r="V742" s="7"/>
      <c r="X742" s="7"/>
    </row>
    <row r="743" spans="18:24" ht="95.25" customHeight="1" x14ac:dyDescent="0.2">
      <c r="R743" s="7"/>
      <c r="V743" s="7"/>
      <c r="X743" s="7"/>
    </row>
    <row r="744" spans="18:24" ht="95.25" customHeight="1" x14ac:dyDescent="0.2">
      <c r="R744" s="7"/>
      <c r="V744" s="7"/>
      <c r="X744" s="7"/>
    </row>
    <row r="745" spans="18:24" ht="95.25" customHeight="1" x14ac:dyDescent="0.2">
      <c r="R745" s="7"/>
      <c r="V745" s="7"/>
      <c r="X745" s="7"/>
    </row>
    <row r="746" spans="18:24" ht="95.25" customHeight="1" x14ac:dyDescent="0.2">
      <c r="R746" s="7"/>
      <c r="V746" s="7"/>
      <c r="X746" s="7"/>
    </row>
    <row r="747" spans="18:24" ht="95.25" customHeight="1" x14ac:dyDescent="0.2">
      <c r="R747" s="7"/>
      <c r="V747" s="7"/>
      <c r="X747" s="7"/>
    </row>
    <row r="748" spans="18:24" ht="95.25" customHeight="1" x14ac:dyDescent="0.2">
      <c r="R748" s="7"/>
      <c r="V748" s="7"/>
      <c r="X748" s="7"/>
    </row>
    <row r="749" spans="18:24" ht="95.25" customHeight="1" x14ac:dyDescent="0.2">
      <c r="R749" s="7"/>
      <c r="V749" s="7"/>
      <c r="X749" s="7"/>
    </row>
    <row r="750" spans="18:24" ht="95.25" customHeight="1" x14ac:dyDescent="0.2">
      <c r="R750" s="7"/>
      <c r="V750" s="7"/>
      <c r="X750" s="7"/>
    </row>
    <row r="751" spans="18:24" ht="95.25" customHeight="1" x14ac:dyDescent="0.2">
      <c r="R751" s="7"/>
      <c r="V751" s="7"/>
      <c r="X751" s="7"/>
    </row>
    <row r="752" spans="18:24" ht="95.25" customHeight="1" x14ac:dyDescent="0.2">
      <c r="R752" s="7"/>
      <c r="V752" s="7"/>
      <c r="X752" s="7"/>
    </row>
    <row r="753" spans="18:24" ht="95.25" customHeight="1" x14ac:dyDescent="0.2">
      <c r="R753" s="7"/>
      <c r="V753" s="7"/>
      <c r="X753" s="7"/>
    </row>
    <row r="754" spans="18:24" ht="95.25" customHeight="1" x14ac:dyDescent="0.2">
      <c r="R754" s="7"/>
      <c r="V754" s="7"/>
      <c r="X754" s="7"/>
    </row>
    <row r="755" spans="18:24" ht="95.25" customHeight="1" x14ac:dyDescent="0.2">
      <c r="R755" s="7"/>
      <c r="V755" s="7"/>
      <c r="X755" s="7"/>
    </row>
    <row r="756" spans="18:24" ht="95.25" customHeight="1" x14ac:dyDescent="0.2">
      <c r="R756" s="7"/>
      <c r="V756" s="7"/>
      <c r="X756" s="7"/>
    </row>
    <row r="757" spans="18:24" ht="95.25" customHeight="1" x14ac:dyDescent="0.2">
      <c r="R757" s="7"/>
      <c r="V757" s="7"/>
      <c r="X757" s="7"/>
    </row>
    <row r="758" spans="18:24" ht="95.25" customHeight="1" x14ac:dyDescent="0.2">
      <c r="R758" s="7"/>
      <c r="V758" s="7"/>
      <c r="X758" s="7"/>
    </row>
    <row r="759" spans="18:24" ht="95.25" customHeight="1" x14ac:dyDescent="0.2">
      <c r="R759" s="7"/>
      <c r="V759" s="7"/>
      <c r="X759" s="7"/>
    </row>
    <row r="760" spans="18:24" ht="95.25" customHeight="1" x14ac:dyDescent="0.2">
      <c r="R760" s="7"/>
      <c r="V760" s="7"/>
      <c r="X760" s="7"/>
    </row>
    <row r="761" spans="18:24" ht="95.25" customHeight="1" x14ac:dyDescent="0.2">
      <c r="R761" s="7"/>
      <c r="V761" s="7"/>
      <c r="X761" s="7"/>
    </row>
    <row r="762" spans="18:24" ht="95.25" customHeight="1" x14ac:dyDescent="0.2">
      <c r="R762" s="7"/>
      <c r="V762" s="7"/>
      <c r="X762" s="7"/>
    </row>
    <row r="763" spans="18:24" ht="95.25" customHeight="1" x14ac:dyDescent="0.2">
      <c r="R763" s="7"/>
      <c r="V763" s="7"/>
      <c r="X763" s="7"/>
    </row>
    <row r="764" spans="18:24" ht="95.25" customHeight="1" x14ac:dyDescent="0.2">
      <c r="R764" s="7"/>
      <c r="V764" s="7"/>
      <c r="X764" s="7"/>
    </row>
    <row r="765" spans="18:24" ht="95.25" customHeight="1" x14ac:dyDescent="0.2">
      <c r="R765" s="7"/>
      <c r="V765" s="7"/>
      <c r="X765" s="7"/>
    </row>
    <row r="766" spans="18:24" ht="95.25" customHeight="1" x14ac:dyDescent="0.2">
      <c r="R766" s="7"/>
      <c r="V766" s="7"/>
      <c r="X766" s="7"/>
    </row>
    <row r="767" spans="18:24" ht="95.25" customHeight="1" x14ac:dyDescent="0.2">
      <c r="R767" s="7"/>
      <c r="V767" s="7"/>
      <c r="X767" s="7"/>
    </row>
    <row r="768" spans="18:24" ht="95.25" customHeight="1" x14ac:dyDescent="0.2">
      <c r="R768" s="7"/>
      <c r="V768" s="7"/>
      <c r="X768" s="7"/>
    </row>
    <row r="769" spans="18:24" ht="95.25" customHeight="1" x14ac:dyDescent="0.2">
      <c r="R769" s="7"/>
      <c r="V769" s="7"/>
      <c r="X769" s="7"/>
    </row>
    <row r="770" spans="18:24" ht="95.25" customHeight="1" x14ac:dyDescent="0.2">
      <c r="R770" s="7"/>
      <c r="V770" s="7"/>
      <c r="X770" s="7"/>
    </row>
    <row r="771" spans="18:24" ht="95.25" customHeight="1" x14ac:dyDescent="0.2">
      <c r="R771" s="7"/>
      <c r="V771" s="7"/>
      <c r="X771" s="7"/>
    </row>
    <row r="772" spans="18:24" ht="95.25" customHeight="1" x14ac:dyDescent="0.2">
      <c r="R772" s="7"/>
      <c r="V772" s="7"/>
      <c r="X772" s="7"/>
    </row>
    <row r="773" spans="18:24" ht="95.25" customHeight="1" x14ac:dyDescent="0.2">
      <c r="R773" s="7"/>
      <c r="V773" s="7"/>
      <c r="X773" s="7"/>
    </row>
    <row r="774" spans="18:24" ht="95.25" customHeight="1" x14ac:dyDescent="0.2">
      <c r="R774" s="7"/>
      <c r="V774" s="7"/>
      <c r="X774" s="7"/>
    </row>
    <row r="775" spans="18:24" ht="95.25" customHeight="1" x14ac:dyDescent="0.2">
      <c r="R775" s="7"/>
      <c r="V775" s="7"/>
      <c r="X775" s="7"/>
    </row>
    <row r="776" spans="18:24" ht="95.25" customHeight="1" x14ac:dyDescent="0.2">
      <c r="R776" s="7"/>
      <c r="V776" s="7"/>
      <c r="X776" s="7"/>
    </row>
    <row r="777" spans="18:24" ht="95.25" customHeight="1" x14ac:dyDescent="0.2">
      <c r="R777" s="7"/>
      <c r="V777" s="7"/>
      <c r="X777" s="7"/>
    </row>
    <row r="778" spans="18:24" ht="95.25" customHeight="1" x14ac:dyDescent="0.2">
      <c r="R778" s="7"/>
      <c r="V778" s="7"/>
      <c r="X778" s="7"/>
    </row>
    <row r="779" spans="18:24" ht="95.25" customHeight="1" x14ac:dyDescent="0.2">
      <c r="R779" s="7"/>
      <c r="V779" s="7"/>
      <c r="X779" s="7"/>
    </row>
    <row r="780" spans="18:24" ht="95.25" customHeight="1" x14ac:dyDescent="0.2">
      <c r="R780" s="7"/>
      <c r="V780" s="7"/>
      <c r="X780" s="7"/>
    </row>
    <row r="781" spans="18:24" ht="95.25" customHeight="1" x14ac:dyDescent="0.2">
      <c r="R781" s="7"/>
      <c r="V781" s="7"/>
      <c r="X781" s="7"/>
    </row>
    <row r="782" spans="18:24" ht="95.25" customHeight="1" x14ac:dyDescent="0.2">
      <c r="R782" s="7"/>
      <c r="V782" s="7"/>
      <c r="X782" s="7"/>
    </row>
    <row r="783" spans="18:24" ht="95.25" customHeight="1" x14ac:dyDescent="0.2">
      <c r="R783" s="7"/>
      <c r="V783" s="7"/>
      <c r="X783" s="7"/>
    </row>
    <row r="784" spans="18:24" ht="95.25" customHeight="1" x14ac:dyDescent="0.2">
      <c r="R784" s="7"/>
      <c r="V784" s="7"/>
      <c r="X784" s="7"/>
    </row>
    <row r="785" spans="18:24" ht="95.25" customHeight="1" x14ac:dyDescent="0.2">
      <c r="R785" s="7"/>
      <c r="V785" s="7"/>
      <c r="X785" s="7"/>
    </row>
    <row r="786" spans="18:24" ht="95.25" customHeight="1" x14ac:dyDescent="0.2">
      <c r="R786" s="7"/>
      <c r="V786" s="7"/>
      <c r="X786" s="7"/>
    </row>
    <row r="787" spans="18:24" ht="95.25" customHeight="1" x14ac:dyDescent="0.2">
      <c r="R787" s="7"/>
      <c r="V787" s="7"/>
      <c r="X787" s="7"/>
    </row>
    <row r="788" spans="18:24" ht="95.25" customHeight="1" x14ac:dyDescent="0.2">
      <c r="R788" s="7"/>
      <c r="V788" s="7"/>
      <c r="X788" s="7"/>
    </row>
    <row r="789" spans="18:24" ht="95.25" customHeight="1" x14ac:dyDescent="0.2">
      <c r="R789" s="7"/>
      <c r="V789" s="7"/>
      <c r="X789" s="7"/>
    </row>
    <row r="790" spans="18:24" ht="95.25" customHeight="1" x14ac:dyDescent="0.2">
      <c r="R790" s="7"/>
      <c r="V790" s="7"/>
      <c r="X790" s="7"/>
    </row>
    <row r="791" spans="18:24" ht="95.25" customHeight="1" x14ac:dyDescent="0.2">
      <c r="R791" s="7"/>
      <c r="V791" s="7"/>
      <c r="X791" s="7"/>
    </row>
    <row r="792" spans="18:24" ht="95.25" customHeight="1" x14ac:dyDescent="0.2">
      <c r="R792" s="7"/>
      <c r="V792" s="7"/>
      <c r="X792" s="7"/>
    </row>
    <row r="793" spans="18:24" ht="95.25" customHeight="1" x14ac:dyDescent="0.2">
      <c r="R793" s="7"/>
      <c r="V793" s="7"/>
      <c r="X793" s="7"/>
    </row>
    <row r="794" spans="18:24" ht="95.25" customHeight="1" x14ac:dyDescent="0.2">
      <c r="R794" s="7"/>
      <c r="V794" s="7"/>
      <c r="X794" s="7"/>
    </row>
    <row r="795" spans="18:24" ht="95.25" customHeight="1" x14ac:dyDescent="0.2">
      <c r="R795" s="7"/>
      <c r="V795" s="7"/>
      <c r="X795" s="7"/>
    </row>
    <row r="796" spans="18:24" ht="95.25" customHeight="1" x14ac:dyDescent="0.2">
      <c r="R796" s="7"/>
      <c r="V796" s="7"/>
      <c r="X796" s="7"/>
    </row>
    <row r="797" spans="18:24" ht="95.25" customHeight="1" x14ac:dyDescent="0.2">
      <c r="R797" s="7"/>
      <c r="V797" s="7"/>
      <c r="X797" s="7"/>
    </row>
    <row r="798" spans="18:24" ht="95.25" customHeight="1" x14ac:dyDescent="0.2">
      <c r="R798" s="7"/>
      <c r="V798" s="7"/>
      <c r="X798" s="7"/>
    </row>
    <row r="799" spans="18:24" ht="95.25" customHeight="1" x14ac:dyDescent="0.2">
      <c r="R799" s="7"/>
      <c r="V799" s="7"/>
      <c r="X799" s="7"/>
    </row>
    <row r="800" spans="18:24" ht="95.25" customHeight="1" x14ac:dyDescent="0.2">
      <c r="R800" s="7"/>
      <c r="V800" s="7"/>
      <c r="X800" s="7"/>
    </row>
    <row r="801" spans="18:24" ht="95.25" customHeight="1" x14ac:dyDescent="0.2">
      <c r="R801" s="7"/>
      <c r="V801" s="7"/>
      <c r="X801" s="7"/>
    </row>
    <row r="802" spans="18:24" ht="95.25" customHeight="1" x14ac:dyDescent="0.2">
      <c r="R802" s="7"/>
      <c r="V802" s="7"/>
      <c r="X802" s="7"/>
    </row>
    <row r="803" spans="18:24" ht="95.25" customHeight="1" x14ac:dyDescent="0.2">
      <c r="R803" s="7"/>
      <c r="V803" s="7"/>
      <c r="X803" s="7"/>
    </row>
    <row r="804" spans="18:24" ht="95.25" customHeight="1" x14ac:dyDescent="0.2">
      <c r="R804" s="7"/>
      <c r="V804" s="7"/>
      <c r="X804" s="7"/>
    </row>
    <row r="805" spans="18:24" ht="95.25" customHeight="1" x14ac:dyDescent="0.2">
      <c r="R805" s="7"/>
      <c r="V805" s="7"/>
      <c r="X805" s="7"/>
    </row>
    <row r="806" spans="18:24" ht="95.25" customHeight="1" x14ac:dyDescent="0.2">
      <c r="R806" s="7"/>
      <c r="V806" s="7"/>
      <c r="X806" s="7"/>
    </row>
    <row r="807" spans="18:24" ht="95.25" customHeight="1" x14ac:dyDescent="0.2">
      <c r="R807" s="7"/>
      <c r="V807" s="7"/>
      <c r="X807" s="7"/>
    </row>
    <row r="808" spans="18:24" ht="95.25" customHeight="1" x14ac:dyDescent="0.2">
      <c r="R808" s="7"/>
      <c r="V808" s="7"/>
      <c r="X808" s="7"/>
    </row>
    <row r="809" spans="18:24" ht="95.25" customHeight="1" x14ac:dyDescent="0.2">
      <c r="R809" s="7"/>
      <c r="V809" s="7"/>
      <c r="X809" s="7"/>
    </row>
    <row r="810" spans="18:24" ht="95.25" customHeight="1" x14ac:dyDescent="0.2">
      <c r="R810" s="7"/>
      <c r="V810" s="7"/>
      <c r="X810" s="7"/>
    </row>
    <row r="811" spans="18:24" ht="95.25" customHeight="1" x14ac:dyDescent="0.2">
      <c r="R811" s="7"/>
      <c r="V811" s="7"/>
      <c r="X811" s="7"/>
    </row>
    <row r="812" spans="18:24" ht="95.25" customHeight="1" x14ac:dyDescent="0.2">
      <c r="R812" s="7"/>
      <c r="V812" s="7"/>
      <c r="X812" s="7"/>
    </row>
    <row r="813" spans="18:24" ht="95.25" customHeight="1" x14ac:dyDescent="0.2">
      <c r="R813" s="7"/>
      <c r="V813" s="7"/>
      <c r="X813" s="7"/>
    </row>
    <row r="814" spans="18:24" ht="95.25" customHeight="1" x14ac:dyDescent="0.2">
      <c r="R814" s="7"/>
      <c r="V814" s="7"/>
      <c r="X814" s="7"/>
    </row>
    <row r="815" spans="18:24" ht="95.25" customHeight="1" x14ac:dyDescent="0.2">
      <c r="R815" s="7"/>
      <c r="V815" s="7"/>
      <c r="X815" s="7"/>
    </row>
    <row r="816" spans="18:24" ht="95.25" customHeight="1" x14ac:dyDescent="0.2">
      <c r="R816" s="7"/>
      <c r="V816" s="7"/>
      <c r="X816" s="7"/>
    </row>
    <row r="817" spans="18:24" ht="95.25" customHeight="1" x14ac:dyDescent="0.2">
      <c r="R817" s="7"/>
      <c r="V817" s="7"/>
      <c r="X817" s="7"/>
    </row>
    <row r="818" spans="18:24" ht="95.25" customHeight="1" x14ac:dyDescent="0.2">
      <c r="R818" s="7"/>
      <c r="V818" s="7"/>
      <c r="X818" s="7"/>
    </row>
    <row r="819" spans="18:24" ht="95.25" customHeight="1" x14ac:dyDescent="0.2">
      <c r="R819" s="7"/>
      <c r="V819" s="7"/>
      <c r="X819" s="7"/>
    </row>
    <row r="820" spans="18:24" ht="95.25" customHeight="1" x14ac:dyDescent="0.2">
      <c r="R820" s="7"/>
      <c r="V820" s="7"/>
      <c r="X820" s="7"/>
    </row>
    <row r="821" spans="18:24" ht="95.25" customHeight="1" x14ac:dyDescent="0.2">
      <c r="R821" s="7"/>
      <c r="V821" s="7"/>
      <c r="X821" s="7"/>
    </row>
    <row r="822" spans="18:24" ht="95.25" customHeight="1" x14ac:dyDescent="0.2">
      <c r="R822" s="7"/>
      <c r="V822" s="7"/>
      <c r="X822" s="7"/>
    </row>
    <row r="823" spans="18:24" ht="95.25" customHeight="1" x14ac:dyDescent="0.2">
      <c r="R823" s="7"/>
      <c r="V823" s="7"/>
      <c r="X823" s="7"/>
    </row>
    <row r="824" spans="18:24" ht="95.25" customHeight="1" x14ac:dyDescent="0.2">
      <c r="R824" s="7"/>
      <c r="V824" s="7"/>
      <c r="X824" s="7"/>
    </row>
    <row r="825" spans="18:24" ht="95.25" customHeight="1" x14ac:dyDescent="0.2">
      <c r="R825" s="7"/>
      <c r="V825" s="7"/>
      <c r="X825" s="7"/>
    </row>
    <row r="826" spans="18:24" ht="95.25" customHeight="1" x14ac:dyDescent="0.2">
      <c r="R826" s="7"/>
      <c r="V826" s="7"/>
      <c r="X826" s="7"/>
    </row>
    <row r="827" spans="18:24" ht="95.25" customHeight="1" x14ac:dyDescent="0.2">
      <c r="R827" s="7"/>
      <c r="V827" s="7"/>
      <c r="X827" s="7"/>
    </row>
    <row r="828" spans="18:24" ht="95.25" customHeight="1" x14ac:dyDescent="0.2">
      <c r="R828" s="7"/>
      <c r="V828" s="7"/>
      <c r="X828" s="7"/>
    </row>
    <row r="829" spans="18:24" ht="95.25" customHeight="1" x14ac:dyDescent="0.2">
      <c r="R829" s="7"/>
      <c r="V829" s="7"/>
      <c r="X829" s="7"/>
    </row>
    <row r="830" spans="18:24" ht="95.25" customHeight="1" x14ac:dyDescent="0.2">
      <c r="R830" s="7"/>
      <c r="V830" s="7"/>
      <c r="X830" s="7"/>
    </row>
    <row r="831" spans="18:24" ht="95.25" customHeight="1" x14ac:dyDescent="0.2">
      <c r="R831" s="7"/>
      <c r="V831" s="7"/>
      <c r="X831" s="7"/>
    </row>
    <row r="832" spans="18:24" ht="95.25" customHeight="1" x14ac:dyDescent="0.2">
      <c r="R832" s="7"/>
      <c r="V832" s="7"/>
      <c r="X832" s="7"/>
    </row>
    <row r="833" spans="18:24" ht="95.25" customHeight="1" x14ac:dyDescent="0.2">
      <c r="R833" s="7"/>
      <c r="V833" s="7"/>
      <c r="X833" s="7"/>
    </row>
    <row r="834" spans="18:24" ht="95.25" customHeight="1" x14ac:dyDescent="0.2">
      <c r="R834" s="7"/>
      <c r="V834" s="7"/>
      <c r="X834" s="7"/>
    </row>
    <row r="835" spans="18:24" ht="95.25" customHeight="1" x14ac:dyDescent="0.2">
      <c r="R835" s="7"/>
      <c r="V835" s="7"/>
      <c r="X835" s="7"/>
    </row>
    <row r="836" spans="18:24" ht="95.25" customHeight="1" x14ac:dyDescent="0.2">
      <c r="R836" s="7"/>
      <c r="V836" s="7"/>
      <c r="X836" s="7"/>
    </row>
    <row r="837" spans="18:24" ht="95.25" customHeight="1" x14ac:dyDescent="0.2">
      <c r="R837" s="7"/>
      <c r="V837" s="7"/>
      <c r="X837" s="7"/>
    </row>
    <row r="838" spans="18:24" ht="95.25" customHeight="1" x14ac:dyDescent="0.2">
      <c r="R838" s="7"/>
      <c r="V838" s="7"/>
      <c r="X838" s="7"/>
    </row>
    <row r="839" spans="18:24" ht="95.25" customHeight="1" x14ac:dyDescent="0.2">
      <c r="R839" s="7"/>
      <c r="V839" s="7"/>
      <c r="X839" s="7"/>
    </row>
    <row r="840" spans="18:24" ht="95.25" customHeight="1" x14ac:dyDescent="0.2">
      <c r="R840" s="7"/>
      <c r="V840" s="7"/>
      <c r="X840" s="7"/>
    </row>
    <row r="841" spans="18:24" ht="95.25" customHeight="1" x14ac:dyDescent="0.2">
      <c r="R841" s="7"/>
      <c r="V841" s="7"/>
      <c r="X841" s="7"/>
    </row>
    <row r="842" spans="18:24" ht="95.25" customHeight="1" x14ac:dyDescent="0.2">
      <c r="R842" s="7"/>
      <c r="V842" s="7"/>
      <c r="X842" s="7"/>
    </row>
    <row r="843" spans="18:24" ht="95.25" customHeight="1" x14ac:dyDescent="0.2">
      <c r="R843" s="7"/>
      <c r="V843" s="7"/>
      <c r="X843" s="7"/>
    </row>
    <row r="844" spans="18:24" ht="95.25" customHeight="1" x14ac:dyDescent="0.2">
      <c r="R844" s="7"/>
      <c r="V844" s="7"/>
      <c r="X844" s="7"/>
    </row>
    <row r="845" spans="18:24" ht="95.25" customHeight="1" x14ac:dyDescent="0.2">
      <c r="R845" s="7"/>
      <c r="V845" s="7"/>
      <c r="X845" s="7"/>
    </row>
    <row r="846" spans="18:24" ht="95.25" customHeight="1" x14ac:dyDescent="0.2">
      <c r="R846" s="7"/>
      <c r="V846" s="7"/>
      <c r="X846" s="7"/>
    </row>
    <row r="847" spans="18:24" ht="95.25" customHeight="1" x14ac:dyDescent="0.2">
      <c r="R847" s="7"/>
      <c r="V847" s="7"/>
      <c r="X847" s="7"/>
    </row>
    <row r="848" spans="18:24" ht="95.25" customHeight="1" x14ac:dyDescent="0.2">
      <c r="R848" s="7"/>
      <c r="V848" s="7"/>
      <c r="X848" s="7"/>
    </row>
    <row r="849" spans="18:24" ht="95.25" customHeight="1" x14ac:dyDescent="0.2">
      <c r="R849" s="7"/>
      <c r="V849" s="7"/>
      <c r="X849" s="7"/>
    </row>
    <row r="850" spans="18:24" ht="95.25" customHeight="1" x14ac:dyDescent="0.2">
      <c r="R850" s="7"/>
      <c r="V850" s="7"/>
      <c r="X850" s="7"/>
    </row>
    <row r="851" spans="18:24" ht="95.25" customHeight="1" x14ac:dyDescent="0.2">
      <c r="R851" s="7"/>
      <c r="V851" s="7"/>
      <c r="X851" s="7"/>
    </row>
    <row r="852" spans="18:24" ht="95.25" customHeight="1" x14ac:dyDescent="0.2">
      <c r="R852" s="7"/>
      <c r="V852" s="7"/>
      <c r="X852" s="7"/>
    </row>
    <row r="853" spans="18:24" ht="95.25" customHeight="1" x14ac:dyDescent="0.2">
      <c r="R853" s="7"/>
      <c r="V853" s="7"/>
      <c r="X853" s="7"/>
    </row>
    <row r="854" spans="18:24" ht="95.25" customHeight="1" x14ac:dyDescent="0.2">
      <c r="R854" s="7"/>
      <c r="V854" s="7"/>
      <c r="X854" s="7"/>
    </row>
    <row r="855" spans="18:24" ht="95.25" customHeight="1" x14ac:dyDescent="0.2">
      <c r="R855" s="7"/>
      <c r="V855" s="7"/>
      <c r="X855" s="7"/>
    </row>
    <row r="856" spans="18:24" ht="95.25" customHeight="1" x14ac:dyDescent="0.2">
      <c r="R856" s="7"/>
      <c r="V856" s="7"/>
      <c r="X856" s="7"/>
    </row>
    <row r="857" spans="18:24" ht="95.25" customHeight="1" x14ac:dyDescent="0.2">
      <c r="R857" s="7"/>
      <c r="V857" s="7"/>
      <c r="X857" s="7"/>
    </row>
    <row r="858" spans="18:24" ht="95.25" customHeight="1" x14ac:dyDescent="0.2">
      <c r="R858" s="7"/>
      <c r="V858" s="7"/>
      <c r="X858" s="7"/>
    </row>
    <row r="859" spans="18:24" ht="95.25" customHeight="1" x14ac:dyDescent="0.2">
      <c r="R859" s="7"/>
      <c r="V859" s="7"/>
      <c r="X859" s="7"/>
    </row>
    <row r="860" spans="18:24" ht="95.25" customHeight="1" x14ac:dyDescent="0.2">
      <c r="R860" s="7"/>
      <c r="V860" s="7"/>
      <c r="X860" s="7"/>
    </row>
    <row r="861" spans="18:24" ht="95.25" customHeight="1" x14ac:dyDescent="0.2">
      <c r="R861" s="7"/>
      <c r="V861" s="7"/>
      <c r="X861" s="7"/>
    </row>
    <row r="862" spans="18:24" ht="95.25" customHeight="1" x14ac:dyDescent="0.2">
      <c r="R862" s="7"/>
      <c r="V862" s="7"/>
      <c r="X862" s="7"/>
    </row>
    <row r="863" spans="18:24" ht="95.25" customHeight="1" x14ac:dyDescent="0.2">
      <c r="R863" s="7"/>
      <c r="V863" s="7"/>
      <c r="X863" s="7"/>
    </row>
    <row r="864" spans="18:24" ht="95.25" customHeight="1" x14ac:dyDescent="0.2">
      <c r="R864" s="7"/>
      <c r="V864" s="7"/>
      <c r="X864" s="7"/>
    </row>
    <row r="865" spans="18:24" ht="95.25" customHeight="1" x14ac:dyDescent="0.2">
      <c r="R865" s="7"/>
      <c r="V865" s="7"/>
      <c r="X865" s="7"/>
    </row>
    <row r="866" spans="18:24" ht="95.25" customHeight="1" x14ac:dyDescent="0.2">
      <c r="R866" s="7"/>
      <c r="V866" s="7"/>
      <c r="X866" s="7"/>
    </row>
    <row r="867" spans="18:24" ht="95.25" customHeight="1" x14ac:dyDescent="0.2">
      <c r="R867" s="7"/>
      <c r="V867" s="7"/>
      <c r="X867" s="7"/>
    </row>
    <row r="868" spans="18:24" ht="95.25" customHeight="1" x14ac:dyDescent="0.2">
      <c r="R868" s="7"/>
      <c r="V868" s="7"/>
      <c r="X868" s="7"/>
    </row>
    <row r="869" spans="18:24" ht="95.25" customHeight="1" x14ac:dyDescent="0.2">
      <c r="R869" s="7"/>
      <c r="V869" s="7"/>
      <c r="X869" s="7"/>
    </row>
    <row r="870" spans="18:24" ht="95.25" customHeight="1" x14ac:dyDescent="0.2">
      <c r="R870" s="7"/>
      <c r="V870" s="7"/>
      <c r="X870" s="7"/>
    </row>
    <row r="871" spans="18:24" ht="95.25" customHeight="1" x14ac:dyDescent="0.2">
      <c r="R871" s="7"/>
      <c r="V871" s="7"/>
      <c r="X871" s="7"/>
    </row>
    <row r="872" spans="18:24" ht="95.25" customHeight="1" x14ac:dyDescent="0.2">
      <c r="R872" s="7"/>
      <c r="V872" s="7"/>
      <c r="X872" s="7"/>
    </row>
    <row r="873" spans="18:24" ht="95.25" customHeight="1" x14ac:dyDescent="0.2">
      <c r="R873" s="7"/>
      <c r="V873" s="7"/>
      <c r="X873" s="7"/>
    </row>
    <row r="874" spans="18:24" ht="95.25" customHeight="1" x14ac:dyDescent="0.2">
      <c r="R874" s="7"/>
      <c r="V874" s="7"/>
      <c r="X874" s="7"/>
    </row>
    <row r="875" spans="18:24" ht="95.25" customHeight="1" x14ac:dyDescent="0.2">
      <c r="R875" s="7"/>
      <c r="V875" s="7"/>
      <c r="X875" s="7"/>
    </row>
    <row r="876" spans="18:24" ht="95.25" customHeight="1" x14ac:dyDescent="0.2">
      <c r="R876" s="7"/>
      <c r="V876" s="7"/>
      <c r="X876" s="7"/>
    </row>
    <row r="877" spans="18:24" ht="95.25" customHeight="1" x14ac:dyDescent="0.2">
      <c r="R877" s="7"/>
      <c r="V877" s="7"/>
      <c r="X877" s="7"/>
    </row>
    <row r="878" spans="18:24" ht="95.25" customHeight="1" x14ac:dyDescent="0.2">
      <c r="R878" s="7"/>
      <c r="V878" s="7"/>
      <c r="X878" s="7"/>
    </row>
    <row r="879" spans="18:24" ht="95.25" customHeight="1" x14ac:dyDescent="0.2">
      <c r="R879" s="7"/>
      <c r="V879" s="7"/>
      <c r="X879" s="7"/>
    </row>
    <row r="880" spans="18:24" ht="95.25" customHeight="1" x14ac:dyDescent="0.2">
      <c r="R880" s="7"/>
      <c r="V880" s="7"/>
      <c r="X880" s="7"/>
    </row>
    <row r="881" spans="18:24" ht="95.25" customHeight="1" x14ac:dyDescent="0.2">
      <c r="R881" s="7"/>
      <c r="V881" s="7"/>
      <c r="X881" s="7"/>
    </row>
    <row r="882" spans="18:24" ht="95.25" customHeight="1" x14ac:dyDescent="0.2">
      <c r="R882" s="7"/>
      <c r="V882" s="7"/>
      <c r="X882" s="7"/>
    </row>
    <row r="883" spans="18:24" ht="95.25" customHeight="1" x14ac:dyDescent="0.2">
      <c r="R883" s="7"/>
      <c r="V883" s="7"/>
      <c r="X883" s="7"/>
    </row>
    <row r="884" spans="18:24" ht="95.25" customHeight="1" x14ac:dyDescent="0.2">
      <c r="R884" s="7"/>
      <c r="V884" s="7"/>
      <c r="X884" s="7"/>
    </row>
    <row r="885" spans="18:24" ht="95.25" customHeight="1" x14ac:dyDescent="0.2">
      <c r="R885" s="7"/>
      <c r="V885" s="7"/>
      <c r="X885" s="7"/>
    </row>
    <row r="886" spans="18:24" ht="95.25" customHeight="1" x14ac:dyDescent="0.2">
      <c r="R886" s="7"/>
      <c r="V886" s="7"/>
      <c r="X886" s="7"/>
    </row>
    <row r="887" spans="18:24" ht="95.25" customHeight="1" x14ac:dyDescent="0.2">
      <c r="R887" s="7"/>
      <c r="V887" s="7"/>
      <c r="X887" s="7"/>
    </row>
    <row r="888" spans="18:24" ht="95.25" customHeight="1" x14ac:dyDescent="0.2">
      <c r="R888" s="7"/>
      <c r="V888" s="7"/>
      <c r="X888" s="7"/>
    </row>
    <row r="889" spans="18:24" ht="95.25" customHeight="1" x14ac:dyDescent="0.2">
      <c r="R889" s="7"/>
      <c r="V889" s="7"/>
      <c r="X889" s="7"/>
    </row>
    <row r="890" spans="18:24" ht="95.25" customHeight="1" x14ac:dyDescent="0.2">
      <c r="R890" s="7"/>
      <c r="V890" s="7"/>
      <c r="X890" s="7"/>
    </row>
    <row r="891" spans="18:24" ht="95.25" customHeight="1" x14ac:dyDescent="0.2">
      <c r="R891" s="7"/>
      <c r="V891" s="7"/>
      <c r="X891" s="7"/>
    </row>
    <row r="892" spans="18:24" ht="95.25" customHeight="1" x14ac:dyDescent="0.2">
      <c r="R892" s="7"/>
      <c r="V892" s="7"/>
      <c r="X892" s="7"/>
    </row>
    <row r="893" spans="18:24" ht="95.25" customHeight="1" x14ac:dyDescent="0.2">
      <c r="R893" s="7"/>
      <c r="V893" s="7"/>
      <c r="X893" s="7"/>
    </row>
    <row r="894" spans="18:24" ht="95.25" customHeight="1" x14ac:dyDescent="0.2">
      <c r="R894" s="7"/>
      <c r="V894" s="7"/>
      <c r="X894" s="7"/>
    </row>
    <row r="895" spans="18:24" ht="95.25" customHeight="1" x14ac:dyDescent="0.2">
      <c r="R895" s="7"/>
      <c r="V895" s="7"/>
      <c r="X895" s="7"/>
    </row>
    <row r="896" spans="18:24" ht="95.25" customHeight="1" x14ac:dyDescent="0.2">
      <c r="R896" s="7"/>
      <c r="V896" s="7"/>
      <c r="X896" s="7"/>
    </row>
    <row r="897" spans="18:24" ht="95.25" customHeight="1" x14ac:dyDescent="0.2">
      <c r="R897" s="7"/>
      <c r="V897" s="7"/>
      <c r="X897" s="7"/>
    </row>
    <row r="898" spans="18:24" ht="95.25" customHeight="1" x14ac:dyDescent="0.2">
      <c r="R898" s="7"/>
      <c r="V898" s="7"/>
      <c r="X898" s="7"/>
    </row>
    <row r="899" spans="18:24" ht="95.25" customHeight="1" x14ac:dyDescent="0.2">
      <c r="R899" s="7"/>
      <c r="V899" s="7"/>
      <c r="X899" s="7"/>
    </row>
    <row r="900" spans="18:24" ht="95.25" customHeight="1" x14ac:dyDescent="0.2">
      <c r="R900" s="7"/>
      <c r="V900" s="7"/>
      <c r="X900" s="7"/>
    </row>
    <row r="901" spans="18:24" ht="95.25" customHeight="1" x14ac:dyDescent="0.2">
      <c r="R901" s="7"/>
      <c r="V901" s="7"/>
      <c r="X901" s="7"/>
    </row>
    <row r="902" spans="18:24" ht="95.25" customHeight="1" x14ac:dyDescent="0.2">
      <c r="R902" s="7"/>
      <c r="V902" s="7"/>
      <c r="X902" s="7"/>
    </row>
    <row r="903" spans="18:24" ht="95.25" customHeight="1" x14ac:dyDescent="0.2">
      <c r="R903" s="7"/>
      <c r="V903" s="7"/>
      <c r="X903" s="7"/>
    </row>
    <row r="904" spans="18:24" ht="95.25" customHeight="1" x14ac:dyDescent="0.2">
      <c r="R904" s="7"/>
      <c r="V904" s="7"/>
      <c r="X904" s="7"/>
    </row>
    <row r="905" spans="18:24" ht="95.25" customHeight="1" x14ac:dyDescent="0.2">
      <c r="R905" s="7"/>
      <c r="V905" s="7"/>
      <c r="X905" s="7"/>
    </row>
    <row r="906" spans="18:24" ht="95.25" customHeight="1" x14ac:dyDescent="0.2">
      <c r="R906" s="7"/>
      <c r="V906" s="7"/>
      <c r="X906" s="7"/>
    </row>
    <row r="907" spans="18:24" ht="95.25" customHeight="1" x14ac:dyDescent="0.2">
      <c r="R907" s="7"/>
      <c r="V907" s="7"/>
      <c r="X907" s="7"/>
    </row>
    <row r="908" spans="18:24" ht="95.25" customHeight="1" x14ac:dyDescent="0.2">
      <c r="R908" s="7"/>
      <c r="V908" s="7"/>
      <c r="X908" s="7"/>
    </row>
    <row r="909" spans="18:24" ht="95.25" customHeight="1" x14ac:dyDescent="0.2">
      <c r="R909" s="7"/>
      <c r="V909" s="7"/>
      <c r="X909" s="7"/>
    </row>
    <row r="910" spans="18:24" ht="95.25" customHeight="1" x14ac:dyDescent="0.2">
      <c r="R910" s="7"/>
      <c r="V910" s="7"/>
      <c r="X910" s="7"/>
    </row>
    <row r="911" spans="18:24" ht="95.25" customHeight="1" x14ac:dyDescent="0.2">
      <c r="R911" s="7"/>
      <c r="V911" s="7"/>
      <c r="X911" s="7"/>
    </row>
    <row r="912" spans="18:24" ht="95.25" customHeight="1" x14ac:dyDescent="0.2">
      <c r="R912" s="7"/>
      <c r="V912" s="7"/>
      <c r="X912" s="7"/>
    </row>
    <row r="913" spans="18:24" ht="95.25" customHeight="1" x14ac:dyDescent="0.2">
      <c r="R913" s="7"/>
      <c r="V913" s="7"/>
      <c r="X913" s="7"/>
    </row>
    <row r="914" spans="18:24" ht="95.25" customHeight="1" x14ac:dyDescent="0.2">
      <c r="R914" s="7"/>
      <c r="V914" s="7"/>
      <c r="X914" s="7"/>
    </row>
    <row r="915" spans="18:24" ht="95.25" customHeight="1" x14ac:dyDescent="0.2">
      <c r="R915" s="7"/>
      <c r="V915" s="7"/>
      <c r="X915" s="7"/>
    </row>
    <row r="916" spans="18:24" ht="95.25" customHeight="1" x14ac:dyDescent="0.2">
      <c r="R916" s="7"/>
      <c r="V916" s="7"/>
      <c r="X916" s="7"/>
    </row>
    <row r="917" spans="18:24" ht="95.25" customHeight="1" x14ac:dyDescent="0.2">
      <c r="R917" s="7"/>
      <c r="V917" s="7"/>
      <c r="X917" s="7"/>
    </row>
    <row r="918" spans="18:24" ht="95.25" customHeight="1" x14ac:dyDescent="0.2">
      <c r="R918" s="7"/>
      <c r="V918" s="7"/>
      <c r="X918" s="7"/>
    </row>
    <row r="919" spans="18:24" ht="95.25" customHeight="1" x14ac:dyDescent="0.2">
      <c r="R919" s="7"/>
      <c r="V919" s="7"/>
      <c r="X919" s="7"/>
    </row>
    <row r="920" spans="18:24" ht="95.25" customHeight="1" x14ac:dyDescent="0.2">
      <c r="R920" s="7"/>
      <c r="V920" s="7"/>
      <c r="X920" s="7"/>
    </row>
    <row r="921" spans="18:24" ht="95.25" customHeight="1" x14ac:dyDescent="0.2">
      <c r="R921" s="7"/>
      <c r="V921" s="7"/>
      <c r="X921" s="7"/>
    </row>
    <row r="922" spans="18:24" ht="95.25" customHeight="1" x14ac:dyDescent="0.2">
      <c r="R922" s="7"/>
      <c r="V922" s="7"/>
      <c r="X922" s="7"/>
    </row>
    <row r="923" spans="18:24" ht="95.25" customHeight="1" x14ac:dyDescent="0.2">
      <c r="R923" s="7"/>
      <c r="V923" s="7"/>
      <c r="X923" s="7"/>
    </row>
    <row r="924" spans="18:24" ht="95.25" customHeight="1" x14ac:dyDescent="0.2">
      <c r="R924" s="7"/>
      <c r="V924" s="7"/>
      <c r="X924" s="7"/>
    </row>
    <row r="925" spans="18:24" ht="95.25" customHeight="1" x14ac:dyDescent="0.2">
      <c r="R925" s="7"/>
      <c r="V925" s="7"/>
      <c r="X925" s="7"/>
    </row>
    <row r="926" spans="18:24" ht="95.25" customHeight="1" x14ac:dyDescent="0.2">
      <c r="R926" s="7"/>
      <c r="V926" s="7"/>
      <c r="X926" s="7"/>
    </row>
    <row r="927" spans="18:24" ht="95.25" customHeight="1" x14ac:dyDescent="0.2">
      <c r="R927" s="7"/>
      <c r="V927" s="7"/>
      <c r="X927" s="7"/>
    </row>
    <row r="928" spans="18:24" ht="95.25" customHeight="1" x14ac:dyDescent="0.2">
      <c r="R928" s="7"/>
      <c r="V928" s="7"/>
      <c r="X928" s="7"/>
    </row>
    <row r="929" spans="18:24" ht="95.25" customHeight="1" x14ac:dyDescent="0.2">
      <c r="R929" s="7"/>
      <c r="V929" s="7"/>
      <c r="X929" s="7"/>
    </row>
    <row r="930" spans="18:24" ht="95.25" customHeight="1" x14ac:dyDescent="0.2">
      <c r="R930" s="7"/>
      <c r="V930" s="7"/>
      <c r="X930" s="7"/>
    </row>
    <row r="931" spans="18:24" ht="95.25" customHeight="1" x14ac:dyDescent="0.2">
      <c r="R931" s="7"/>
      <c r="V931" s="7"/>
      <c r="X931" s="7"/>
    </row>
    <row r="932" spans="18:24" ht="95.25" customHeight="1" x14ac:dyDescent="0.2">
      <c r="R932" s="7"/>
      <c r="V932" s="7"/>
      <c r="X932" s="7"/>
    </row>
    <row r="933" spans="18:24" ht="95.25" customHeight="1" x14ac:dyDescent="0.2">
      <c r="R933" s="7"/>
      <c r="V933" s="7"/>
      <c r="X933" s="7"/>
    </row>
    <row r="934" spans="18:24" ht="95.25" customHeight="1" x14ac:dyDescent="0.2">
      <c r="R934" s="7"/>
      <c r="V934" s="7"/>
      <c r="X934" s="7"/>
    </row>
    <row r="935" spans="18:24" ht="95.25" customHeight="1" x14ac:dyDescent="0.2">
      <c r="R935" s="7"/>
      <c r="V935" s="7"/>
      <c r="X935" s="7"/>
    </row>
    <row r="936" spans="18:24" ht="95.25" customHeight="1" x14ac:dyDescent="0.2">
      <c r="R936" s="7"/>
      <c r="V936" s="7"/>
      <c r="X936" s="7"/>
    </row>
    <row r="937" spans="18:24" ht="95.25" customHeight="1" x14ac:dyDescent="0.2">
      <c r="R937" s="7"/>
      <c r="V937" s="7"/>
      <c r="X937" s="7"/>
    </row>
    <row r="938" spans="18:24" ht="95.25" customHeight="1" x14ac:dyDescent="0.2">
      <c r="R938" s="7"/>
      <c r="V938" s="7"/>
      <c r="X938" s="7"/>
    </row>
    <row r="939" spans="18:24" ht="95.25" customHeight="1" x14ac:dyDescent="0.2">
      <c r="R939" s="7"/>
      <c r="V939" s="7"/>
      <c r="X939" s="7"/>
    </row>
    <row r="940" spans="18:24" ht="95.25" customHeight="1" x14ac:dyDescent="0.2">
      <c r="R940" s="7"/>
      <c r="V940" s="7"/>
      <c r="X940" s="7"/>
    </row>
    <row r="941" spans="18:24" ht="95.25" customHeight="1" x14ac:dyDescent="0.2">
      <c r="R941" s="7"/>
      <c r="V941" s="7"/>
      <c r="X941" s="7"/>
    </row>
    <row r="942" spans="18:24" ht="95.25" customHeight="1" x14ac:dyDescent="0.2">
      <c r="R942" s="7"/>
      <c r="V942" s="7"/>
      <c r="X942" s="7"/>
    </row>
    <row r="943" spans="18:24" ht="95.25" customHeight="1" x14ac:dyDescent="0.2">
      <c r="R943" s="7"/>
      <c r="V943" s="7"/>
      <c r="X943" s="7"/>
    </row>
    <row r="944" spans="18:24" ht="95.25" customHeight="1" x14ac:dyDescent="0.2">
      <c r="R944" s="7"/>
      <c r="V944" s="7"/>
      <c r="X944" s="7"/>
    </row>
    <row r="945" spans="18:24" ht="95.25" customHeight="1" x14ac:dyDescent="0.2">
      <c r="R945" s="7"/>
      <c r="V945" s="7"/>
      <c r="X945" s="7"/>
    </row>
    <row r="946" spans="18:24" ht="95.25" customHeight="1" x14ac:dyDescent="0.2">
      <c r="R946" s="7"/>
      <c r="V946" s="7"/>
      <c r="X946" s="7"/>
    </row>
    <row r="947" spans="18:24" ht="95.25" customHeight="1" x14ac:dyDescent="0.2">
      <c r="R947" s="7"/>
      <c r="V947" s="7"/>
      <c r="X947" s="7"/>
    </row>
    <row r="948" spans="18:24" ht="95.25" customHeight="1" x14ac:dyDescent="0.2">
      <c r="R948" s="7"/>
      <c r="V948" s="7"/>
      <c r="X948" s="7"/>
    </row>
    <row r="949" spans="18:24" ht="95.25" customHeight="1" x14ac:dyDescent="0.2">
      <c r="R949" s="7"/>
      <c r="V949" s="7"/>
      <c r="X949" s="7"/>
    </row>
    <row r="950" spans="18:24" ht="95.25" customHeight="1" x14ac:dyDescent="0.2">
      <c r="R950" s="7"/>
      <c r="V950" s="7"/>
      <c r="X950" s="7"/>
    </row>
    <row r="951" spans="18:24" ht="95.25" customHeight="1" x14ac:dyDescent="0.2">
      <c r="R951" s="7"/>
      <c r="V951" s="7"/>
      <c r="X951" s="7"/>
    </row>
    <row r="952" spans="18:24" ht="95.25" customHeight="1" x14ac:dyDescent="0.2">
      <c r="R952" s="7"/>
      <c r="V952" s="7"/>
      <c r="X952" s="7"/>
    </row>
    <row r="953" spans="18:24" ht="95.25" customHeight="1" x14ac:dyDescent="0.2">
      <c r="R953" s="7"/>
      <c r="V953" s="7"/>
      <c r="X953" s="7"/>
    </row>
    <row r="954" spans="18:24" ht="95.25" customHeight="1" x14ac:dyDescent="0.2">
      <c r="R954" s="7"/>
      <c r="V954" s="7"/>
      <c r="X954" s="7"/>
    </row>
    <row r="955" spans="18:24" ht="95.25" customHeight="1" x14ac:dyDescent="0.2">
      <c r="R955" s="7"/>
      <c r="V955" s="7"/>
      <c r="X955" s="7"/>
    </row>
    <row r="956" spans="18:24" ht="95.25" customHeight="1" x14ac:dyDescent="0.2">
      <c r="R956" s="7"/>
      <c r="V956" s="7"/>
      <c r="X956" s="7"/>
    </row>
    <row r="957" spans="18:24" ht="95.25" customHeight="1" x14ac:dyDescent="0.2">
      <c r="R957" s="7"/>
      <c r="V957" s="7"/>
      <c r="X957" s="7"/>
    </row>
    <row r="958" spans="18:24" ht="95.25" customHeight="1" x14ac:dyDescent="0.2">
      <c r="R958" s="7"/>
      <c r="V958" s="7"/>
      <c r="X958" s="7"/>
    </row>
    <row r="959" spans="18:24" ht="95.25" customHeight="1" x14ac:dyDescent="0.2">
      <c r="R959" s="7"/>
      <c r="V959" s="7"/>
      <c r="X959" s="7"/>
    </row>
    <row r="960" spans="18:24" ht="95.25" customHeight="1" x14ac:dyDescent="0.2">
      <c r="R960" s="7"/>
      <c r="V960" s="7"/>
      <c r="X960" s="7"/>
    </row>
    <row r="961" spans="18:24" ht="95.25" customHeight="1" x14ac:dyDescent="0.2">
      <c r="R961" s="7"/>
      <c r="V961" s="7"/>
      <c r="X961" s="7"/>
    </row>
    <row r="962" spans="18:24" ht="95.25" customHeight="1" x14ac:dyDescent="0.2">
      <c r="R962" s="7"/>
      <c r="V962" s="7"/>
      <c r="X962" s="7"/>
    </row>
    <row r="963" spans="18:24" ht="95.25" customHeight="1" x14ac:dyDescent="0.2">
      <c r="R963" s="7"/>
      <c r="V963" s="7"/>
      <c r="X963" s="7"/>
    </row>
    <row r="964" spans="18:24" ht="95.25" customHeight="1" x14ac:dyDescent="0.2">
      <c r="R964" s="7"/>
      <c r="V964" s="7"/>
      <c r="X964" s="7"/>
    </row>
    <row r="965" spans="18:24" ht="95.25" customHeight="1" x14ac:dyDescent="0.2">
      <c r="R965" s="7"/>
      <c r="V965" s="7"/>
      <c r="X965" s="7"/>
    </row>
    <row r="966" spans="18:24" ht="95.25" customHeight="1" x14ac:dyDescent="0.2">
      <c r="R966" s="7"/>
      <c r="V966" s="7"/>
      <c r="X966" s="7"/>
    </row>
    <row r="967" spans="18:24" ht="95.25" customHeight="1" x14ac:dyDescent="0.2">
      <c r="R967" s="7"/>
      <c r="V967" s="7"/>
      <c r="X967" s="7"/>
    </row>
    <row r="968" spans="18:24" ht="95.25" customHeight="1" x14ac:dyDescent="0.2">
      <c r="R968" s="7"/>
      <c r="V968" s="7"/>
      <c r="X968" s="7"/>
    </row>
    <row r="969" spans="18:24" ht="95.25" customHeight="1" x14ac:dyDescent="0.2">
      <c r="R969" s="7"/>
      <c r="V969" s="7"/>
      <c r="X969" s="7"/>
    </row>
    <row r="970" spans="18:24" ht="95.25" customHeight="1" x14ac:dyDescent="0.2">
      <c r="R970" s="7"/>
      <c r="V970" s="7"/>
      <c r="X970" s="7"/>
    </row>
    <row r="971" spans="18:24" ht="95.25" customHeight="1" x14ac:dyDescent="0.2">
      <c r="R971" s="7"/>
      <c r="V971" s="7"/>
      <c r="X971" s="7"/>
    </row>
    <row r="972" spans="18:24" ht="95.25" customHeight="1" x14ac:dyDescent="0.2">
      <c r="R972" s="7"/>
      <c r="V972" s="7"/>
      <c r="X972" s="7"/>
    </row>
    <row r="973" spans="18:24" ht="95.25" customHeight="1" x14ac:dyDescent="0.2">
      <c r="R973" s="7"/>
      <c r="V973" s="7"/>
      <c r="X973" s="7"/>
    </row>
    <row r="974" spans="18:24" ht="95.25" customHeight="1" x14ac:dyDescent="0.2">
      <c r="R974" s="7"/>
      <c r="V974" s="7"/>
      <c r="X974" s="7"/>
    </row>
    <row r="975" spans="18:24" ht="95.25" customHeight="1" x14ac:dyDescent="0.2">
      <c r="R975" s="7"/>
      <c r="V975" s="7"/>
      <c r="X975" s="7"/>
    </row>
    <row r="976" spans="18:24" ht="95.25" customHeight="1" x14ac:dyDescent="0.2">
      <c r="R976" s="7"/>
      <c r="V976" s="7"/>
      <c r="X976" s="7"/>
    </row>
    <row r="977" spans="18:24" ht="95.25" customHeight="1" x14ac:dyDescent="0.2">
      <c r="R977" s="7"/>
      <c r="V977" s="7"/>
      <c r="X977" s="7"/>
    </row>
    <row r="978" spans="18:24" ht="95.25" customHeight="1" x14ac:dyDescent="0.2">
      <c r="R978" s="7"/>
      <c r="V978" s="7"/>
      <c r="X978" s="7"/>
    </row>
    <row r="979" spans="18:24" ht="95.25" customHeight="1" x14ac:dyDescent="0.2">
      <c r="R979" s="7"/>
      <c r="V979" s="7"/>
      <c r="X979" s="7"/>
    </row>
    <row r="980" spans="18:24" ht="95.25" customHeight="1" x14ac:dyDescent="0.2">
      <c r="R980" s="7"/>
      <c r="V980" s="7"/>
      <c r="X980" s="7"/>
    </row>
    <row r="981" spans="18:24" ht="95.25" customHeight="1" x14ac:dyDescent="0.2">
      <c r="R981" s="7"/>
      <c r="V981" s="7"/>
      <c r="X981" s="7"/>
    </row>
    <row r="982" spans="18:24" ht="95.25" customHeight="1" x14ac:dyDescent="0.2">
      <c r="R982" s="7"/>
      <c r="V982" s="7"/>
      <c r="X982" s="7"/>
    </row>
    <row r="983" spans="18:24" ht="95.25" customHeight="1" x14ac:dyDescent="0.2">
      <c r="R983" s="7"/>
      <c r="V983" s="7"/>
      <c r="X983" s="7"/>
    </row>
    <row r="984" spans="18:24" ht="95.25" customHeight="1" x14ac:dyDescent="0.2">
      <c r="R984" s="7"/>
      <c r="V984" s="7"/>
      <c r="X984" s="7"/>
    </row>
    <row r="985" spans="18:24" ht="95.25" customHeight="1" x14ac:dyDescent="0.2">
      <c r="R985" s="7"/>
      <c r="V985" s="7"/>
      <c r="X985" s="7"/>
    </row>
    <row r="986" spans="18:24" ht="95.25" customHeight="1" x14ac:dyDescent="0.2">
      <c r="R986" s="7"/>
      <c r="V986" s="7"/>
      <c r="X986" s="7"/>
    </row>
    <row r="987" spans="18:24" ht="95.25" customHeight="1" x14ac:dyDescent="0.2">
      <c r="R987" s="7"/>
      <c r="V987" s="7"/>
      <c r="X987" s="7"/>
    </row>
    <row r="988" spans="18:24" ht="95.25" customHeight="1" x14ac:dyDescent="0.2">
      <c r="R988" s="7"/>
      <c r="V988" s="7"/>
      <c r="X988" s="7"/>
    </row>
    <row r="989" spans="18:24" ht="95.25" customHeight="1" x14ac:dyDescent="0.2">
      <c r="R989" s="7"/>
      <c r="V989" s="7"/>
      <c r="X989" s="7"/>
    </row>
    <row r="990" spans="18:24" ht="95.25" customHeight="1" x14ac:dyDescent="0.2">
      <c r="R990" s="7"/>
      <c r="V990" s="7"/>
      <c r="X990" s="7"/>
    </row>
    <row r="991" spans="18:24" ht="95.25" customHeight="1" x14ac:dyDescent="0.2">
      <c r="R991" s="7"/>
      <c r="V991" s="7"/>
      <c r="X991" s="7"/>
    </row>
    <row r="992" spans="18:24" ht="95.25" customHeight="1" x14ac:dyDescent="0.2">
      <c r="R992" s="7"/>
      <c r="V992" s="7"/>
      <c r="X992" s="7"/>
    </row>
    <row r="993" spans="18:24" ht="95.25" customHeight="1" x14ac:dyDescent="0.2">
      <c r="R993" s="7"/>
      <c r="V993" s="7"/>
      <c r="X993" s="7"/>
    </row>
    <row r="994" spans="18:24" ht="95.25" customHeight="1" x14ac:dyDescent="0.2">
      <c r="R994" s="7"/>
      <c r="V994" s="7"/>
      <c r="X994" s="7"/>
    </row>
    <row r="995" spans="18:24" ht="95.25" customHeight="1" x14ac:dyDescent="0.2">
      <c r="R995" s="7"/>
      <c r="V995" s="7"/>
      <c r="X995" s="7"/>
    </row>
    <row r="996" spans="18:24" ht="95.25" customHeight="1" x14ac:dyDescent="0.2">
      <c r="R996" s="7"/>
      <c r="V996" s="7"/>
      <c r="X996" s="7"/>
    </row>
    <row r="997" spans="18:24" ht="95.25" customHeight="1" x14ac:dyDescent="0.2">
      <c r="R997" s="7"/>
      <c r="V997" s="7"/>
      <c r="X997" s="7"/>
    </row>
    <row r="998" spans="18:24" ht="95.25" customHeight="1" x14ac:dyDescent="0.2">
      <c r="R998" s="7"/>
      <c r="V998" s="7"/>
      <c r="X998" s="7"/>
    </row>
    <row r="999" spans="18:24" ht="95.25" customHeight="1" x14ac:dyDescent="0.2">
      <c r="R999" s="7"/>
      <c r="V999" s="7"/>
      <c r="X999" s="7"/>
    </row>
    <row r="1000" spans="18:24" ht="95.25" customHeight="1" x14ac:dyDescent="0.2">
      <c r="R1000" s="7"/>
      <c r="V1000" s="7"/>
      <c r="X1000" s="7"/>
    </row>
  </sheetData>
  <mergeCells count="4">
    <mergeCell ref="A1:AI1"/>
    <mergeCell ref="C2:H4"/>
    <mergeCell ref="I2:AI4"/>
    <mergeCell ref="A7:AI7"/>
  </mergeCells>
  <conditionalFormatting sqref="G9:H9 G10:G158 H10 Q9:Y158">
    <cfRule type="expression" dxfId="31" priority="1">
      <formula>$C9="Información"</formula>
    </cfRule>
  </conditionalFormatting>
  <conditionalFormatting sqref="I9:I158">
    <cfRule type="expression" dxfId="30" priority="2">
      <formula>$C9="Información"</formula>
    </cfRule>
  </conditionalFormatting>
  <conditionalFormatting sqref="J9:J158">
    <cfRule type="containsText" dxfId="29" priority="3" operator="containsText" text="5. Casi seguro">
      <formula>NOT(ISERROR(SEARCH(("5. Casi seguro"),(J9))))</formula>
    </cfRule>
  </conditionalFormatting>
  <conditionalFormatting sqref="J9:J158">
    <cfRule type="containsText" dxfId="28" priority="4" operator="containsText" text="4. Probable">
      <formula>NOT(ISERROR(SEARCH(("4. Probable"),(J9))))</formula>
    </cfRule>
  </conditionalFormatting>
  <conditionalFormatting sqref="J9:J158">
    <cfRule type="containsText" dxfId="27" priority="5" operator="containsText" text="3. Posible">
      <formula>NOT(ISERROR(SEARCH(("3. Posible"),(J9))))</formula>
    </cfRule>
  </conditionalFormatting>
  <conditionalFormatting sqref="J9:J158">
    <cfRule type="containsText" dxfId="26" priority="6" operator="containsText" text="2. Improbable">
      <formula>NOT(ISERROR(SEARCH(("2. Improbable"),(J9))))</formula>
    </cfRule>
  </conditionalFormatting>
  <conditionalFormatting sqref="J9:J158">
    <cfRule type="containsText" dxfId="25" priority="7" operator="containsText" text="1. Rara vez">
      <formula>NOT(ISERROR(SEARCH(("1. Rara vez"),(J9))))</formula>
    </cfRule>
  </conditionalFormatting>
  <conditionalFormatting sqref="L9:L158">
    <cfRule type="containsText" dxfId="24" priority="8" operator="containsText" text="4. Mayor">
      <formula>NOT(ISERROR(SEARCH(("4. Mayor"),(L9))))</formula>
    </cfRule>
  </conditionalFormatting>
  <conditionalFormatting sqref="L9:L158">
    <cfRule type="containsText" dxfId="23" priority="9" operator="containsText" text="3. Moderado">
      <formula>NOT(ISERROR(SEARCH(("3. Moderado"),(L9))))</formula>
    </cfRule>
  </conditionalFormatting>
  <conditionalFormatting sqref="L9:L158">
    <cfRule type="containsText" dxfId="22" priority="10" operator="containsText" text="2. Menor">
      <formula>NOT(ISERROR(SEARCH(("2. Menor"),(L9))))</formula>
    </cfRule>
  </conditionalFormatting>
  <conditionalFormatting sqref="L9:L158">
    <cfRule type="containsText" dxfId="21" priority="11" operator="containsText" text="1. Insignificante">
      <formula>NOT(ISERROR(SEARCH(("1. Insignificante"),(L9))))</formula>
    </cfRule>
  </conditionalFormatting>
  <conditionalFormatting sqref="L9:M158">
    <cfRule type="containsText" dxfId="20" priority="12" operator="containsText" text="5. Catastrófico">
      <formula>NOT(ISERROR(SEARCH(("5. Catastrófico"),(L9))))</formula>
    </cfRule>
  </conditionalFormatting>
  <conditionalFormatting sqref="O9:O158">
    <cfRule type="containsText" dxfId="19" priority="13" operator="containsText" text="Riesgo Alto">
      <formula>NOT(ISERROR(SEARCH(("Riesgo Alto"),(O9))))</formula>
    </cfRule>
  </conditionalFormatting>
  <conditionalFormatting sqref="O9:O158">
    <cfRule type="containsText" dxfId="18" priority="14" operator="containsText" text="Riesgo Bajo">
      <formula>NOT(ISERROR(SEARCH(("Riesgo Bajo"),(O9))))</formula>
    </cfRule>
  </conditionalFormatting>
  <conditionalFormatting sqref="O9:O158">
    <cfRule type="containsText" dxfId="17" priority="15" operator="containsText" text="Riesgo Extremo">
      <formula>NOT(ISERROR(SEARCH(("Riesgo Extremo"),(O9))))</formula>
    </cfRule>
  </conditionalFormatting>
  <conditionalFormatting sqref="O9:O158">
    <cfRule type="containsText" dxfId="16" priority="16" operator="containsText" text="Riesgo Moderado">
      <formula>NOT(ISERROR(SEARCH(("Riesgo Moderado"),(O9))))</formula>
    </cfRule>
  </conditionalFormatting>
  <conditionalFormatting sqref="Z9:Z158">
    <cfRule type="containsText" dxfId="15" priority="17" operator="containsText" text="5. Casi seguro">
      <formula>NOT(ISERROR(SEARCH(("5. Casi seguro"),(Z9))))</formula>
    </cfRule>
  </conditionalFormatting>
  <conditionalFormatting sqref="Z9:Z158">
    <cfRule type="containsText" dxfId="14" priority="18" operator="containsText" text="4. Probable">
      <formula>NOT(ISERROR(SEARCH(("4. Probable"),(Z9))))</formula>
    </cfRule>
  </conditionalFormatting>
  <conditionalFormatting sqref="Z9:Z158">
    <cfRule type="containsText" dxfId="13" priority="19" operator="containsText" text="3. Posible">
      <formula>NOT(ISERROR(SEARCH(("3. Posible"),(Z9))))</formula>
    </cfRule>
  </conditionalFormatting>
  <conditionalFormatting sqref="Z9:Z158">
    <cfRule type="containsText" dxfId="12" priority="20" operator="containsText" text="2. Improbable">
      <formula>NOT(ISERROR(SEARCH(("2. Improbable"),(Z9))))</formula>
    </cfRule>
  </conditionalFormatting>
  <conditionalFormatting sqref="Z9:Z158">
    <cfRule type="containsText" dxfId="11" priority="21" operator="containsText" text="1. Rara vez">
      <formula>NOT(ISERROR(SEARCH(("1. Rara vez"),(Z9))))</formula>
    </cfRule>
  </conditionalFormatting>
  <conditionalFormatting sqref="AB9:AB158">
    <cfRule type="containsText" dxfId="10" priority="22" operator="containsText" text="4. Mayor">
      <formula>NOT(ISERROR(SEARCH(("4. Mayor"),(AB9))))</formula>
    </cfRule>
  </conditionalFormatting>
  <conditionalFormatting sqref="AB9:AB158">
    <cfRule type="containsText" dxfId="9" priority="23" operator="containsText" text="3. Moderado">
      <formula>NOT(ISERROR(SEARCH(("3. Moderado"),(AB9))))</formula>
    </cfRule>
  </conditionalFormatting>
  <conditionalFormatting sqref="AB9:AB158">
    <cfRule type="containsText" dxfId="8" priority="24" operator="containsText" text="2. Menor">
      <formula>NOT(ISERROR(SEARCH(("2. Menor"),(AB9))))</formula>
    </cfRule>
  </conditionalFormatting>
  <conditionalFormatting sqref="AB9:AB158">
    <cfRule type="containsText" dxfId="7" priority="25" operator="containsText" text="1. Insignificante">
      <formula>NOT(ISERROR(SEARCH(("1. Insignificante"),(AB9))))</formula>
    </cfRule>
  </conditionalFormatting>
  <conditionalFormatting sqref="AB9:AB158">
    <cfRule type="containsText" dxfId="6" priority="26" operator="containsText" text="5. Catastrófico">
      <formula>NOT(ISERROR(SEARCH(("5. Catastrófico"),(AB9))))</formula>
    </cfRule>
  </conditionalFormatting>
  <conditionalFormatting sqref="AE9:AH158">
    <cfRule type="containsText" dxfId="5" priority="27" operator="containsText" text="Riesgo Alto">
      <formula>NOT(ISERROR(SEARCH(("Riesgo Alto"),(AE9))))</formula>
    </cfRule>
  </conditionalFormatting>
  <conditionalFormatting sqref="AE9:AH158">
    <cfRule type="containsText" dxfId="4" priority="28" operator="containsText" text="Riesgo Bajo">
      <formula>NOT(ISERROR(SEARCH(("Riesgo Bajo"),(AE9))))</formula>
    </cfRule>
  </conditionalFormatting>
  <conditionalFormatting sqref="AE9:AH158">
    <cfRule type="containsText" dxfId="3" priority="29" operator="containsText" text="Riesgo Extremo">
      <formula>NOT(ISERROR(SEARCH(("Riesgo Extremo"),(AE9))))</formula>
    </cfRule>
  </conditionalFormatting>
  <conditionalFormatting sqref="AE9:AH158">
    <cfRule type="containsText" dxfId="2" priority="30" operator="containsText" text="Riesgo Moderado">
      <formula>NOT(ISERROR(SEARCH(("Riesgo Moderado"),(AE9))))</formula>
    </cfRule>
  </conditionalFormatting>
  <conditionalFormatting sqref="AI9:AI158">
    <cfRule type="containsText" dxfId="1" priority="31" operator="containsText" text="Se debe generar Plan de Tratamiento">
      <formula>NOT(ISERROR(SEARCH(("Se debe generar Plan de Tratamiento"),(AI9))))</formula>
    </cfRule>
  </conditionalFormatting>
  <conditionalFormatting sqref="AI9:AI158">
    <cfRule type="containsText" dxfId="0" priority="32" operator="containsText" text="Se debe realizar revisión anual">
      <formula>NOT(ISERROR(SEARCH(("Se debe realizar revisión anual"),(AI9))))</formula>
    </cfRule>
  </conditionalFormatting>
  <dataValidations count="1">
    <dataValidation type="list" allowBlank="1" showErrorMessage="1" sqref="Q9:Q158 S9:S158 U9:U158 W9:W158">
      <formula1>$AR$9:$AR$10</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6">
        <x14:dataValidation type="list" allowBlank="1" showErrorMessage="1">
          <x14:formula1>
            <xm:f>Amenazas_Vulnerabildades!$C$3:$C$73</xm:f>
          </x14:formula1>
          <xm:sqref>G9:G158</xm:sqref>
        </x14:dataValidation>
        <x14:dataValidation type="list" allowBlank="1" showErrorMessage="1">
          <x14:formula1>
            <xm:f>'Criterios CID'!$BK$22:$BK$24</xm:f>
          </x14:formula1>
          <xm:sqref>F9:F158</xm:sqref>
        </x14:dataValidation>
        <x14:dataValidation type="list" allowBlank="1" showErrorMessage="1">
          <x14:formula1>
            <xm:f>'Criterios CID'!$BB$6:$BB$10</xm:f>
          </x14:formula1>
          <xm:sqref>J9:J158 Z9:Z158</xm:sqref>
        </x14:dataValidation>
        <x14:dataValidation type="list" allowBlank="1" showErrorMessage="1">
          <x14:formula1>
            <xm:f>Amenazas_Vulnerabildades!$K$3:$K$16</xm:f>
          </x14:formula1>
          <xm:sqref>I9:I158</xm:sqref>
        </x14:dataValidation>
        <x14:dataValidation type="list" allowBlank="1" showErrorMessage="1">
          <x14:formula1>
            <xm:f>'Criterios CID'!$BC$16:$BC$20</xm:f>
          </x14:formula1>
          <xm:sqref>L9:L158 AB9:AB158</xm:sqref>
        </x14:dataValidation>
        <x14:dataValidation type="list" allowBlank="1" showErrorMessage="1">
          <x14:formula1>
            <xm:f>Amenazas_Vulnerabildades!$F$3:$F$87</xm:f>
          </x14:formula1>
          <xm:sqref>H9:H10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W1000"/>
  <sheetViews>
    <sheetView workbookViewId="0"/>
  </sheetViews>
  <sheetFormatPr baseColWidth="10" defaultColWidth="12.625" defaultRowHeight="15" customHeight="1" x14ac:dyDescent="0.2"/>
  <cols>
    <col min="1" max="1" width="15.125" customWidth="1"/>
    <col min="2" max="2" width="35.375" customWidth="1"/>
    <col min="3" max="3" width="29.875" customWidth="1"/>
    <col min="4" max="4" width="24.375" customWidth="1"/>
    <col min="5" max="5" width="35.5" customWidth="1"/>
    <col min="6" max="6" width="33.875" customWidth="1"/>
    <col min="7" max="7" width="16" customWidth="1"/>
    <col min="8" max="8" width="15.875" customWidth="1"/>
    <col min="9" max="9" width="17.625" customWidth="1"/>
    <col min="10" max="10" width="18.125" customWidth="1"/>
    <col min="11" max="11" width="14.625" customWidth="1"/>
    <col min="12" max="12" width="11.375" customWidth="1"/>
    <col min="13" max="13" width="11.875" customWidth="1"/>
    <col min="14" max="14" width="15.125" customWidth="1"/>
    <col min="15" max="15" width="19.125" customWidth="1"/>
    <col min="16" max="16" width="15.875" customWidth="1"/>
    <col min="17" max="17" width="13.875" customWidth="1"/>
    <col min="18" max="18" width="18.125" customWidth="1"/>
    <col min="19" max="19" width="11.875" customWidth="1"/>
    <col min="20" max="20" width="15" customWidth="1"/>
    <col min="21" max="21" width="18.125" customWidth="1"/>
    <col min="22" max="22" width="18.625" customWidth="1"/>
    <col min="23" max="23" width="19.125" customWidth="1"/>
    <col min="24" max="24" width="15.125" customWidth="1"/>
    <col min="25" max="25" width="18.5" customWidth="1"/>
    <col min="26" max="26" width="14.5" customWidth="1"/>
    <col min="27" max="27" width="15.625" customWidth="1"/>
    <col min="28" max="28" width="19.125" customWidth="1"/>
    <col min="29" max="29" width="18.625" customWidth="1"/>
    <col min="30" max="31" width="18.125" customWidth="1"/>
    <col min="32" max="35" width="22.5" customWidth="1"/>
    <col min="36" max="41" width="26.875" customWidth="1"/>
    <col min="42" max="42" width="36.625" customWidth="1"/>
    <col min="43" max="75" width="26.875" customWidth="1"/>
  </cols>
  <sheetData>
    <row r="2" spans="1:75" ht="31.5" customHeight="1" x14ac:dyDescent="0.2">
      <c r="A2" s="184" t="s">
        <v>1042</v>
      </c>
      <c r="B2" s="182"/>
      <c r="C2" s="182"/>
      <c r="D2" s="182"/>
      <c r="E2" s="182"/>
      <c r="F2" s="182"/>
      <c r="G2" s="182"/>
      <c r="H2" s="182"/>
      <c r="I2" s="185"/>
      <c r="J2" s="184" t="s">
        <v>1043</v>
      </c>
      <c r="K2" s="182"/>
      <c r="L2" s="182"/>
      <c r="M2" s="182"/>
      <c r="N2" s="182"/>
      <c r="O2" s="182"/>
      <c r="P2" s="182"/>
      <c r="Q2" s="182"/>
      <c r="R2" s="182"/>
      <c r="S2" s="182"/>
      <c r="T2" s="182"/>
      <c r="U2" s="185"/>
      <c r="V2" s="184" t="s">
        <v>1044</v>
      </c>
      <c r="W2" s="182"/>
      <c r="X2" s="182"/>
      <c r="Y2" s="182"/>
      <c r="Z2" s="182"/>
      <c r="AA2" s="185"/>
      <c r="AB2" s="184" t="s">
        <v>1045</v>
      </c>
      <c r="AC2" s="185"/>
      <c r="AD2" s="184" t="s">
        <v>1046</v>
      </c>
      <c r="AE2" s="185"/>
      <c r="AF2" s="184" t="s">
        <v>1047</v>
      </c>
      <c r="AG2" s="182"/>
      <c r="AH2" s="182"/>
      <c r="AI2" s="183"/>
      <c r="AJ2" s="184" t="s">
        <v>1048</v>
      </c>
      <c r="AK2" s="185"/>
      <c r="AL2" s="184" t="s">
        <v>1049</v>
      </c>
      <c r="AM2" s="182"/>
      <c r="AN2" s="182"/>
      <c r="AO2" s="182"/>
      <c r="AP2" s="182"/>
      <c r="AQ2" s="185"/>
      <c r="AR2" s="184" t="s">
        <v>1050</v>
      </c>
      <c r="AS2" s="182"/>
      <c r="AT2" s="182"/>
      <c r="AU2" s="182"/>
      <c r="AV2" s="182"/>
      <c r="AW2" s="182"/>
      <c r="AX2" s="182"/>
      <c r="AY2" s="185"/>
      <c r="AZ2" s="184" t="s">
        <v>1051</v>
      </c>
      <c r="BA2" s="182"/>
      <c r="BB2" s="185"/>
      <c r="BC2" s="184" t="s">
        <v>1052</v>
      </c>
      <c r="BD2" s="182"/>
      <c r="BE2" s="185"/>
      <c r="BF2" s="31"/>
      <c r="BG2" s="186" t="s">
        <v>1053</v>
      </c>
      <c r="BH2" s="182"/>
      <c r="BI2" s="182"/>
      <c r="BJ2" s="182"/>
      <c r="BK2" s="183"/>
      <c r="BL2" s="184" t="s">
        <v>1054</v>
      </c>
      <c r="BM2" s="182"/>
      <c r="BN2" s="182"/>
      <c r="BO2" s="182"/>
      <c r="BP2" s="182"/>
      <c r="BQ2" s="182"/>
      <c r="BR2" s="182"/>
      <c r="BS2" s="182"/>
      <c r="BT2" s="182"/>
      <c r="BU2" s="182"/>
      <c r="BV2" s="182"/>
      <c r="BW2" s="185"/>
    </row>
    <row r="3" spans="1:75" ht="157.5" customHeight="1" x14ac:dyDescent="0.2">
      <c r="A3" s="32" t="s">
        <v>3</v>
      </c>
      <c r="B3" s="33" t="s">
        <v>1055</v>
      </c>
      <c r="C3" s="33" t="s">
        <v>1056</v>
      </c>
      <c r="D3" s="33" t="s">
        <v>1057</v>
      </c>
      <c r="E3" s="33" t="s">
        <v>1058</v>
      </c>
      <c r="F3" s="34" t="s">
        <v>1059</v>
      </c>
      <c r="G3" s="34" t="s">
        <v>1060</v>
      </c>
      <c r="H3" s="34" t="s">
        <v>1061</v>
      </c>
      <c r="I3" s="35" t="s">
        <v>1062</v>
      </c>
      <c r="J3" s="36" t="s">
        <v>1063</v>
      </c>
      <c r="K3" s="34" t="s">
        <v>1064</v>
      </c>
      <c r="L3" s="34" t="s">
        <v>1065</v>
      </c>
      <c r="M3" s="34" t="s">
        <v>1066</v>
      </c>
      <c r="N3" s="34" t="s">
        <v>1067</v>
      </c>
      <c r="O3" s="34" t="s">
        <v>1068</v>
      </c>
      <c r="P3" s="33" t="s">
        <v>1069</v>
      </c>
      <c r="Q3" s="34" t="s">
        <v>1070</v>
      </c>
      <c r="R3" s="34" t="s">
        <v>1071</v>
      </c>
      <c r="S3" s="34" t="s">
        <v>1072</v>
      </c>
      <c r="T3" s="34" t="s">
        <v>1073</v>
      </c>
      <c r="U3" s="37" t="s">
        <v>1074</v>
      </c>
      <c r="V3" s="34" t="s">
        <v>1075</v>
      </c>
      <c r="W3" s="34" t="s">
        <v>1076</v>
      </c>
      <c r="X3" s="34" t="s">
        <v>1069</v>
      </c>
      <c r="Y3" s="34" t="s">
        <v>1070</v>
      </c>
      <c r="Z3" s="34" t="s">
        <v>1077</v>
      </c>
      <c r="AA3" s="35" t="s">
        <v>1068</v>
      </c>
      <c r="AB3" s="36" t="s">
        <v>1078</v>
      </c>
      <c r="AC3" s="38" t="s">
        <v>1079</v>
      </c>
      <c r="AD3" s="36" t="s">
        <v>1080</v>
      </c>
      <c r="AE3" s="38" t="s">
        <v>1081</v>
      </c>
      <c r="AF3" s="38" t="s">
        <v>1082</v>
      </c>
      <c r="AG3" s="34" t="s">
        <v>1083</v>
      </c>
      <c r="AH3" s="34" t="s">
        <v>1084</v>
      </c>
      <c r="AI3" s="35" t="s">
        <v>1085</v>
      </c>
      <c r="AJ3" s="36" t="s">
        <v>1086</v>
      </c>
      <c r="AK3" s="38" t="s">
        <v>1087</v>
      </c>
      <c r="AL3" s="34" t="s">
        <v>1088</v>
      </c>
      <c r="AM3" s="34" t="s">
        <v>1089</v>
      </c>
      <c r="AN3" s="34" t="s">
        <v>1090</v>
      </c>
      <c r="AO3" s="34" t="s">
        <v>1091</v>
      </c>
      <c r="AP3" s="34" t="s">
        <v>1092</v>
      </c>
      <c r="AQ3" s="37" t="s">
        <v>1093</v>
      </c>
      <c r="AR3" s="34" t="s">
        <v>1094</v>
      </c>
      <c r="AS3" s="34" t="s">
        <v>1095</v>
      </c>
      <c r="AT3" s="34" t="s">
        <v>1096</v>
      </c>
      <c r="AU3" s="34" t="s">
        <v>1097</v>
      </c>
      <c r="AV3" s="34" t="s">
        <v>1098</v>
      </c>
      <c r="AW3" s="34" t="s">
        <v>1099</v>
      </c>
      <c r="AX3" s="34" t="s">
        <v>1100</v>
      </c>
      <c r="AY3" s="37" t="s">
        <v>1101</v>
      </c>
      <c r="AZ3" s="34" t="s">
        <v>1102</v>
      </c>
      <c r="BA3" s="34" t="s">
        <v>1103</v>
      </c>
      <c r="BB3" s="37" t="s">
        <v>1104</v>
      </c>
      <c r="BC3" s="34" t="s">
        <v>1105</v>
      </c>
      <c r="BD3" s="34" t="s">
        <v>1106</v>
      </c>
      <c r="BE3" s="37" t="s">
        <v>1107</v>
      </c>
      <c r="BF3" s="34" t="s">
        <v>1108</v>
      </c>
      <c r="BG3" s="34" t="s">
        <v>1109</v>
      </c>
      <c r="BH3" s="34" t="s">
        <v>1065</v>
      </c>
      <c r="BI3" s="34" t="s">
        <v>1110</v>
      </c>
      <c r="BJ3" s="34" t="s">
        <v>1111</v>
      </c>
      <c r="BK3" s="35" t="s">
        <v>1112</v>
      </c>
      <c r="BL3" s="36" t="s">
        <v>1113</v>
      </c>
      <c r="BM3" s="33" t="s">
        <v>1114</v>
      </c>
      <c r="BN3" s="33" t="s">
        <v>1065</v>
      </c>
      <c r="BO3" s="33" t="s">
        <v>1068</v>
      </c>
      <c r="BP3" s="33" t="s">
        <v>1070</v>
      </c>
      <c r="BQ3" s="33" t="s">
        <v>1071</v>
      </c>
      <c r="BR3" s="33" t="s">
        <v>1072</v>
      </c>
      <c r="BS3" s="33" t="s">
        <v>1115</v>
      </c>
      <c r="BT3" s="33" t="s">
        <v>1074</v>
      </c>
      <c r="BU3" s="33" t="s">
        <v>1111</v>
      </c>
      <c r="BV3" s="33" t="s">
        <v>1116</v>
      </c>
      <c r="BW3" s="37" t="s">
        <v>1112</v>
      </c>
    </row>
    <row r="4" spans="1:75" ht="51" x14ac:dyDescent="0.2">
      <c r="A4" s="39">
        <v>1</v>
      </c>
      <c r="B4" s="39" t="s">
        <v>1117</v>
      </c>
      <c r="C4" s="39" t="s">
        <v>1118</v>
      </c>
      <c r="D4" s="39" t="s">
        <v>1119</v>
      </c>
      <c r="E4" s="40" t="s">
        <v>1120</v>
      </c>
      <c r="F4" s="40" t="s">
        <v>1121</v>
      </c>
      <c r="G4" s="40" t="s">
        <v>1122</v>
      </c>
      <c r="H4" s="40"/>
      <c r="I4" s="40"/>
      <c r="J4" s="40" t="s">
        <v>1123</v>
      </c>
      <c r="K4" s="40"/>
      <c r="L4" s="40"/>
      <c r="M4" s="40"/>
      <c r="N4" s="40" t="s">
        <v>1121</v>
      </c>
      <c r="O4" s="40"/>
      <c r="P4" s="40"/>
      <c r="Q4" s="40"/>
      <c r="R4" s="40"/>
      <c r="S4" s="40"/>
      <c r="T4" s="40"/>
      <c r="U4" s="40"/>
      <c r="V4" s="41" t="s">
        <v>1124</v>
      </c>
      <c r="W4" s="40"/>
      <c r="X4" s="40"/>
      <c r="Y4" s="40"/>
      <c r="Z4" s="42" t="s">
        <v>1125</v>
      </c>
      <c r="AA4" s="40"/>
      <c r="AB4" s="41" t="s">
        <v>1126</v>
      </c>
      <c r="AC4" s="41"/>
      <c r="AD4" s="43" t="s">
        <v>1123</v>
      </c>
      <c r="AE4" s="43" t="s">
        <v>1123</v>
      </c>
      <c r="AF4" s="43"/>
      <c r="AG4" s="40"/>
      <c r="AH4" s="40"/>
      <c r="AI4" s="40"/>
      <c r="AJ4" s="40"/>
      <c r="AK4" s="40"/>
      <c r="AL4" s="40"/>
      <c r="AM4" s="40"/>
      <c r="AN4" s="40"/>
      <c r="AO4" s="40"/>
      <c r="AP4" s="40"/>
      <c r="AQ4" s="40"/>
      <c r="AR4" s="40"/>
      <c r="AS4" s="40"/>
      <c r="AT4" s="40"/>
      <c r="AU4" s="40"/>
      <c r="AV4" s="40"/>
      <c r="AW4" s="40"/>
      <c r="AX4" s="40"/>
      <c r="AY4" s="40"/>
      <c r="AZ4" s="40"/>
      <c r="BA4" s="40"/>
      <c r="BB4" s="40"/>
      <c r="BC4" s="40"/>
      <c r="BD4" s="42" t="s">
        <v>1127</v>
      </c>
      <c r="BE4" s="42" t="s">
        <v>1128</v>
      </c>
      <c r="BF4" s="42" t="s">
        <v>1123</v>
      </c>
      <c r="BG4" s="40"/>
      <c r="BH4" s="40"/>
      <c r="BI4" s="40"/>
      <c r="BJ4" s="40"/>
      <c r="BK4" s="44" t="s">
        <v>1129</v>
      </c>
      <c r="BL4" s="40" t="s">
        <v>1123</v>
      </c>
      <c r="BM4" s="43"/>
      <c r="BN4" s="43"/>
      <c r="BO4" s="43"/>
      <c r="BP4" s="43"/>
      <c r="BQ4" s="43"/>
      <c r="BR4" s="43"/>
      <c r="BS4" s="43"/>
      <c r="BT4" s="43"/>
      <c r="BU4" s="43"/>
      <c r="BV4" s="40"/>
      <c r="BW4" s="44" t="s">
        <v>1129</v>
      </c>
    </row>
    <row r="5" spans="1:75" x14ac:dyDescent="0.2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row>
    <row r="6" spans="1:75"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row>
    <row r="7" spans="1:75" x14ac:dyDescent="0.2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row>
    <row r="8" spans="1:75" x14ac:dyDescent="0.2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row>
    <row r="9" spans="1:75" x14ac:dyDescent="0.2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row>
    <row r="10" spans="1:75"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row>
    <row r="11" spans="1:75" x14ac:dyDescent="0.2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row>
    <row r="12" spans="1:75" x14ac:dyDescent="0.2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row>
    <row r="13" spans="1:75"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row>
    <row r="14" spans="1:75" x14ac:dyDescent="0.2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row>
    <row r="15" spans="1:75" x14ac:dyDescent="0.2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row>
    <row r="16" spans="1:75" x14ac:dyDescent="0.2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row>
    <row r="17" spans="1:75"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row>
    <row r="18" spans="1:75"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row>
    <row r="19" spans="1:75"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row>
    <row r="20" spans="1:75"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row>
    <row r="21" spans="1:75" ht="15.75" customHeight="1"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row>
    <row r="22" spans="1:75" ht="15.75" customHeight="1"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row>
    <row r="23" spans="1:75" ht="15.75" customHeight="1"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row>
    <row r="24" spans="1:75" ht="15.75" customHeight="1"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row>
    <row r="25" spans="1:75" ht="15.75" customHeight="1"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row>
    <row r="26" spans="1:75" ht="15.75" customHeigh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row>
    <row r="27" spans="1:75" ht="15.75" customHeight="1"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row>
    <row r="28" spans="1:75" ht="15.75" customHeight="1"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row>
    <row r="29" spans="1:75" ht="15.75" customHeight="1"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row>
    <row r="30" spans="1:75" ht="15.7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row>
    <row r="31" spans="1:75" ht="15.75" customHeight="1" x14ac:dyDescent="0.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row>
    <row r="32" spans="1:75" ht="15.75" customHeight="1" x14ac:dyDescent="0.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row>
    <row r="33" spans="1:75" ht="15.75" customHeight="1" x14ac:dyDescent="0.2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row>
    <row r="34" spans="1:75" ht="15.75" customHeight="1" x14ac:dyDescent="0.2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row>
    <row r="35" spans="1:75" ht="15.75" customHeigh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row>
    <row r="36" spans="1:75" ht="15.75" customHeigh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row>
    <row r="37" spans="1:75" ht="15.75" customHeigh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row>
    <row r="38" spans="1:75" ht="15.75" customHeight="1" x14ac:dyDescent="0.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row>
    <row r="39" spans="1:75" ht="15.75" customHeight="1" x14ac:dyDescent="0.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row>
    <row r="40" spans="1:75" ht="15.75" customHeigh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row>
    <row r="41" spans="1:75" ht="15.75" customHeight="1" x14ac:dyDescent="0.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row>
    <row r="42" spans="1:75" ht="15.75" customHeight="1" x14ac:dyDescent="0.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row>
    <row r="43" spans="1:75" ht="15.75" customHeight="1" x14ac:dyDescent="0.2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row>
    <row r="44" spans="1:75" ht="15.75" customHeight="1"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row>
    <row r="45" spans="1:75" ht="15.75" customHeight="1" x14ac:dyDescent="0.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row>
    <row r="46" spans="1:75" ht="15.75" customHeigh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row>
    <row r="47" spans="1:75" ht="15.75" customHeight="1" x14ac:dyDescent="0.2"/>
    <row r="48" spans="1:7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BL2:BW2"/>
    <mergeCell ref="A2:I2"/>
    <mergeCell ref="J2:U2"/>
    <mergeCell ref="V2:AA2"/>
    <mergeCell ref="AB2:AC2"/>
    <mergeCell ref="AD2:AE2"/>
    <mergeCell ref="AF2:AI2"/>
    <mergeCell ref="AJ2:AK2"/>
    <mergeCell ref="AL2:AQ2"/>
    <mergeCell ref="AR2:AY2"/>
    <mergeCell ref="AZ2:BB2"/>
    <mergeCell ref="BC2:BE2"/>
    <mergeCell ref="BG2:BK2"/>
  </mergeCells>
  <dataValidations count="2">
    <dataValidation type="list" allowBlank="1" showErrorMessage="1" sqref="BC4">
      <formula1>"SI,ALGUNOS CASOS,NO"</formula1>
    </dataValidation>
    <dataValidation type="list" allowBlank="1" showErrorMessage="1" sqref="F4 J4 N4 AD4:BB4 BF4 BL4 BV4">
      <formula1>"SI,NO"</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9">
        <x14:dataValidation type="list" allowBlank="1" showErrorMessage="1">
          <x14:formula1>
            <xm:f>'Criterios CID'!$BI$51:$BI$208</xm:f>
          </x14:formula1>
          <xm:sqref>C4</xm:sqref>
        </x14:dataValidation>
        <x14:dataValidation type="list" allowBlank="1" showErrorMessage="1">
          <x14:formula1>
            <xm:f>'Criterios CID'!$BA$51:$BA$56</xm:f>
          </x14:formula1>
          <xm:sqref>G4</xm:sqref>
        </x14:dataValidation>
        <x14:dataValidation type="list" allowBlank="1" showErrorMessage="1">
          <x14:formula1>
            <xm:f>'Criterios CID'!$BF$51:$BF$53</xm:f>
          </x14:formula1>
          <xm:sqref>AC4</xm:sqref>
        </x14:dataValidation>
        <x14:dataValidation type="list" allowBlank="1" showErrorMessage="1">
          <x14:formula1>
            <xm:f>'Criterios CID'!$BD$51:$BD$54</xm:f>
          </x14:formula1>
          <xm:sqref>Z4</xm:sqref>
        </x14:dataValidation>
        <x14:dataValidation type="list" allowBlank="1" showErrorMessage="1">
          <x14:formula1>
            <xm:f>'Criterios CID'!$BH$51:$BH$53</xm:f>
          </x14:formula1>
          <xm:sqref>BE4</xm:sqref>
        </x14:dataValidation>
        <x14:dataValidation type="list" allowBlank="1" showErrorMessage="1">
          <x14:formula1>
            <xm:f>'Criterios CID'!$BE$51:$BE$55</xm:f>
          </x14:formula1>
          <xm:sqref>AB4</xm:sqref>
        </x14:dataValidation>
        <x14:dataValidation type="list" allowBlank="1" showErrorMessage="1">
          <x14:formula1>
            <xm:f>'Criterios CID'!$BC$51:$BC$58</xm:f>
          </x14:formula1>
          <xm:sqref>V4</xm:sqref>
        </x14:dataValidation>
        <x14:dataValidation type="list" allowBlank="1" showErrorMessage="1">
          <x14:formula1>
            <xm:f>'Criterios CID'!$BG$51:$BG$58</xm:f>
          </x14:formula1>
          <xm:sqref>BD4</xm:sqref>
        </x14:dataValidation>
        <x14:dataValidation type="list" allowBlank="1" showErrorMessage="1">
          <x14:formula1>
            <xm:f>'Criterios CID'!$BJ$51:$BJ$56</xm:f>
          </x14:formula1>
          <xm:sqref>BK4 BW4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1000"/>
  <sheetViews>
    <sheetView workbookViewId="0"/>
  </sheetViews>
  <sheetFormatPr baseColWidth="10" defaultColWidth="12.625" defaultRowHeight="15" customHeight="1" x14ac:dyDescent="0.2"/>
  <cols>
    <col min="1" max="1" width="2" customWidth="1"/>
    <col min="2" max="2" width="19.875" customWidth="1"/>
    <col min="3" max="3" width="9.375" customWidth="1"/>
    <col min="4" max="4" width="54.875" customWidth="1"/>
    <col min="5" max="5" width="9.375" customWidth="1"/>
    <col min="6" max="6" width="17" customWidth="1"/>
    <col min="7" max="7" width="13.875" customWidth="1"/>
    <col min="8" max="8" width="54.875" customWidth="1"/>
    <col min="9" max="9" width="11.375" customWidth="1"/>
    <col min="10" max="10" width="22.5" customWidth="1"/>
    <col min="11" max="11" width="9.375" customWidth="1"/>
    <col min="12" max="12" width="54.875" customWidth="1"/>
    <col min="13" max="13" width="9.375" customWidth="1"/>
    <col min="14" max="14" width="32.625" customWidth="1"/>
    <col min="15" max="15" width="24.875" customWidth="1"/>
    <col min="16" max="16" width="55" customWidth="1"/>
    <col min="17" max="17" width="28.375" customWidth="1"/>
    <col min="18" max="18" width="40.125" customWidth="1"/>
    <col min="19" max="19" width="26.125" customWidth="1"/>
    <col min="20" max="20" width="28.375" customWidth="1"/>
    <col min="21" max="52" width="9.375" customWidth="1"/>
    <col min="53" max="53" width="22.625" customWidth="1"/>
    <col min="54" max="54" width="22.375" customWidth="1"/>
    <col min="55" max="55" width="28.625" customWidth="1"/>
    <col min="56" max="56" width="29.125" customWidth="1"/>
    <col min="57" max="57" width="20.625" customWidth="1"/>
    <col min="58" max="58" width="15.625" customWidth="1"/>
    <col min="59" max="59" width="14.625" customWidth="1"/>
    <col min="60" max="60" width="26.125" customWidth="1"/>
    <col min="61" max="61" width="22.625" customWidth="1"/>
    <col min="62" max="62" width="39.875" customWidth="1"/>
    <col min="63" max="63" width="9.375" customWidth="1"/>
  </cols>
  <sheetData>
    <row r="2" spans="2:63" ht="26.25" customHeight="1" x14ac:dyDescent="0.25">
      <c r="B2" s="187" t="s">
        <v>1130</v>
      </c>
      <c r="C2" s="182"/>
      <c r="D2" s="182"/>
      <c r="E2" s="182"/>
      <c r="F2" s="182"/>
      <c r="G2" s="182"/>
      <c r="H2" s="182"/>
      <c r="I2" s="182"/>
      <c r="J2" s="182"/>
      <c r="K2" s="182"/>
      <c r="L2" s="185"/>
      <c r="BA2" s="188" t="s">
        <v>1131</v>
      </c>
      <c r="BB2" s="182"/>
      <c r="BC2" s="182"/>
      <c r="BD2" s="183"/>
      <c r="BE2" s="45"/>
      <c r="BH2" s="189" t="s">
        <v>1132</v>
      </c>
      <c r="BI2" s="171"/>
      <c r="BJ2" s="171"/>
    </row>
    <row r="4" spans="2:63" ht="48" customHeight="1" x14ac:dyDescent="0.2">
      <c r="B4" s="190" t="s">
        <v>1133</v>
      </c>
      <c r="C4" s="191"/>
      <c r="D4" s="192"/>
      <c r="F4" s="193" t="s">
        <v>1134</v>
      </c>
      <c r="G4" s="194"/>
      <c r="H4" s="195"/>
      <c r="J4" s="193" t="s">
        <v>1135</v>
      </c>
      <c r="K4" s="194"/>
      <c r="L4" s="195"/>
      <c r="BA4" s="196" t="s">
        <v>1136</v>
      </c>
      <c r="BB4" s="182"/>
      <c r="BC4" s="182"/>
      <c r="BD4" s="185"/>
      <c r="BH4" s="209" t="s">
        <v>1137</v>
      </c>
      <c r="BI4" s="210" t="s">
        <v>1138</v>
      </c>
      <c r="BJ4" s="210" t="s">
        <v>1139</v>
      </c>
    </row>
    <row r="5" spans="2:63" ht="24" customHeight="1" x14ac:dyDescent="0.2">
      <c r="B5" s="197" t="s">
        <v>1140</v>
      </c>
      <c r="C5" s="198"/>
      <c r="D5" s="199"/>
      <c r="F5" s="200" t="s">
        <v>1141</v>
      </c>
      <c r="G5" s="201"/>
      <c r="H5" s="202"/>
      <c r="J5" s="200" t="s">
        <v>1142</v>
      </c>
      <c r="K5" s="201"/>
      <c r="L5" s="202"/>
      <c r="BA5" s="46" t="s">
        <v>1143</v>
      </c>
      <c r="BB5" s="46" t="s">
        <v>1144</v>
      </c>
      <c r="BC5" s="46" t="s">
        <v>1145</v>
      </c>
      <c r="BD5" s="46" t="s">
        <v>1146</v>
      </c>
      <c r="BE5" s="47"/>
      <c r="BH5" s="204"/>
      <c r="BI5" s="204"/>
      <c r="BJ5" s="204"/>
    </row>
    <row r="6" spans="2:63" ht="66.75" customHeight="1" x14ac:dyDescent="0.2">
      <c r="B6" s="48" t="s">
        <v>1147</v>
      </c>
      <c r="C6" s="48" t="s">
        <v>1148</v>
      </c>
      <c r="D6" s="48" t="s">
        <v>1149</v>
      </c>
      <c r="F6" s="49" t="s">
        <v>1147</v>
      </c>
      <c r="G6" s="49" t="s">
        <v>1148</v>
      </c>
      <c r="H6" s="49" t="s">
        <v>1149</v>
      </c>
      <c r="J6" s="50" t="s">
        <v>1147</v>
      </c>
      <c r="K6" s="51" t="s">
        <v>1148</v>
      </c>
      <c r="L6" s="51" t="s">
        <v>1149</v>
      </c>
      <c r="BA6" s="52">
        <v>1</v>
      </c>
      <c r="BB6" s="53" t="s">
        <v>889</v>
      </c>
      <c r="BC6" s="54" t="s">
        <v>1150</v>
      </c>
      <c r="BD6" s="54" t="s">
        <v>1151</v>
      </c>
      <c r="BH6" s="211" t="s">
        <v>1152</v>
      </c>
      <c r="BI6" s="212" t="s">
        <v>1153</v>
      </c>
      <c r="BJ6" s="55" t="s">
        <v>1154</v>
      </c>
    </row>
    <row r="7" spans="2:63" ht="71.25" customHeight="1" x14ac:dyDescent="0.2">
      <c r="B7" s="56" t="s">
        <v>481</v>
      </c>
      <c r="C7" s="57">
        <v>1</v>
      </c>
      <c r="D7" s="58" t="s">
        <v>1155</v>
      </c>
      <c r="F7" s="59" t="s">
        <v>1156</v>
      </c>
      <c r="G7" s="60">
        <v>1</v>
      </c>
      <c r="H7" s="61" t="s">
        <v>1157</v>
      </c>
      <c r="J7" s="215" t="s">
        <v>1156</v>
      </c>
      <c r="K7" s="216">
        <v>1</v>
      </c>
      <c r="L7" s="62" t="s">
        <v>1158</v>
      </c>
      <c r="BA7" s="63">
        <v>2</v>
      </c>
      <c r="BB7" s="64" t="s">
        <v>1159</v>
      </c>
      <c r="BC7" s="65" t="s">
        <v>1160</v>
      </c>
      <c r="BD7" s="65" t="s">
        <v>1161</v>
      </c>
      <c r="BH7" s="204"/>
      <c r="BI7" s="204"/>
      <c r="BJ7" s="66" t="s">
        <v>1162</v>
      </c>
    </row>
    <row r="8" spans="2:63" ht="102.75" customHeight="1" x14ac:dyDescent="0.2">
      <c r="B8" s="67" t="s">
        <v>1163</v>
      </c>
      <c r="C8" s="68">
        <v>2</v>
      </c>
      <c r="D8" s="69" t="s">
        <v>1164</v>
      </c>
      <c r="F8" s="70" t="s">
        <v>1165</v>
      </c>
      <c r="G8" s="68">
        <v>2</v>
      </c>
      <c r="H8" s="71" t="s">
        <v>1166</v>
      </c>
      <c r="J8" s="204"/>
      <c r="K8" s="204"/>
      <c r="L8" s="72" t="s">
        <v>1167</v>
      </c>
      <c r="BA8" s="63">
        <v>3</v>
      </c>
      <c r="BB8" s="64" t="s">
        <v>1168</v>
      </c>
      <c r="BC8" s="65" t="s">
        <v>1169</v>
      </c>
      <c r="BD8" s="65" t="s">
        <v>1170</v>
      </c>
      <c r="BH8" s="73" t="s">
        <v>1171</v>
      </c>
      <c r="BI8" s="74" t="s">
        <v>1172</v>
      </c>
      <c r="BJ8" s="75" t="s">
        <v>1173</v>
      </c>
    </row>
    <row r="9" spans="2:63" ht="87.75" customHeight="1" x14ac:dyDescent="0.2">
      <c r="B9" s="76" t="s">
        <v>1174</v>
      </c>
      <c r="C9" s="77">
        <v>3</v>
      </c>
      <c r="D9" s="78" t="s">
        <v>1175</v>
      </c>
      <c r="F9" s="79" t="s">
        <v>1176</v>
      </c>
      <c r="G9" s="77">
        <v>3</v>
      </c>
      <c r="H9" s="80" t="s">
        <v>1177</v>
      </c>
      <c r="J9" s="217" t="s">
        <v>1165</v>
      </c>
      <c r="K9" s="216">
        <v>2</v>
      </c>
      <c r="L9" s="62" t="s">
        <v>1178</v>
      </c>
      <c r="BA9" s="63">
        <v>4</v>
      </c>
      <c r="BB9" s="64" t="s">
        <v>892</v>
      </c>
      <c r="BC9" s="65" t="s">
        <v>1179</v>
      </c>
      <c r="BD9" s="65" t="s">
        <v>1180</v>
      </c>
      <c r="BH9" s="81" t="s">
        <v>1181</v>
      </c>
      <c r="BI9" s="82" t="s">
        <v>1182</v>
      </c>
      <c r="BJ9" s="55" t="s">
        <v>1183</v>
      </c>
      <c r="BK9" s="83"/>
    </row>
    <row r="10" spans="2:63" ht="66" customHeight="1" x14ac:dyDescent="0.25">
      <c r="D10" s="6"/>
      <c r="G10" s="84"/>
      <c r="H10" s="85"/>
      <c r="I10" s="86"/>
      <c r="J10" s="204"/>
      <c r="K10" s="204"/>
      <c r="L10" s="72" t="s">
        <v>1184</v>
      </c>
      <c r="BA10" s="63">
        <v>5</v>
      </c>
      <c r="BB10" s="64" t="s">
        <v>1185</v>
      </c>
      <c r="BC10" s="65" t="s">
        <v>1186</v>
      </c>
      <c r="BD10" s="65" t="s">
        <v>1187</v>
      </c>
      <c r="BH10" s="87" t="s">
        <v>1188</v>
      </c>
      <c r="BI10" s="74" t="s">
        <v>1189</v>
      </c>
      <c r="BJ10" s="88" t="s">
        <v>1190</v>
      </c>
    </row>
    <row r="11" spans="2:63" ht="86.25" customHeight="1" x14ac:dyDescent="0.25">
      <c r="D11" s="6"/>
      <c r="G11" s="89"/>
      <c r="H11" s="85"/>
      <c r="I11" s="90"/>
      <c r="J11" s="218" t="s">
        <v>1176</v>
      </c>
      <c r="K11" s="216">
        <v>3</v>
      </c>
      <c r="L11" s="62" t="s">
        <v>1191</v>
      </c>
    </row>
    <row r="12" spans="2:63" ht="51" customHeight="1" x14ac:dyDescent="0.2">
      <c r="B12" s="91"/>
      <c r="C12" s="91"/>
      <c r="D12" s="91"/>
      <c r="J12" s="204"/>
      <c r="K12" s="204"/>
      <c r="L12" s="72" t="s">
        <v>1192</v>
      </c>
      <c r="BH12" s="92"/>
      <c r="BI12" s="93"/>
      <c r="BJ12" s="94"/>
    </row>
    <row r="13" spans="2:63" ht="27" customHeight="1" x14ac:dyDescent="0.2">
      <c r="B13" s="95"/>
      <c r="C13" s="95"/>
      <c r="D13" s="95"/>
      <c r="BA13" s="213" t="s">
        <v>1193</v>
      </c>
      <c r="BB13" s="182"/>
      <c r="BC13" s="182"/>
      <c r="BD13" s="185"/>
    </row>
    <row r="14" spans="2:63" x14ac:dyDescent="0.2">
      <c r="B14" s="96"/>
      <c r="C14" s="97"/>
      <c r="D14" s="97"/>
      <c r="BA14" s="203" t="s">
        <v>1194</v>
      </c>
      <c r="BB14" s="203" t="s">
        <v>1195</v>
      </c>
      <c r="BC14" s="203" t="s">
        <v>1144</v>
      </c>
      <c r="BD14" s="98" t="s">
        <v>1196</v>
      </c>
    </row>
    <row r="15" spans="2:63" ht="47.25" customHeight="1" x14ac:dyDescent="0.2">
      <c r="B15" s="96"/>
      <c r="C15" s="97"/>
      <c r="D15" s="97"/>
      <c r="BA15" s="204"/>
      <c r="BB15" s="204"/>
      <c r="BC15" s="204"/>
      <c r="BD15" s="99" t="s">
        <v>1197</v>
      </c>
      <c r="BH15" s="100" t="s">
        <v>1198</v>
      </c>
      <c r="BI15" s="100" t="s">
        <v>1199</v>
      </c>
    </row>
    <row r="16" spans="2:63" ht="95.25" customHeight="1" x14ac:dyDescent="0.2">
      <c r="B16" s="84"/>
      <c r="C16" s="85"/>
      <c r="D16" s="86"/>
      <c r="BA16" s="205" t="s">
        <v>1200</v>
      </c>
      <c r="BB16" s="101">
        <v>1</v>
      </c>
      <c r="BC16" s="102" t="s">
        <v>1201</v>
      </c>
      <c r="BD16" s="103" t="s">
        <v>1202</v>
      </c>
      <c r="BH16" s="13" t="s">
        <v>1203</v>
      </c>
      <c r="BI16" s="13">
        <v>0</v>
      </c>
    </row>
    <row r="17" spans="1:63" ht="43.5" customHeight="1" x14ac:dyDescent="0.2">
      <c r="B17" s="89"/>
      <c r="C17" s="85"/>
      <c r="D17" s="90"/>
      <c r="BA17" s="206"/>
      <c r="BB17" s="101">
        <v>2</v>
      </c>
      <c r="BC17" s="102" t="s">
        <v>1204</v>
      </c>
      <c r="BD17" s="103" t="s">
        <v>1205</v>
      </c>
      <c r="BH17" s="13" t="s">
        <v>1203</v>
      </c>
      <c r="BI17" s="13">
        <v>1</v>
      </c>
    </row>
    <row r="18" spans="1:63" ht="25.5" x14ac:dyDescent="0.25">
      <c r="B18" s="6"/>
      <c r="C18" s="6"/>
      <c r="D18" s="6"/>
      <c r="BA18" s="206"/>
      <c r="BB18" s="101">
        <v>3</v>
      </c>
      <c r="BC18" s="102" t="s">
        <v>1206</v>
      </c>
      <c r="BD18" s="103" t="s">
        <v>1207</v>
      </c>
      <c r="BH18" s="13" t="s">
        <v>1208</v>
      </c>
      <c r="BI18" s="13">
        <v>2</v>
      </c>
    </row>
    <row r="19" spans="1:63" ht="28.5" x14ac:dyDescent="0.25">
      <c r="B19" s="6"/>
      <c r="C19" s="6"/>
      <c r="D19" s="6"/>
      <c r="BA19" s="206"/>
      <c r="BB19" s="101">
        <v>4</v>
      </c>
      <c r="BC19" s="102" t="s">
        <v>1209</v>
      </c>
      <c r="BD19" s="66" t="s">
        <v>1210</v>
      </c>
    </row>
    <row r="20" spans="1:63" ht="30.75" customHeight="1" x14ac:dyDescent="0.2">
      <c r="B20" s="104"/>
      <c r="C20" s="104"/>
      <c r="D20" s="104"/>
      <c r="BA20" s="207"/>
      <c r="BB20" s="105">
        <v>5</v>
      </c>
      <c r="BC20" s="106" t="s">
        <v>890</v>
      </c>
      <c r="BD20" s="55" t="s">
        <v>1211</v>
      </c>
    </row>
    <row r="21" spans="1:63" ht="24.75" customHeight="1" x14ac:dyDescent="0.25">
      <c r="B21" s="107"/>
      <c r="C21" s="107"/>
      <c r="D21" s="107"/>
      <c r="BA21" s="108"/>
      <c r="BB21" s="109"/>
      <c r="BC21" s="109"/>
      <c r="BD21" s="110"/>
      <c r="BH21" s="100" t="s">
        <v>867</v>
      </c>
      <c r="BI21" s="100" t="s">
        <v>1199</v>
      </c>
      <c r="BK21" s="111" t="s">
        <v>1212</v>
      </c>
    </row>
    <row r="22" spans="1:63" ht="15.75" customHeight="1" x14ac:dyDescent="0.2">
      <c r="B22" s="95"/>
      <c r="C22" s="95"/>
      <c r="D22" s="95"/>
      <c r="BA22" s="208" t="s">
        <v>1213</v>
      </c>
      <c r="BB22" s="101">
        <v>1</v>
      </c>
      <c r="BC22" s="102" t="s">
        <v>1214</v>
      </c>
      <c r="BD22" s="103" t="s">
        <v>1215</v>
      </c>
      <c r="BH22" s="112">
        <v>0</v>
      </c>
      <c r="BI22" s="13">
        <v>1</v>
      </c>
      <c r="BK22" s="24" t="s">
        <v>883</v>
      </c>
    </row>
    <row r="23" spans="1:63" ht="15.75" customHeight="1" x14ac:dyDescent="0.25">
      <c r="A23" s="6"/>
      <c r="B23" s="113"/>
      <c r="C23" s="97"/>
      <c r="D23" s="114"/>
      <c r="BA23" s="206"/>
      <c r="BB23" s="101">
        <v>2</v>
      </c>
      <c r="BC23" s="102" t="s">
        <v>1216</v>
      </c>
      <c r="BD23" s="103" t="s">
        <v>1217</v>
      </c>
      <c r="BH23" s="112">
        <v>0.05</v>
      </c>
      <c r="BI23" s="13">
        <v>1</v>
      </c>
      <c r="BK23" s="24" t="s">
        <v>1218</v>
      </c>
    </row>
    <row r="24" spans="1:63" ht="15.75" customHeight="1" x14ac:dyDescent="0.25">
      <c r="A24" s="6"/>
      <c r="B24" s="113"/>
      <c r="C24" s="97"/>
      <c r="D24" s="114"/>
      <c r="BA24" s="206"/>
      <c r="BB24" s="101">
        <v>3</v>
      </c>
      <c r="BC24" s="102" t="s">
        <v>1219</v>
      </c>
      <c r="BD24" s="103" t="s">
        <v>1220</v>
      </c>
      <c r="BH24" s="112">
        <v>0.1</v>
      </c>
      <c r="BI24" s="13">
        <v>1</v>
      </c>
      <c r="BK24" s="24" t="s">
        <v>1221</v>
      </c>
    </row>
    <row r="25" spans="1:63" ht="15.75" customHeight="1" x14ac:dyDescent="0.2">
      <c r="B25" s="115"/>
      <c r="C25" s="97"/>
      <c r="D25" s="114"/>
      <c r="BA25" s="206"/>
      <c r="BB25" s="101">
        <v>4</v>
      </c>
      <c r="BC25" s="102" t="s">
        <v>1222</v>
      </c>
      <c r="BD25" s="66" t="s">
        <v>1223</v>
      </c>
      <c r="BH25" s="112">
        <v>0.15</v>
      </c>
      <c r="BI25" s="13">
        <v>1</v>
      </c>
    </row>
    <row r="26" spans="1:63" ht="15.75" customHeight="1" x14ac:dyDescent="0.2">
      <c r="B26" s="115"/>
      <c r="C26" s="97"/>
      <c r="D26" s="114"/>
      <c r="BA26" s="207"/>
      <c r="BB26" s="105">
        <v>5</v>
      </c>
      <c r="BC26" s="106" t="s">
        <v>1224</v>
      </c>
      <c r="BD26" s="62" t="s">
        <v>1225</v>
      </c>
      <c r="BH26" s="112">
        <v>0.2</v>
      </c>
      <c r="BI26" s="13">
        <v>1</v>
      </c>
    </row>
    <row r="27" spans="1:63" ht="44.25" customHeight="1" x14ac:dyDescent="0.25">
      <c r="B27" s="116"/>
      <c r="C27" s="214"/>
      <c r="D27" s="114"/>
      <c r="BA27" s="108"/>
      <c r="BB27" s="109"/>
      <c r="BC27" s="109"/>
      <c r="BD27" s="110"/>
      <c r="BH27" s="112">
        <v>0.25</v>
      </c>
      <c r="BI27" s="13">
        <v>1</v>
      </c>
    </row>
    <row r="28" spans="1:63" ht="15.75" customHeight="1" x14ac:dyDescent="0.2">
      <c r="B28" s="116"/>
      <c r="C28" s="171"/>
      <c r="D28" s="114"/>
      <c r="BA28" s="208" t="s">
        <v>1226</v>
      </c>
      <c r="BB28" s="101">
        <v>1</v>
      </c>
      <c r="BC28" s="102" t="s">
        <v>1214</v>
      </c>
      <c r="BD28" s="103" t="s">
        <v>1227</v>
      </c>
      <c r="BH28" s="112">
        <v>0.3</v>
      </c>
      <c r="BI28" s="13">
        <v>1</v>
      </c>
    </row>
    <row r="29" spans="1:63" ht="15.75" customHeight="1" x14ac:dyDescent="0.25">
      <c r="B29" s="6"/>
      <c r="C29" s="6"/>
      <c r="D29" s="6"/>
      <c r="BA29" s="206"/>
      <c r="BB29" s="101">
        <v>2</v>
      </c>
      <c r="BC29" s="102" t="s">
        <v>1216</v>
      </c>
      <c r="BD29" s="103" t="s">
        <v>1228</v>
      </c>
      <c r="BH29" s="112">
        <v>0.35</v>
      </c>
      <c r="BI29" s="13">
        <v>1</v>
      </c>
    </row>
    <row r="30" spans="1:63" ht="15.75" customHeight="1" x14ac:dyDescent="0.25">
      <c r="B30" s="6"/>
      <c r="C30" s="6"/>
      <c r="D30" s="6"/>
      <c r="BA30" s="206"/>
      <c r="BB30" s="101">
        <v>3</v>
      </c>
      <c r="BC30" s="102" t="s">
        <v>1219</v>
      </c>
      <c r="BD30" s="103" t="s">
        <v>1229</v>
      </c>
      <c r="BH30" s="112">
        <v>0.4</v>
      </c>
      <c r="BI30" s="13">
        <v>1</v>
      </c>
    </row>
    <row r="31" spans="1:63" ht="15.75" customHeight="1" x14ac:dyDescent="0.25">
      <c r="B31" s="170"/>
      <c r="C31" s="171"/>
      <c r="D31" s="171"/>
      <c r="BA31" s="206"/>
      <c r="BB31" s="101">
        <v>4</v>
      </c>
      <c r="BC31" s="102" t="s">
        <v>1222</v>
      </c>
      <c r="BD31" s="103" t="s">
        <v>1230</v>
      </c>
      <c r="BH31" s="112">
        <v>0.45</v>
      </c>
      <c r="BI31" s="13">
        <v>1</v>
      </c>
    </row>
    <row r="32" spans="1:63" ht="15.75" customHeight="1" x14ac:dyDescent="0.25">
      <c r="B32" s="6"/>
      <c r="C32" s="6"/>
      <c r="D32" s="6"/>
      <c r="BA32" s="207"/>
      <c r="BB32" s="105">
        <v>5</v>
      </c>
      <c r="BC32" s="106" t="s">
        <v>1224</v>
      </c>
      <c r="BD32" s="55" t="s">
        <v>1231</v>
      </c>
      <c r="BH32" s="112">
        <v>0.5</v>
      </c>
      <c r="BI32" s="13">
        <v>1</v>
      </c>
    </row>
    <row r="33" spans="2:61" ht="15.75" customHeight="1" x14ac:dyDescent="0.25">
      <c r="B33" s="6"/>
      <c r="C33" s="6"/>
      <c r="D33" s="6"/>
      <c r="BA33" s="117"/>
      <c r="BB33" s="118"/>
      <c r="BC33" s="119"/>
      <c r="BD33" s="120"/>
      <c r="BH33" s="112">
        <v>0.55000000000000004</v>
      </c>
      <c r="BI33" s="13">
        <v>1</v>
      </c>
    </row>
    <row r="34" spans="2:61" ht="15.75" customHeight="1" x14ac:dyDescent="0.25">
      <c r="B34" s="6"/>
      <c r="C34" s="6"/>
      <c r="D34" s="6"/>
      <c r="BA34" s="205" t="s">
        <v>1232</v>
      </c>
      <c r="BB34" s="101">
        <v>1</v>
      </c>
      <c r="BC34" s="102" t="s">
        <v>1214</v>
      </c>
      <c r="BD34" s="103" t="s">
        <v>1233</v>
      </c>
      <c r="BH34" s="112">
        <v>0.6</v>
      </c>
      <c r="BI34" s="13">
        <v>1</v>
      </c>
    </row>
    <row r="35" spans="2:61" ht="15.75" customHeight="1" x14ac:dyDescent="0.25">
      <c r="B35" s="6"/>
      <c r="C35" s="6"/>
      <c r="D35" s="6"/>
      <c r="BA35" s="206"/>
      <c r="BB35" s="101">
        <v>2</v>
      </c>
      <c r="BC35" s="102" t="s">
        <v>1216</v>
      </c>
      <c r="BD35" s="103" t="s">
        <v>1234</v>
      </c>
      <c r="BH35" s="112">
        <v>0.65</v>
      </c>
      <c r="BI35" s="13">
        <v>1</v>
      </c>
    </row>
    <row r="36" spans="2:61" ht="15.75" customHeight="1" x14ac:dyDescent="0.25">
      <c r="B36" s="6"/>
      <c r="C36" s="6"/>
      <c r="D36" s="6"/>
      <c r="BA36" s="206"/>
      <c r="BB36" s="101">
        <v>3</v>
      </c>
      <c r="BC36" s="102" t="s">
        <v>1219</v>
      </c>
      <c r="BD36" s="103" t="s">
        <v>1235</v>
      </c>
      <c r="BH36" s="112">
        <v>0.7</v>
      </c>
      <c r="BI36" s="13">
        <v>1</v>
      </c>
    </row>
    <row r="37" spans="2:61" ht="15.75" customHeight="1" x14ac:dyDescent="0.25">
      <c r="B37" s="6"/>
      <c r="C37" s="6"/>
      <c r="D37" s="6"/>
      <c r="BA37" s="206"/>
      <c r="BB37" s="101">
        <v>4</v>
      </c>
      <c r="BC37" s="102" t="s">
        <v>1222</v>
      </c>
      <c r="BD37" s="103" t="s">
        <v>1236</v>
      </c>
      <c r="BH37" s="112">
        <v>0.75</v>
      </c>
      <c r="BI37" s="13">
        <v>1</v>
      </c>
    </row>
    <row r="38" spans="2:61" ht="15.75" customHeight="1" x14ac:dyDescent="0.2">
      <c r="BA38" s="204"/>
      <c r="BB38" s="101">
        <v>5</v>
      </c>
      <c r="BC38" s="102" t="s">
        <v>1224</v>
      </c>
      <c r="BD38" s="103" t="s">
        <v>1237</v>
      </c>
      <c r="BH38" s="112">
        <v>0.8</v>
      </c>
      <c r="BI38" s="13">
        <v>0</v>
      </c>
    </row>
    <row r="39" spans="2:61" ht="15.75" customHeight="1" x14ac:dyDescent="0.25">
      <c r="BA39" s="6"/>
      <c r="BH39" s="112">
        <v>0.85</v>
      </c>
      <c r="BI39" s="13">
        <v>0</v>
      </c>
    </row>
    <row r="40" spans="2:61" ht="15.75" customHeight="1" x14ac:dyDescent="0.2">
      <c r="BH40" s="112">
        <v>0.9</v>
      </c>
      <c r="BI40" s="13">
        <v>0</v>
      </c>
    </row>
    <row r="41" spans="2:61" ht="15.75" customHeight="1" x14ac:dyDescent="0.2">
      <c r="BH41" s="112">
        <v>0.95</v>
      </c>
      <c r="BI41" s="13">
        <v>0</v>
      </c>
    </row>
    <row r="42" spans="2:61" ht="15.75" customHeight="1" x14ac:dyDescent="0.2">
      <c r="BH42" s="112">
        <v>1</v>
      </c>
      <c r="BI42" s="13">
        <v>0</v>
      </c>
    </row>
    <row r="43" spans="2:61" ht="15.75" customHeight="1" x14ac:dyDescent="0.2"/>
    <row r="44" spans="2:61" ht="15.75" customHeight="1" x14ac:dyDescent="0.2"/>
    <row r="45" spans="2:61" ht="15.75" customHeight="1" x14ac:dyDescent="0.2"/>
    <row r="46" spans="2:61" ht="15.75" customHeight="1" x14ac:dyDescent="0.2"/>
    <row r="47" spans="2:61" ht="15.75" customHeight="1" x14ac:dyDescent="0.2"/>
    <row r="48" spans="2:61" ht="15.75" customHeight="1" x14ac:dyDescent="0.2"/>
    <row r="49" spans="53:62" ht="15.75" customHeight="1" x14ac:dyDescent="0.2"/>
    <row r="50" spans="53:62" ht="15.75" customHeight="1" x14ac:dyDescent="0.2">
      <c r="BA50" s="121" t="s">
        <v>1060</v>
      </c>
      <c r="BB50" s="121" t="s">
        <v>1238</v>
      </c>
      <c r="BC50" s="121" t="s">
        <v>1239</v>
      </c>
      <c r="BD50" s="121" t="s">
        <v>1077</v>
      </c>
      <c r="BE50" s="121" t="s">
        <v>1240</v>
      </c>
      <c r="BF50" s="121" t="s">
        <v>1241</v>
      </c>
      <c r="BG50" s="121" t="s">
        <v>1242</v>
      </c>
      <c r="BH50" s="121" t="s">
        <v>1243</v>
      </c>
      <c r="BI50" s="121" t="s">
        <v>1244</v>
      </c>
      <c r="BJ50" s="121" t="s">
        <v>1245</v>
      </c>
    </row>
    <row r="51" spans="53:62" ht="15.75" customHeight="1" x14ac:dyDescent="0.2">
      <c r="BA51" s="122" t="s">
        <v>1246</v>
      </c>
      <c r="BB51" s="122" t="s">
        <v>1128</v>
      </c>
      <c r="BC51" s="122" t="s">
        <v>1247</v>
      </c>
      <c r="BD51" s="122" t="s">
        <v>1125</v>
      </c>
      <c r="BE51" s="123" t="s">
        <v>1248</v>
      </c>
      <c r="BF51" s="124" t="s">
        <v>1249</v>
      </c>
      <c r="BG51" s="124" t="s">
        <v>1250</v>
      </c>
      <c r="BH51" s="125" t="s">
        <v>1128</v>
      </c>
      <c r="BI51" s="126" t="s">
        <v>1251</v>
      </c>
      <c r="BJ51" s="127" t="s">
        <v>1252</v>
      </c>
    </row>
    <row r="52" spans="53:62" ht="15.75" customHeight="1" x14ac:dyDescent="0.2">
      <c r="BA52" s="122" t="s">
        <v>1253</v>
      </c>
      <c r="BB52" s="122" t="s">
        <v>1254</v>
      </c>
      <c r="BC52" s="128" t="s">
        <v>1255</v>
      </c>
      <c r="BD52" s="122" t="s">
        <v>1256</v>
      </c>
      <c r="BE52" s="123" t="s">
        <v>1257</v>
      </c>
      <c r="BF52" s="124" t="s">
        <v>1258</v>
      </c>
      <c r="BG52" s="124" t="s">
        <v>1127</v>
      </c>
      <c r="BH52" s="125" t="s">
        <v>1259</v>
      </c>
      <c r="BI52" s="126" t="s">
        <v>1118</v>
      </c>
      <c r="BJ52" s="127" t="s">
        <v>1129</v>
      </c>
    </row>
    <row r="53" spans="53:62" ht="15.75" customHeight="1" x14ac:dyDescent="0.2">
      <c r="BA53" s="122" t="s">
        <v>1122</v>
      </c>
      <c r="BB53" s="122" t="s">
        <v>1259</v>
      </c>
      <c r="BC53" s="122" t="s">
        <v>1071</v>
      </c>
      <c r="BD53" s="122" t="s">
        <v>1260</v>
      </c>
      <c r="BE53" s="123" t="s">
        <v>1261</v>
      </c>
      <c r="BF53" s="124" t="s">
        <v>1262</v>
      </c>
      <c r="BG53" s="124" t="s">
        <v>1263</v>
      </c>
      <c r="BH53" s="125" t="s">
        <v>1264</v>
      </c>
      <c r="BI53" s="126" t="s">
        <v>1265</v>
      </c>
      <c r="BJ53" s="127" t="s">
        <v>1266</v>
      </c>
    </row>
    <row r="54" spans="53:62" ht="15.75" customHeight="1" x14ac:dyDescent="0.2">
      <c r="BA54" s="122" t="s">
        <v>1267</v>
      </c>
      <c r="BB54" s="122" t="s">
        <v>1268</v>
      </c>
      <c r="BC54" s="122" t="s">
        <v>1269</v>
      </c>
      <c r="BD54" s="122" t="s">
        <v>1270</v>
      </c>
      <c r="BE54" s="123" t="s">
        <v>1126</v>
      </c>
      <c r="BF54" s="124"/>
      <c r="BG54" s="124" t="s">
        <v>1271</v>
      </c>
      <c r="BH54" s="125"/>
      <c r="BI54" s="126" t="s">
        <v>1272</v>
      </c>
      <c r="BJ54" s="127" t="s">
        <v>1273</v>
      </c>
    </row>
    <row r="55" spans="53:62" ht="15.75" customHeight="1" x14ac:dyDescent="0.2">
      <c r="BA55" s="122" t="s">
        <v>1274</v>
      </c>
      <c r="BB55" s="122"/>
      <c r="BC55" s="122" t="s">
        <v>1124</v>
      </c>
      <c r="BD55" s="122"/>
      <c r="BE55" s="123" t="s">
        <v>1275</v>
      </c>
      <c r="BF55" s="124"/>
      <c r="BG55" s="124" t="s">
        <v>1276</v>
      </c>
      <c r="BH55" s="125"/>
      <c r="BI55" s="126" t="s">
        <v>1277</v>
      </c>
      <c r="BJ55" s="127" t="s">
        <v>1278</v>
      </c>
    </row>
    <row r="56" spans="53:62" ht="15.75" customHeight="1" x14ac:dyDescent="0.2">
      <c r="BA56" s="122" t="s">
        <v>1279</v>
      </c>
      <c r="BB56" s="122"/>
      <c r="BC56" s="122" t="s">
        <v>1074</v>
      </c>
      <c r="BD56" s="122"/>
      <c r="BE56" s="123"/>
      <c r="BF56" s="124"/>
      <c r="BG56" s="124" t="s">
        <v>1280</v>
      </c>
      <c r="BH56" s="125"/>
      <c r="BI56" s="126" t="s">
        <v>1281</v>
      </c>
      <c r="BJ56" s="127" t="s">
        <v>1282</v>
      </c>
    </row>
    <row r="57" spans="53:62" ht="15.75" customHeight="1" x14ac:dyDescent="0.2">
      <c r="BA57" s="129"/>
      <c r="BB57" s="129"/>
      <c r="BC57" s="130" t="s">
        <v>1283</v>
      </c>
      <c r="BD57" s="131"/>
      <c r="BE57" s="132"/>
      <c r="BF57" s="133"/>
      <c r="BG57" s="134" t="s">
        <v>1284</v>
      </c>
      <c r="BH57" s="135"/>
      <c r="BI57" s="126" t="s">
        <v>1285</v>
      </c>
      <c r="BJ57" s="133"/>
    </row>
    <row r="58" spans="53:62" ht="15.75" customHeight="1" x14ac:dyDescent="0.2">
      <c r="BA58" s="129"/>
      <c r="BB58" s="129"/>
      <c r="BC58" s="129" t="s">
        <v>1072</v>
      </c>
      <c r="BD58" s="129"/>
      <c r="BE58" s="132"/>
      <c r="BF58" s="133"/>
      <c r="BG58" s="124" t="s">
        <v>1286</v>
      </c>
      <c r="BH58" s="135"/>
      <c r="BI58" s="124" t="s">
        <v>1287</v>
      </c>
      <c r="BJ58" s="133"/>
    </row>
    <row r="59" spans="53:62" ht="15.75" customHeight="1" x14ac:dyDescent="0.2">
      <c r="BA59" s="129"/>
      <c r="BB59" s="129"/>
      <c r="BC59" s="129"/>
      <c r="BD59" s="129"/>
      <c r="BE59" s="132"/>
      <c r="BF59" s="133"/>
      <c r="BG59" s="133"/>
      <c r="BH59" s="133"/>
      <c r="BI59" s="126" t="s">
        <v>1288</v>
      </c>
      <c r="BJ59" s="133"/>
    </row>
    <row r="60" spans="53:62" ht="15.75" customHeight="1" x14ac:dyDescent="0.2">
      <c r="BA60" s="129"/>
      <c r="BB60" s="129"/>
      <c r="BC60" s="129"/>
      <c r="BD60" s="129"/>
      <c r="BE60" s="132"/>
      <c r="BF60" s="133"/>
      <c r="BG60" s="133"/>
      <c r="BH60" s="133"/>
      <c r="BI60" s="126" t="s">
        <v>1289</v>
      </c>
      <c r="BJ60" s="133"/>
    </row>
    <row r="61" spans="53:62" ht="15.75" customHeight="1" x14ac:dyDescent="0.2">
      <c r="BA61" s="129"/>
      <c r="BB61" s="129"/>
      <c r="BC61" s="129"/>
      <c r="BD61" s="129"/>
      <c r="BE61" s="132"/>
      <c r="BF61" s="133"/>
      <c r="BG61" s="133"/>
      <c r="BH61" s="133"/>
      <c r="BI61" s="126" t="s">
        <v>1290</v>
      </c>
      <c r="BJ61" s="133"/>
    </row>
    <row r="62" spans="53:62" ht="15.75" customHeight="1" x14ac:dyDescent="0.2">
      <c r="BA62" s="129"/>
      <c r="BB62" s="129"/>
      <c r="BC62" s="129"/>
      <c r="BD62" s="129"/>
      <c r="BE62" s="132"/>
      <c r="BF62" s="133"/>
      <c r="BG62" s="133"/>
      <c r="BH62" s="133"/>
      <c r="BI62" s="126" t="s">
        <v>1291</v>
      </c>
      <c r="BJ62" s="133"/>
    </row>
    <row r="63" spans="53:62" ht="15.75" customHeight="1" x14ac:dyDescent="0.2">
      <c r="BA63" s="129"/>
      <c r="BB63" s="129"/>
      <c r="BC63" s="129"/>
      <c r="BD63" s="129"/>
      <c r="BE63" s="132"/>
      <c r="BF63" s="133"/>
      <c r="BG63" s="133"/>
      <c r="BH63" s="133"/>
      <c r="BI63" s="126" t="s">
        <v>1292</v>
      </c>
      <c r="BJ63" s="133"/>
    </row>
    <row r="64" spans="53:62" ht="15.75" customHeight="1" x14ac:dyDescent="0.2">
      <c r="BA64" s="129"/>
      <c r="BB64" s="129"/>
      <c r="BC64" s="129"/>
      <c r="BD64" s="129"/>
      <c r="BE64" s="132"/>
      <c r="BF64" s="133"/>
      <c r="BG64" s="133"/>
      <c r="BH64" s="133"/>
      <c r="BI64" s="126" t="s">
        <v>1293</v>
      </c>
      <c r="BJ64" s="133"/>
    </row>
    <row r="65" spans="53:62" ht="15.75" customHeight="1" x14ac:dyDescent="0.2">
      <c r="BA65" s="129"/>
      <c r="BB65" s="129"/>
      <c r="BC65" s="129"/>
      <c r="BD65" s="129"/>
      <c r="BE65" s="132"/>
      <c r="BF65" s="133"/>
      <c r="BG65" s="133"/>
      <c r="BH65" s="133"/>
      <c r="BI65" s="126" t="s">
        <v>1294</v>
      </c>
      <c r="BJ65" s="133"/>
    </row>
    <row r="66" spans="53:62" ht="15.75" customHeight="1" x14ac:dyDescent="0.2">
      <c r="BA66" s="129"/>
      <c r="BB66" s="129"/>
      <c r="BC66" s="129"/>
      <c r="BD66" s="129"/>
      <c r="BE66" s="132"/>
      <c r="BF66" s="133"/>
      <c r="BG66" s="133"/>
      <c r="BH66" s="133"/>
      <c r="BI66" s="126" t="s">
        <v>1295</v>
      </c>
      <c r="BJ66" s="133"/>
    </row>
    <row r="67" spans="53:62" ht="15.75" customHeight="1" x14ac:dyDescent="0.2">
      <c r="BA67" s="129"/>
      <c r="BB67" s="129"/>
      <c r="BC67" s="129"/>
      <c r="BD67" s="129"/>
      <c r="BE67" s="132"/>
      <c r="BF67" s="133"/>
      <c r="BG67" s="133"/>
      <c r="BH67" s="133"/>
      <c r="BI67" s="126" t="s">
        <v>1296</v>
      </c>
      <c r="BJ67" s="133"/>
    </row>
    <row r="68" spans="53:62" ht="15.75" customHeight="1" x14ac:dyDescent="0.2">
      <c r="BA68" s="129"/>
      <c r="BB68" s="129"/>
      <c r="BC68" s="129"/>
      <c r="BD68" s="129"/>
      <c r="BE68" s="132"/>
      <c r="BF68" s="133"/>
      <c r="BG68" s="133"/>
      <c r="BH68" s="133"/>
      <c r="BI68" s="126" t="s">
        <v>1297</v>
      </c>
      <c r="BJ68" s="133"/>
    </row>
    <row r="69" spans="53:62" ht="15.75" customHeight="1" x14ac:dyDescent="0.2">
      <c r="BA69" s="129"/>
      <c r="BB69" s="129"/>
      <c r="BC69" s="129"/>
      <c r="BD69" s="129"/>
      <c r="BE69" s="132"/>
      <c r="BF69" s="133"/>
      <c r="BG69" s="133"/>
      <c r="BH69" s="133"/>
      <c r="BI69" s="126" t="s">
        <v>1298</v>
      </c>
      <c r="BJ69" s="133"/>
    </row>
    <row r="70" spans="53:62" ht="15.75" customHeight="1" x14ac:dyDescent="0.2">
      <c r="BA70" s="129"/>
      <c r="BB70" s="129"/>
      <c r="BC70" s="129"/>
      <c r="BD70" s="129"/>
      <c r="BE70" s="132"/>
      <c r="BF70" s="133"/>
      <c r="BG70" s="133"/>
      <c r="BH70" s="133"/>
      <c r="BI70" s="126" t="s">
        <v>1299</v>
      </c>
      <c r="BJ70" s="133"/>
    </row>
    <row r="71" spans="53:62" ht="15.75" customHeight="1" x14ac:dyDescent="0.2">
      <c r="BA71" s="129"/>
      <c r="BB71" s="129"/>
      <c r="BC71" s="129"/>
      <c r="BD71" s="129"/>
      <c r="BE71" s="132"/>
      <c r="BF71" s="133"/>
      <c r="BG71" s="133"/>
      <c r="BH71" s="133"/>
      <c r="BI71" s="126" t="s">
        <v>1300</v>
      </c>
      <c r="BJ71" s="133"/>
    </row>
    <row r="72" spans="53:62" ht="15.75" customHeight="1" x14ac:dyDescent="0.2">
      <c r="BA72" s="129"/>
      <c r="BB72" s="129"/>
      <c r="BC72" s="129"/>
      <c r="BD72" s="129"/>
      <c r="BE72" s="132"/>
      <c r="BF72" s="133"/>
      <c r="BG72" s="133"/>
      <c r="BH72" s="133"/>
      <c r="BI72" s="126" t="s">
        <v>1301</v>
      </c>
      <c r="BJ72" s="133"/>
    </row>
    <row r="73" spans="53:62" ht="15.75" customHeight="1" x14ac:dyDescent="0.2">
      <c r="BA73" s="129"/>
      <c r="BB73" s="129"/>
      <c r="BC73" s="129"/>
      <c r="BD73" s="129"/>
      <c r="BE73" s="132"/>
      <c r="BF73" s="133"/>
      <c r="BG73" s="133"/>
      <c r="BH73" s="133"/>
      <c r="BI73" s="126" t="s">
        <v>1302</v>
      </c>
      <c r="BJ73" s="133"/>
    </row>
    <row r="74" spans="53:62" ht="15.75" customHeight="1" x14ac:dyDescent="0.2">
      <c r="BA74" s="129"/>
      <c r="BB74" s="129"/>
      <c r="BC74" s="129"/>
      <c r="BD74" s="129"/>
      <c r="BE74" s="132"/>
      <c r="BF74" s="133"/>
      <c r="BG74" s="133"/>
      <c r="BH74" s="133"/>
      <c r="BI74" s="126" t="s">
        <v>1303</v>
      </c>
      <c r="BJ74" s="133"/>
    </row>
    <row r="75" spans="53:62" ht="15.75" customHeight="1" x14ac:dyDescent="0.2">
      <c r="BA75" s="129"/>
      <c r="BB75" s="129"/>
      <c r="BC75" s="129"/>
      <c r="BD75" s="129"/>
      <c r="BE75" s="132"/>
      <c r="BF75" s="133"/>
      <c r="BG75" s="133"/>
      <c r="BH75" s="133"/>
      <c r="BI75" s="126" t="s">
        <v>1304</v>
      </c>
      <c r="BJ75" s="133"/>
    </row>
    <row r="76" spans="53:62" ht="15.75" customHeight="1" x14ac:dyDescent="0.2">
      <c r="BA76" s="129"/>
      <c r="BB76" s="129"/>
      <c r="BC76" s="129"/>
      <c r="BD76" s="129"/>
      <c r="BE76" s="132"/>
      <c r="BF76" s="133"/>
      <c r="BG76" s="133"/>
      <c r="BH76" s="133"/>
      <c r="BI76" s="126" t="s">
        <v>1305</v>
      </c>
      <c r="BJ76" s="133"/>
    </row>
    <row r="77" spans="53:62" ht="15.75" customHeight="1" x14ac:dyDescent="0.2">
      <c r="BA77" s="129"/>
      <c r="BB77" s="129"/>
      <c r="BC77" s="129"/>
      <c r="BD77" s="129"/>
      <c r="BE77" s="132"/>
      <c r="BF77" s="133"/>
      <c r="BG77" s="133"/>
      <c r="BH77" s="133"/>
      <c r="BI77" s="126" t="s">
        <v>1306</v>
      </c>
      <c r="BJ77" s="133"/>
    </row>
    <row r="78" spans="53:62" ht="15.75" customHeight="1" x14ac:dyDescent="0.2">
      <c r="BA78" s="129"/>
      <c r="BB78" s="129"/>
      <c r="BC78" s="129"/>
      <c r="BD78" s="129"/>
      <c r="BE78" s="132"/>
      <c r="BF78" s="133"/>
      <c r="BG78" s="133"/>
      <c r="BH78" s="133"/>
      <c r="BI78" s="136" t="s">
        <v>1307</v>
      </c>
      <c r="BJ78" s="133"/>
    </row>
    <row r="79" spans="53:62" ht="15.75" customHeight="1" x14ac:dyDescent="0.2">
      <c r="BA79" s="129"/>
      <c r="BB79" s="129"/>
      <c r="BC79" s="129"/>
      <c r="BD79" s="129"/>
      <c r="BE79" s="132"/>
      <c r="BF79" s="133"/>
      <c r="BG79" s="133"/>
      <c r="BH79" s="133"/>
      <c r="BI79" s="126" t="s">
        <v>1308</v>
      </c>
      <c r="BJ79" s="133"/>
    </row>
    <row r="80" spans="53:62" ht="15.75" customHeight="1" x14ac:dyDescent="0.2">
      <c r="BA80" s="129"/>
      <c r="BB80" s="129"/>
      <c r="BC80" s="129"/>
      <c r="BD80" s="129"/>
      <c r="BE80" s="132"/>
      <c r="BF80" s="133"/>
      <c r="BG80" s="133"/>
      <c r="BH80" s="133"/>
      <c r="BI80" s="136" t="s">
        <v>1309</v>
      </c>
      <c r="BJ80" s="133"/>
    </row>
    <row r="81" spans="53:62" ht="15.75" customHeight="1" x14ac:dyDescent="0.2">
      <c r="BA81" s="129"/>
      <c r="BB81" s="129"/>
      <c r="BC81" s="129"/>
      <c r="BD81" s="129"/>
      <c r="BE81" s="132"/>
      <c r="BF81" s="133"/>
      <c r="BG81" s="133"/>
      <c r="BH81" s="133"/>
      <c r="BI81" s="126" t="s">
        <v>1310</v>
      </c>
      <c r="BJ81" s="133"/>
    </row>
    <row r="82" spans="53:62" ht="15.75" customHeight="1" x14ac:dyDescent="0.2">
      <c r="BA82" s="129"/>
      <c r="BB82" s="129"/>
      <c r="BC82" s="129"/>
      <c r="BD82" s="129"/>
      <c r="BE82" s="132"/>
      <c r="BF82" s="133"/>
      <c r="BG82" s="133"/>
      <c r="BH82" s="133"/>
      <c r="BI82" s="126" t="s">
        <v>1311</v>
      </c>
      <c r="BJ82" s="133"/>
    </row>
    <row r="83" spans="53:62" ht="15.75" customHeight="1" x14ac:dyDescent="0.2">
      <c r="BA83" s="129"/>
      <c r="BB83" s="129"/>
      <c r="BC83" s="129"/>
      <c r="BD83" s="129"/>
      <c r="BE83" s="132"/>
      <c r="BF83" s="133"/>
      <c r="BG83" s="133"/>
      <c r="BH83" s="133"/>
      <c r="BI83" s="126" t="s">
        <v>1312</v>
      </c>
      <c r="BJ83" s="133"/>
    </row>
    <row r="84" spans="53:62" ht="15.75" customHeight="1" x14ac:dyDescent="0.2">
      <c r="BA84" s="129"/>
      <c r="BB84" s="129"/>
      <c r="BC84" s="129"/>
      <c r="BD84" s="129"/>
      <c r="BE84" s="132"/>
      <c r="BF84" s="133"/>
      <c r="BG84" s="133"/>
      <c r="BH84" s="133"/>
      <c r="BI84" s="126" t="s">
        <v>1313</v>
      </c>
      <c r="BJ84" s="133"/>
    </row>
    <row r="85" spans="53:62" ht="15.75" customHeight="1" x14ac:dyDescent="0.2">
      <c r="BA85" s="129"/>
      <c r="BB85" s="129"/>
      <c r="BC85" s="129"/>
      <c r="BD85" s="129"/>
      <c r="BE85" s="132"/>
      <c r="BF85" s="133"/>
      <c r="BG85" s="133"/>
      <c r="BH85" s="133"/>
      <c r="BI85" s="126" t="s">
        <v>1314</v>
      </c>
      <c r="BJ85" s="133"/>
    </row>
    <row r="86" spans="53:62" ht="15.75" customHeight="1" x14ac:dyDescent="0.2">
      <c r="BA86" s="129"/>
      <c r="BB86" s="129"/>
      <c r="BC86" s="129"/>
      <c r="BD86" s="129"/>
      <c r="BE86" s="132"/>
      <c r="BF86" s="133"/>
      <c r="BG86" s="133"/>
      <c r="BH86" s="133"/>
      <c r="BI86" s="126" t="s">
        <v>1315</v>
      </c>
      <c r="BJ86" s="133"/>
    </row>
    <row r="87" spans="53:62" ht="15.75" customHeight="1" x14ac:dyDescent="0.2">
      <c r="BA87" s="129"/>
      <c r="BB87" s="129"/>
      <c r="BC87" s="129"/>
      <c r="BD87" s="129"/>
      <c r="BE87" s="132"/>
      <c r="BF87" s="133"/>
      <c r="BG87" s="133"/>
      <c r="BH87" s="133"/>
      <c r="BI87" s="126" t="s">
        <v>1316</v>
      </c>
      <c r="BJ87" s="133"/>
    </row>
    <row r="88" spans="53:62" ht="15.75" customHeight="1" x14ac:dyDescent="0.2">
      <c r="BA88" s="129"/>
      <c r="BB88" s="129"/>
      <c r="BC88" s="129"/>
      <c r="BD88" s="129"/>
      <c r="BE88" s="132"/>
      <c r="BF88" s="133"/>
      <c r="BG88" s="133"/>
      <c r="BH88" s="133"/>
      <c r="BI88" s="126" t="s">
        <v>1317</v>
      </c>
      <c r="BJ88" s="133"/>
    </row>
    <row r="89" spans="53:62" ht="15.75" customHeight="1" x14ac:dyDescent="0.2">
      <c r="BA89" s="129"/>
      <c r="BB89" s="129"/>
      <c r="BC89" s="129"/>
      <c r="BD89" s="129"/>
      <c r="BE89" s="132"/>
      <c r="BF89" s="133"/>
      <c r="BG89" s="133"/>
      <c r="BH89" s="133"/>
      <c r="BI89" s="136" t="s">
        <v>1318</v>
      </c>
      <c r="BJ89" s="133"/>
    </row>
    <row r="90" spans="53:62" ht="15.75" customHeight="1" x14ac:dyDescent="0.2">
      <c r="BA90" s="129"/>
      <c r="BB90" s="129"/>
      <c r="BC90" s="129"/>
      <c r="BD90" s="129"/>
      <c r="BE90" s="132"/>
      <c r="BF90" s="133"/>
      <c r="BG90" s="133"/>
      <c r="BH90" s="133"/>
      <c r="BI90" s="126" t="s">
        <v>1318</v>
      </c>
      <c r="BJ90" s="133"/>
    </row>
    <row r="91" spans="53:62" ht="15.75" customHeight="1" x14ac:dyDescent="0.2">
      <c r="BA91" s="129"/>
      <c r="BB91" s="129"/>
      <c r="BC91" s="129"/>
      <c r="BD91" s="129"/>
      <c r="BE91" s="132"/>
      <c r="BF91" s="133"/>
      <c r="BG91" s="133"/>
      <c r="BH91" s="133"/>
      <c r="BI91" s="126" t="s">
        <v>1319</v>
      </c>
      <c r="BJ91" s="133"/>
    </row>
    <row r="92" spans="53:62" ht="15.75" customHeight="1" x14ac:dyDescent="0.2">
      <c r="BA92" s="129"/>
      <c r="BB92" s="129"/>
      <c r="BC92" s="129"/>
      <c r="BD92" s="129"/>
      <c r="BE92" s="132"/>
      <c r="BF92" s="133"/>
      <c r="BG92" s="133"/>
      <c r="BH92" s="133"/>
      <c r="BI92" s="126" t="s">
        <v>1320</v>
      </c>
      <c r="BJ92" s="133"/>
    </row>
    <row r="93" spans="53:62" ht="15.75" customHeight="1" x14ac:dyDescent="0.2">
      <c r="BA93" s="129"/>
      <c r="BB93" s="129"/>
      <c r="BC93" s="129"/>
      <c r="BD93" s="129"/>
      <c r="BE93" s="132"/>
      <c r="BF93" s="133"/>
      <c r="BG93" s="133"/>
      <c r="BH93" s="133"/>
      <c r="BI93" s="126" t="s">
        <v>1321</v>
      </c>
      <c r="BJ93" s="133"/>
    </row>
    <row r="94" spans="53:62" ht="15.75" customHeight="1" x14ac:dyDescent="0.2">
      <c r="BA94" s="129"/>
      <c r="BB94" s="129"/>
      <c r="BC94" s="129"/>
      <c r="BD94" s="129"/>
      <c r="BE94" s="132"/>
      <c r="BF94" s="133"/>
      <c r="BG94" s="133"/>
      <c r="BH94" s="133"/>
      <c r="BI94" s="126" t="s">
        <v>1322</v>
      </c>
      <c r="BJ94" s="133"/>
    </row>
    <row r="95" spans="53:62" ht="15.75" customHeight="1" x14ac:dyDescent="0.2">
      <c r="BA95" s="129"/>
      <c r="BB95" s="129"/>
      <c r="BC95" s="129"/>
      <c r="BD95" s="129"/>
      <c r="BE95" s="132"/>
      <c r="BF95" s="133"/>
      <c r="BG95" s="133"/>
      <c r="BH95" s="133"/>
      <c r="BI95" s="126" t="s">
        <v>1323</v>
      </c>
      <c r="BJ95" s="133"/>
    </row>
    <row r="96" spans="53:62" ht="15.75" customHeight="1" x14ac:dyDescent="0.2">
      <c r="BA96" s="129"/>
      <c r="BB96" s="129"/>
      <c r="BC96" s="129"/>
      <c r="BD96" s="129"/>
      <c r="BE96" s="132"/>
      <c r="BF96" s="133"/>
      <c r="BG96" s="133"/>
      <c r="BH96" s="133"/>
      <c r="BI96" s="126" t="s">
        <v>1324</v>
      </c>
      <c r="BJ96" s="133"/>
    </row>
    <row r="97" spans="53:62" ht="15.75" customHeight="1" x14ac:dyDescent="0.2">
      <c r="BA97" s="129"/>
      <c r="BB97" s="129"/>
      <c r="BC97" s="129"/>
      <c r="BD97" s="129"/>
      <c r="BE97" s="132"/>
      <c r="BF97" s="133"/>
      <c r="BG97" s="133"/>
      <c r="BH97" s="133"/>
      <c r="BI97" s="126" t="s">
        <v>1325</v>
      </c>
      <c r="BJ97" s="133"/>
    </row>
    <row r="98" spans="53:62" ht="15.75" customHeight="1" x14ac:dyDescent="0.2">
      <c r="BA98" s="129"/>
      <c r="BB98" s="129"/>
      <c r="BC98" s="129"/>
      <c r="BD98" s="129"/>
      <c r="BE98" s="132"/>
      <c r="BF98" s="133"/>
      <c r="BG98" s="133"/>
      <c r="BH98" s="133"/>
      <c r="BI98" s="126" t="s">
        <v>1326</v>
      </c>
      <c r="BJ98" s="133"/>
    </row>
    <row r="99" spans="53:62" ht="15.75" customHeight="1" x14ac:dyDescent="0.2">
      <c r="BA99" s="129"/>
      <c r="BB99" s="129"/>
      <c r="BC99" s="129"/>
      <c r="BD99" s="129"/>
      <c r="BE99" s="132"/>
      <c r="BF99" s="133"/>
      <c r="BG99" s="133"/>
      <c r="BH99" s="133"/>
      <c r="BI99" s="136" t="s">
        <v>1327</v>
      </c>
      <c r="BJ99" s="133"/>
    </row>
    <row r="100" spans="53:62" ht="15.75" customHeight="1" x14ac:dyDescent="0.2">
      <c r="BA100" s="129"/>
      <c r="BB100" s="129"/>
      <c r="BC100" s="129"/>
      <c r="BD100" s="129"/>
      <c r="BE100" s="132"/>
      <c r="BF100" s="133"/>
      <c r="BG100" s="133"/>
      <c r="BH100" s="133"/>
      <c r="BI100" s="126" t="s">
        <v>1328</v>
      </c>
      <c r="BJ100" s="133"/>
    </row>
    <row r="101" spans="53:62" ht="15.75" customHeight="1" x14ac:dyDescent="0.2">
      <c r="BA101" s="129"/>
      <c r="BB101" s="129"/>
      <c r="BC101" s="129"/>
      <c r="BD101" s="129"/>
      <c r="BE101" s="132"/>
      <c r="BF101" s="133"/>
      <c r="BG101" s="133"/>
      <c r="BH101" s="133"/>
      <c r="BI101" s="126" t="s">
        <v>1329</v>
      </c>
      <c r="BJ101" s="133"/>
    </row>
    <row r="102" spans="53:62" ht="15.75" customHeight="1" x14ac:dyDescent="0.2">
      <c r="BA102" s="129"/>
      <c r="BB102" s="129"/>
      <c r="BC102" s="129"/>
      <c r="BD102" s="129"/>
      <c r="BE102" s="132"/>
      <c r="BF102" s="133"/>
      <c r="BG102" s="133"/>
      <c r="BH102" s="133"/>
      <c r="BI102" s="126" t="s">
        <v>1330</v>
      </c>
      <c r="BJ102" s="133"/>
    </row>
    <row r="103" spans="53:62" ht="15.75" customHeight="1" x14ac:dyDescent="0.2">
      <c r="BA103" s="129"/>
      <c r="BB103" s="129"/>
      <c r="BC103" s="129"/>
      <c r="BD103" s="129"/>
      <c r="BE103" s="132"/>
      <c r="BF103" s="133"/>
      <c r="BG103" s="133"/>
      <c r="BH103" s="133"/>
      <c r="BI103" s="126" t="s">
        <v>1331</v>
      </c>
      <c r="BJ103" s="133"/>
    </row>
    <row r="104" spans="53:62" ht="15.75" customHeight="1" x14ac:dyDescent="0.2">
      <c r="BA104" s="129"/>
      <c r="BB104" s="129"/>
      <c r="BC104" s="129"/>
      <c r="BD104" s="129"/>
      <c r="BE104" s="132"/>
      <c r="BF104" s="133"/>
      <c r="BG104" s="133"/>
      <c r="BH104" s="133"/>
      <c r="BI104" s="126" t="s">
        <v>1332</v>
      </c>
      <c r="BJ104" s="133"/>
    </row>
    <row r="105" spans="53:62" ht="15.75" customHeight="1" x14ac:dyDescent="0.2">
      <c r="BA105" s="129"/>
      <c r="BB105" s="129"/>
      <c r="BC105" s="129"/>
      <c r="BD105" s="129"/>
      <c r="BE105" s="132"/>
      <c r="BF105" s="133"/>
      <c r="BG105" s="133"/>
      <c r="BH105" s="133"/>
      <c r="BI105" s="126" t="s">
        <v>1333</v>
      </c>
      <c r="BJ105" s="133"/>
    </row>
    <row r="106" spans="53:62" ht="15.75" customHeight="1" x14ac:dyDescent="0.2">
      <c r="BA106" s="129"/>
      <c r="BB106" s="129"/>
      <c r="BC106" s="129"/>
      <c r="BD106" s="129"/>
      <c r="BE106" s="132"/>
      <c r="BF106" s="133"/>
      <c r="BG106" s="133"/>
      <c r="BH106" s="133"/>
      <c r="BI106" s="126" t="s">
        <v>1334</v>
      </c>
      <c r="BJ106" s="133"/>
    </row>
    <row r="107" spans="53:62" ht="15.75" customHeight="1" x14ac:dyDescent="0.2">
      <c r="BA107" s="129"/>
      <c r="BB107" s="129"/>
      <c r="BC107" s="129"/>
      <c r="BD107" s="129"/>
      <c r="BE107" s="132"/>
      <c r="BF107" s="133"/>
      <c r="BG107" s="133"/>
      <c r="BH107" s="133"/>
      <c r="BI107" s="126" t="s">
        <v>1335</v>
      </c>
      <c r="BJ107" s="133"/>
    </row>
    <row r="108" spans="53:62" ht="15.75" customHeight="1" x14ac:dyDescent="0.2">
      <c r="BA108" s="129"/>
      <c r="BB108" s="129"/>
      <c r="BC108" s="129"/>
      <c r="BD108" s="129"/>
      <c r="BE108" s="132"/>
      <c r="BF108" s="133"/>
      <c r="BG108" s="133"/>
      <c r="BH108" s="133"/>
      <c r="BI108" s="126" t="s">
        <v>1336</v>
      </c>
      <c r="BJ108" s="133"/>
    </row>
    <row r="109" spans="53:62" ht="15.75" customHeight="1" x14ac:dyDescent="0.2">
      <c r="BA109" s="129"/>
      <c r="BB109" s="129"/>
      <c r="BC109" s="129"/>
      <c r="BD109" s="129"/>
      <c r="BE109" s="132"/>
      <c r="BF109" s="133"/>
      <c r="BG109" s="133"/>
      <c r="BH109" s="133"/>
      <c r="BI109" s="126" t="s">
        <v>1337</v>
      </c>
      <c r="BJ109" s="133"/>
    </row>
    <row r="110" spans="53:62" ht="15.75" customHeight="1" x14ac:dyDescent="0.2">
      <c r="BA110" s="129"/>
      <c r="BB110" s="129"/>
      <c r="BC110" s="129"/>
      <c r="BD110" s="129"/>
      <c r="BE110" s="132"/>
      <c r="BF110" s="133"/>
      <c r="BG110" s="133"/>
      <c r="BH110" s="133"/>
      <c r="BI110" s="136" t="s">
        <v>1338</v>
      </c>
      <c r="BJ110" s="133"/>
    </row>
    <row r="111" spans="53:62" ht="15.75" customHeight="1" x14ac:dyDescent="0.2">
      <c r="BA111" s="129"/>
      <c r="BB111" s="129"/>
      <c r="BC111" s="129"/>
      <c r="BD111" s="129"/>
      <c r="BE111" s="132"/>
      <c r="BF111" s="133"/>
      <c r="BG111" s="133"/>
      <c r="BH111" s="133"/>
      <c r="BI111" s="136" t="s">
        <v>1339</v>
      </c>
      <c r="BJ111" s="133"/>
    </row>
    <row r="112" spans="53:62" ht="15.75" customHeight="1" x14ac:dyDescent="0.2">
      <c r="BA112" s="129"/>
      <c r="BB112" s="129"/>
      <c r="BC112" s="129"/>
      <c r="BD112" s="129"/>
      <c r="BE112" s="132"/>
      <c r="BF112" s="133"/>
      <c r="BG112" s="133"/>
      <c r="BH112" s="133"/>
      <c r="BI112" s="136" t="s">
        <v>1340</v>
      </c>
      <c r="BJ112" s="133"/>
    </row>
    <row r="113" spans="53:62" ht="15.75" customHeight="1" x14ac:dyDescent="0.2">
      <c r="BA113" s="129"/>
      <c r="BB113" s="129"/>
      <c r="BC113" s="129"/>
      <c r="BD113" s="129"/>
      <c r="BE113" s="132"/>
      <c r="BF113" s="133"/>
      <c r="BG113" s="133"/>
      <c r="BH113" s="133"/>
      <c r="BI113" s="126" t="s">
        <v>1341</v>
      </c>
      <c r="BJ113" s="133"/>
    </row>
    <row r="114" spans="53:62" ht="15.75" customHeight="1" x14ac:dyDescent="0.2">
      <c r="BA114" s="129"/>
      <c r="BB114" s="129"/>
      <c r="BC114" s="129"/>
      <c r="BD114" s="129"/>
      <c r="BE114" s="132"/>
      <c r="BF114" s="133"/>
      <c r="BG114" s="133"/>
      <c r="BH114" s="133"/>
      <c r="BI114" s="126" t="s">
        <v>1342</v>
      </c>
      <c r="BJ114" s="133"/>
    </row>
    <row r="115" spans="53:62" ht="15.75" customHeight="1" x14ac:dyDescent="0.2">
      <c r="BA115" s="129"/>
      <c r="BB115" s="129"/>
      <c r="BC115" s="129"/>
      <c r="BD115" s="129"/>
      <c r="BE115" s="132"/>
      <c r="BF115" s="133"/>
      <c r="BG115" s="133"/>
      <c r="BH115" s="133"/>
      <c r="BI115" s="136" t="s">
        <v>1343</v>
      </c>
      <c r="BJ115" s="133"/>
    </row>
    <row r="116" spans="53:62" ht="15.75" customHeight="1" x14ac:dyDescent="0.2">
      <c r="BA116" s="129"/>
      <c r="BB116" s="129"/>
      <c r="BC116" s="129"/>
      <c r="BD116" s="129"/>
      <c r="BE116" s="132"/>
      <c r="BF116" s="133"/>
      <c r="BG116" s="133"/>
      <c r="BH116" s="133"/>
      <c r="BI116" s="136" t="s">
        <v>1344</v>
      </c>
      <c r="BJ116" s="133"/>
    </row>
    <row r="117" spans="53:62" ht="15.75" customHeight="1" x14ac:dyDescent="0.2">
      <c r="BA117" s="129"/>
      <c r="BB117" s="129"/>
      <c r="BC117" s="129"/>
      <c r="BD117" s="129"/>
      <c r="BE117" s="132"/>
      <c r="BF117" s="133"/>
      <c r="BG117" s="133"/>
      <c r="BH117" s="133"/>
      <c r="BI117" s="136" t="s">
        <v>1345</v>
      </c>
      <c r="BJ117" s="133"/>
    </row>
    <row r="118" spans="53:62" ht="15.75" customHeight="1" x14ac:dyDescent="0.2">
      <c r="BA118" s="129"/>
      <c r="BB118" s="129"/>
      <c r="BC118" s="129"/>
      <c r="BD118" s="129"/>
      <c r="BE118" s="132"/>
      <c r="BF118" s="133"/>
      <c r="BG118" s="133"/>
      <c r="BH118" s="133"/>
      <c r="BI118" s="136" t="s">
        <v>1346</v>
      </c>
      <c r="BJ118" s="133"/>
    </row>
    <row r="119" spans="53:62" ht="15.75" customHeight="1" x14ac:dyDescent="0.2">
      <c r="BA119" s="129"/>
      <c r="BB119" s="129"/>
      <c r="BC119" s="129"/>
      <c r="BD119" s="129"/>
      <c r="BE119" s="132"/>
      <c r="BF119" s="133"/>
      <c r="BG119" s="133"/>
      <c r="BH119" s="133"/>
      <c r="BI119" s="136" t="s">
        <v>1347</v>
      </c>
      <c r="BJ119" s="133"/>
    </row>
    <row r="120" spans="53:62" ht="15.75" customHeight="1" x14ac:dyDescent="0.2">
      <c r="BA120" s="129"/>
      <c r="BB120" s="129"/>
      <c r="BC120" s="129"/>
      <c r="BD120" s="129"/>
      <c r="BE120" s="132"/>
      <c r="BF120" s="133"/>
      <c r="BG120" s="133"/>
      <c r="BH120" s="133"/>
      <c r="BI120" s="126" t="s">
        <v>1348</v>
      </c>
      <c r="BJ120" s="133"/>
    </row>
    <row r="121" spans="53:62" ht="15.75" customHeight="1" x14ac:dyDescent="0.2">
      <c r="BA121" s="129"/>
      <c r="BB121" s="129"/>
      <c r="BC121" s="129"/>
      <c r="BD121" s="129"/>
      <c r="BE121" s="132"/>
      <c r="BF121" s="133"/>
      <c r="BG121" s="133"/>
      <c r="BH121" s="133"/>
      <c r="BI121" s="126" t="s">
        <v>1349</v>
      </c>
      <c r="BJ121" s="133"/>
    </row>
    <row r="122" spans="53:62" ht="15.75" customHeight="1" x14ac:dyDescent="0.2">
      <c r="BA122" s="129"/>
      <c r="BB122" s="129"/>
      <c r="BC122" s="129"/>
      <c r="BD122" s="129"/>
      <c r="BE122" s="132"/>
      <c r="BF122" s="133"/>
      <c r="BG122" s="133"/>
      <c r="BH122" s="133"/>
      <c r="BI122" s="126" t="s">
        <v>1350</v>
      </c>
      <c r="BJ122" s="133"/>
    </row>
    <row r="123" spans="53:62" ht="15.75" customHeight="1" x14ac:dyDescent="0.2">
      <c r="BA123" s="129"/>
      <c r="BB123" s="129"/>
      <c r="BC123" s="129"/>
      <c r="BD123" s="129"/>
      <c r="BE123" s="132"/>
      <c r="BF123" s="133"/>
      <c r="BG123" s="133"/>
      <c r="BH123" s="133"/>
      <c r="BI123" s="126" t="s">
        <v>1351</v>
      </c>
      <c r="BJ123" s="133"/>
    </row>
    <row r="124" spans="53:62" ht="15.75" customHeight="1" x14ac:dyDescent="0.2">
      <c r="BA124" s="129"/>
      <c r="BB124" s="129"/>
      <c r="BC124" s="129"/>
      <c r="BD124" s="129"/>
      <c r="BE124" s="132"/>
      <c r="BF124" s="133"/>
      <c r="BG124" s="133"/>
      <c r="BH124" s="133"/>
      <c r="BI124" s="126" t="s">
        <v>1352</v>
      </c>
      <c r="BJ124" s="133"/>
    </row>
    <row r="125" spans="53:62" ht="15.75" customHeight="1" x14ac:dyDescent="0.2">
      <c r="BA125" s="129"/>
      <c r="BB125" s="129"/>
      <c r="BC125" s="129"/>
      <c r="BD125" s="129"/>
      <c r="BE125" s="132"/>
      <c r="BF125" s="133"/>
      <c r="BG125" s="133"/>
      <c r="BH125" s="133"/>
      <c r="BI125" s="126" t="s">
        <v>1353</v>
      </c>
      <c r="BJ125" s="133"/>
    </row>
    <row r="126" spans="53:62" ht="15.75" customHeight="1" x14ac:dyDescent="0.2">
      <c r="BA126" s="129"/>
      <c r="BB126" s="129"/>
      <c r="BC126" s="129"/>
      <c r="BD126" s="129"/>
      <c r="BE126" s="132"/>
      <c r="BF126" s="133"/>
      <c r="BG126" s="133"/>
      <c r="BH126" s="133"/>
      <c r="BI126" s="126" t="s">
        <v>1354</v>
      </c>
      <c r="BJ126" s="133"/>
    </row>
    <row r="127" spans="53:62" ht="15.75" customHeight="1" x14ac:dyDescent="0.2">
      <c r="BA127" s="129"/>
      <c r="BB127" s="129"/>
      <c r="BC127" s="129"/>
      <c r="BD127" s="129"/>
      <c r="BE127" s="132"/>
      <c r="BF127" s="133"/>
      <c r="BG127" s="133"/>
      <c r="BH127" s="133"/>
      <c r="BI127" s="126" t="s">
        <v>1355</v>
      </c>
      <c r="BJ127" s="133"/>
    </row>
    <row r="128" spans="53:62" ht="15.75" customHeight="1" x14ac:dyDescent="0.2">
      <c r="BA128" s="129"/>
      <c r="BB128" s="129"/>
      <c r="BC128" s="129"/>
      <c r="BD128" s="129"/>
      <c r="BE128" s="132"/>
      <c r="BF128" s="133"/>
      <c r="BG128" s="133"/>
      <c r="BH128" s="133"/>
      <c r="BI128" s="126" t="s">
        <v>1356</v>
      </c>
      <c r="BJ128" s="133"/>
    </row>
    <row r="129" spans="53:62" ht="15.75" customHeight="1" x14ac:dyDescent="0.2">
      <c r="BA129" s="129"/>
      <c r="BB129" s="129"/>
      <c r="BC129" s="129"/>
      <c r="BD129" s="129"/>
      <c r="BE129" s="132"/>
      <c r="BF129" s="133"/>
      <c r="BG129" s="133"/>
      <c r="BH129" s="133"/>
      <c r="BI129" s="126" t="s">
        <v>1357</v>
      </c>
      <c r="BJ129" s="133"/>
    </row>
    <row r="130" spans="53:62" ht="15.75" customHeight="1" x14ac:dyDescent="0.2">
      <c r="BA130" s="129"/>
      <c r="BB130" s="129"/>
      <c r="BC130" s="129"/>
      <c r="BD130" s="129"/>
      <c r="BE130" s="132"/>
      <c r="BF130" s="133"/>
      <c r="BG130" s="133"/>
      <c r="BH130" s="133"/>
      <c r="BI130" s="126" t="s">
        <v>1358</v>
      </c>
      <c r="BJ130" s="133"/>
    </row>
    <row r="131" spans="53:62" ht="15.75" customHeight="1" x14ac:dyDescent="0.2">
      <c r="BA131" s="129"/>
      <c r="BB131" s="129"/>
      <c r="BC131" s="129"/>
      <c r="BD131" s="129"/>
      <c r="BE131" s="132"/>
      <c r="BF131" s="133"/>
      <c r="BG131" s="133"/>
      <c r="BH131" s="133"/>
      <c r="BI131" s="126" t="s">
        <v>1359</v>
      </c>
      <c r="BJ131" s="133"/>
    </row>
    <row r="132" spans="53:62" ht="15.75" customHeight="1" x14ac:dyDescent="0.2">
      <c r="BA132" s="129"/>
      <c r="BB132" s="129"/>
      <c r="BC132" s="129"/>
      <c r="BD132" s="129"/>
      <c r="BE132" s="132"/>
      <c r="BF132" s="133"/>
      <c r="BG132" s="133"/>
      <c r="BH132" s="133"/>
      <c r="BI132" s="126" t="s">
        <v>1360</v>
      </c>
      <c r="BJ132" s="133"/>
    </row>
    <row r="133" spans="53:62" ht="15.75" customHeight="1" x14ac:dyDescent="0.2">
      <c r="BA133" s="129"/>
      <c r="BB133" s="129"/>
      <c r="BC133" s="129"/>
      <c r="BD133" s="129"/>
      <c r="BE133" s="132"/>
      <c r="BF133" s="133"/>
      <c r="BG133" s="133"/>
      <c r="BH133" s="133"/>
      <c r="BI133" s="126" t="s">
        <v>1361</v>
      </c>
      <c r="BJ133" s="133"/>
    </row>
    <row r="134" spans="53:62" ht="15.75" customHeight="1" x14ac:dyDescent="0.2">
      <c r="BA134" s="129"/>
      <c r="BB134" s="129"/>
      <c r="BC134" s="129"/>
      <c r="BD134" s="129"/>
      <c r="BE134" s="132"/>
      <c r="BF134" s="133"/>
      <c r="BG134" s="133"/>
      <c r="BH134" s="133"/>
      <c r="BI134" s="136" t="s">
        <v>1362</v>
      </c>
      <c r="BJ134" s="133"/>
    </row>
    <row r="135" spans="53:62" ht="15.75" customHeight="1" x14ac:dyDescent="0.2">
      <c r="BA135" s="129"/>
      <c r="BB135" s="129"/>
      <c r="BC135" s="129"/>
      <c r="BD135" s="129"/>
      <c r="BE135" s="132"/>
      <c r="BF135" s="133"/>
      <c r="BG135" s="133"/>
      <c r="BH135" s="133"/>
      <c r="BI135" s="126" t="s">
        <v>1363</v>
      </c>
      <c r="BJ135" s="133"/>
    </row>
    <row r="136" spans="53:62" ht="15.75" customHeight="1" x14ac:dyDescent="0.2">
      <c r="BA136" s="129"/>
      <c r="BB136" s="129"/>
      <c r="BC136" s="129"/>
      <c r="BD136" s="129"/>
      <c r="BE136" s="132"/>
      <c r="BF136" s="133"/>
      <c r="BG136" s="133"/>
      <c r="BH136" s="133"/>
      <c r="BI136" s="126" t="s">
        <v>1364</v>
      </c>
      <c r="BJ136" s="133"/>
    </row>
    <row r="137" spans="53:62" ht="15.75" customHeight="1" x14ac:dyDescent="0.2">
      <c r="BA137" s="129"/>
      <c r="BB137" s="129"/>
      <c r="BC137" s="129"/>
      <c r="BD137" s="129"/>
      <c r="BE137" s="132"/>
      <c r="BF137" s="133"/>
      <c r="BG137" s="133"/>
      <c r="BH137" s="133"/>
      <c r="BI137" s="126" t="s">
        <v>1365</v>
      </c>
      <c r="BJ137" s="133"/>
    </row>
    <row r="138" spans="53:62" ht="15.75" customHeight="1" x14ac:dyDescent="0.2">
      <c r="BA138" s="129"/>
      <c r="BB138" s="129"/>
      <c r="BC138" s="129"/>
      <c r="BD138" s="129"/>
      <c r="BE138" s="132"/>
      <c r="BF138" s="133"/>
      <c r="BG138" s="133"/>
      <c r="BH138" s="133"/>
      <c r="BI138" s="126" t="s">
        <v>1366</v>
      </c>
      <c r="BJ138" s="133"/>
    </row>
    <row r="139" spans="53:62" ht="15.75" customHeight="1" x14ac:dyDescent="0.2">
      <c r="BA139" s="129"/>
      <c r="BB139" s="129"/>
      <c r="BC139" s="129"/>
      <c r="BD139" s="129"/>
      <c r="BE139" s="132"/>
      <c r="BF139" s="133"/>
      <c r="BG139" s="133"/>
      <c r="BH139" s="133"/>
      <c r="BI139" s="126" t="s">
        <v>1367</v>
      </c>
      <c r="BJ139" s="133"/>
    </row>
    <row r="140" spans="53:62" ht="15.75" customHeight="1" x14ac:dyDescent="0.2">
      <c r="BA140" s="129"/>
      <c r="BB140" s="129"/>
      <c r="BC140" s="129"/>
      <c r="BD140" s="129"/>
      <c r="BE140" s="132"/>
      <c r="BF140" s="133"/>
      <c r="BG140" s="133"/>
      <c r="BH140" s="133"/>
      <c r="BI140" s="126" t="s">
        <v>1368</v>
      </c>
      <c r="BJ140" s="133"/>
    </row>
    <row r="141" spans="53:62" ht="15.75" customHeight="1" x14ac:dyDescent="0.2">
      <c r="BA141" s="129"/>
      <c r="BB141" s="129"/>
      <c r="BC141" s="129"/>
      <c r="BD141" s="129"/>
      <c r="BE141" s="132"/>
      <c r="BF141" s="133"/>
      <c r="BG141" s="133"/>
      <c r="BH141" s="133"/>
      <c r="BI141" s="126" t="s">
        <v>1369</v>
      </c>
      <c r="BJ141" s="133"/>
    </row>
    <row r="142" spans="53:62" ht="15.75" customHeight="1" x14ac:dyDescent="0.2">
      <c r="BA142" s="129"/>
      <c r="BB142" s="129"/>
      <c r="BC142" s="129"/>
      <c r="BD142" s="129"/>
      <c r="BE142" s="132"/>
      <c r="BF142" s="133"/>
      <c r="BG142" s="133"/>
      <c r="BH142" s="133"/>
      <c r="BI142" s="126" t="s">
        <v>1370</v>
      </c>
      <c r="BJ142" s="133"/>
    </row>
    <row r="143" spans="53:62" ht="15.75" customHeight="1" x14ac:dyDescent="0.2">
      <c r="BA143" s="129"/>
      <c r="BB143" s="129"/>
      <c r="BC143" s="129"/>
      <c r="BD143" s="129"/>
      <c r="BE143" s="132"/>
      <c r="BF143" s="133"/>
      <c r="BG143" s="133"/>
      <c r="BH143" s="133"/>
      <c r="BI143" s="126" t="s">
        <v>1371</v>
      </c>
      <c r="BJ143" s="133"/>
    </row>
    <row r="144" spans="53:62" ht="15.75" customHeight="1" x14ac:dyDescent="0.2">
      <c r="BA144" s="129"/>
      <c r="BB144" s="129"/>
      <c r="BC144" s="129"/>
      <c r="BD144" s="129"/>
      <c r="BE144" s="132"/>
      <c r="BF144" s="133"/>
      <c r="BG144" s="133"/>
      <c r="BH144" s="133"/>
      <c r="BI144" s="126" t="s">
        <v>1372</v>
      </c>
      <c r="BJ144" s="133"/>
    </row>
    <row r="145" spans="53:62" ht="15.75" customHeight="1" x14ac:dyDescent="0.2">
      <c r="BA145" s="129"/>
      <c r="BB145" s="129"/>
      <c r="BC145" s="129"/>
      <c r="BD145" s="129"/>
      <c r="BE145" s="132"/>
      <c r="BF145" s="133"/>
      <c r="BG145" s="133"/>
      <c r="BH145" s="133"/>
      <c r="BI145" s="126" t="s">
        <v>1373</v>
      </c>
      <c r="BJ145" s="133"/>
    </row>
    <row r="146" spans="53:62" ht="15.75" customHeight="1" x14ac:dyDescent="0.2">
      <c r="BA146" s="129"/>
      <c r="BB146" s="129"/>
      <c r="BC146" s="129"/>
      <c r="BD146" s="129"/>
      <c r="BE146" s="132"/>
      <c r="BF146" s="133"/>
      <c r="BG146" s="133"/>
      <c r="BH146" s="133"/>
      <c r="BI146" s="126" t="s">
        <v>1374</v>
      </c>
      <c r="BJ146" s="133"/>
    </row>
    <row r="147" spans="53:62" ht="15.75" customHeight="1" x14ac:dyDescent="0.2">
      <c r="BA147" s="129"/>
      <c r="BB147" s="129"/>
      <c r="BC147" s="129"/>
      <c r="BD147" s="129"/>
      <c r="BE147" s="132"/>
      <c r="BF147" s="133"/>
      <c r="BG147" s="133"/>
      <c r="BH147" s="133"/>
      <c r="BI147" s="126" t="s">
        <v>1375</v>
      </c>
      <c r="BJ147" s="133"/>
    </row>
    <row r="148" spans="53:62" ht="15.75" customHeight="1" x14ac:dyDescent="0.2">
      <c r="BA148" s="129"/>
      <c r="BB148" s="129"/>
      <c r="BC148" s="129"/>
      <c r="BD148" s="129"/>
      <c r="BE148" s="132"/>
      <c r="BF148" s="133"/>
      <c r="BG148" s="133"/>
      <c r="BH148" s="133"/>
      <c r="BI148" s="126" t="s">
        <v>1376</v>
      </c>
      <c r="BJ148" s="133"/>
    </row>
    <row r="149" spans="53:62" ht="15.75" customHeight="1" x14ac:dyDescent="0.2">
      <c r="BA149" s="129"/>
      <c r="BB149" s="129"/>
      <c r="BC149" s="129"/>
      <c r="BD149" s="129"/>
      <c r="BE149" s="132"/>
      <c r="BF149" s="133"/>
      <c r="BG149" s="133"/>
      <c r="BH149" s="133"/>
      <c r="BI149" s="126" t="s">
        <v>1377</v>
      </c>
      <c r="BJ149" s="133"/>
    </row>
    <row r="150" spans="53:62" ht="15.75" customHeight="1" x14ac:dyDescent="0.2">
      <c r="BA150" s="129"/>
      <c r="BB150" s="129"/>
      <c r="BC150" s="129"/>
      <c r="BD150" s="129"/>
      <c r="BE150" s="132"/>
      <c r="BF150" s="133"/>
      <c r="BG150" s="133"/>
      <c r="BH150" s="133"/>
      <c r="BI150" s="126" t="s">
        <v>1378</v>
      </c>
      <c r="BJ150" s="133"/>
    </row>
    <row r="151" spans="53:62" ht="15.75" customHeight="1" x14ac:dyDescent="0.2">
      <c r="BA151" s="129"/>
      <c r="BB151" s="129"/>
      <c r="BC151" s="129"/>
      <c r="BD151" s="129"/>
      <c r="BE151" s="132"/>
      <c r="BF151" s="133"/>
      <c r="BG151" s="133"/>
      <c r="BH151" s="133"/>
      <c r="BI151" s="126" t="s">
        <v>1379</v>
      </c>
      <c r="BJ151" s="133"/>
    </row>
    <row r="152" spans="53:62" ht="15.75" customHeight="1" x14ac:dyDescent="0.2">
      <c r="BA152" s="129"/>
      <c r="BB152" s="129"/>
      <c r="BC152" s="129"/>
      <c r="BD152" s="129"/>
      <c r="BE152" s="132"/>
      <c r="BF152" s="133"/>
      <c r="BG152" s="133"/>
      <c r="BH152" s="133"/>
      <c r="BI152" s="126" t="s">
        <v>1380</v>
      </c>
      <c r="BJ152" s="133"/>
    </row>
    <row r="153" spans="53:62" ht="15.75" customHeight="1" x14ac:dyDescent="0.2">
      <c r="BA153" s="129"/>
      <c r="BB153" s="129"/>
      <c r="BC153" s="129"/>
      <c r="BD153" s="129"/>
      <c r="BE153" s="132"/>
      <c r="BF153" s="133"/>
      <c r="BG153" s="133"/>
      <c r="BH153" s="133"/>
      <c r="BI153" s="126" t="s">
        <v>1381</v>
      </c>
      <c r="BJ153" s="133"/>
    </row>
    <row r="154" spans="53:62" ht="15.75" customHeight="1" x14ac:dyDescent="0.2">
      <c r="BA154" s="129"/>
      <c r="BB154" s="129"/>
      <c r="BC154" s="129"/>
      <c r="BD154" s="129"/>
      <c r="BE154" s="132"/>
      <c r="BF154" s="133"/>
      <c r="BG154" s="133"/>
      <c r="BH154" s="133"/>
      <c r="BI154" s="126" t="s">
        <v>1382</v>
      </c>
      <c r="BJ154" s="133"/>
    </row>
    <row r="155" spans="53:62" ht="15.75" customHeight="1" x14ac:dyDescent="0.2">
      <c r="BA155" s="129"/>
      <c r="BB155" s="129"/>
      <c r="BC155" s="129"/>
      <c r="BD155" s="129"/>
      <c r="BE155" s="132"/>
      <c r="BF155" s="133"/>
      <c r="BG155" s="133"/>
      <c r="BH155" s="133"/>
      <c r="BI155" s="126" t="s">
        <v>1383</v>
      </c>
      <c r="BJ155" s="133"/>
    </row>
    <row r="156" spans="53:62" ht="15.75" customHeight="1" x14ac:dyDescent="0.2">
      <c r="BA156" s="129"/>
      <c r="BB156" s="129"/>
      <c r="BC156" s="129"/>
      <c r="BD156" s="129"/>
      <c r="BE156" s="132"/>
      <c r="BF156" s="133"/>
      <c r="BG156" s="133"/>
      <c r="BH156" s="133"/>
      <c r="BI156" s="126" t="s">
        <v>1384</v>
      </c>
      <c r="BJ156" s="133"/>
    </row>
    <row r="157" spans="53:62" ht="15.75" customHeight="1" x14ac:dyDescent="0.2">
      <c r="BA157" s="129"/>
      <c r="BB157" s="129"/>
      <c r="BC157" s="129"/>
      <c r="BD157" s="129"/>
      <c r="BE157" s="132"/>
      <c r="BF157" s="133"/>
      <c r="BG157" s="133"/>
      <c r="BH157" s="133"/>
      <c r="BI157" s="126" t="s">
        <v>1385</v>
      </c>
      <c r="BJ157" s="133"/>
    </row>
    <row r="158" spans="53:62" ht="15.75" customHeight="1" x14ac:dyDescent="0.2">
      <c r="BA158" s="129"/>
      <c r="BB158" s="129"/>
      <c r="BC158" s="129"/>
      <c r="BD158" s="129"/>
      <c r="BE158" s="132"/>
      <c r="BF158" s="133"/>
      <c r="BG158" s="133"/>
      <c r="BH158" s="133"/>
      <c r="BI158" s="126" t="s">
        <v>1386</v>
      </c>
      <c r="BJ158" s="133"/>
    </row>
    <row r="159" spans="53:62" ht="15.75" customHeight="1" x14ac:dyDescent="0.2">
      <c r="BA159" s="129"/>
      <c r="BB159" s="129"/>
      <c r="BC159" s="129"/>
      <c r="BD159" s="129"/>
      <c r="BE159" s="132"/>
      <c r="BF159" s="133"/>
      <c r="BG159" s="133"/>
      <c r="BH159" s="133"/>
      <c r="BI159" s="126" t="s">
        <v>1387</v>
      </c>
      <c r="BJ159" s="133"/>
    </row>
    <row r="160" spans="53:62" ht="15.75" customHeight="1" x14ac:dyDescent="0.2">
      <c r="BA160" s="129"/>
      <c r="BB160" s="129"/>
      <c r="BC160" s="129"/>
      <c r="BD160" s="129"/>
      <c r="BE160" s="132"/>
      <c r="BF160" s="133"/>
      <c r="BG160" s="133"/>
      <c r="BH160" s="133"/>
      <c r="BI160" s="126" t="s">
        <v>1388</v>
      </c>
      <c r="BJ160" s="133"/>
    </row>
    <row r="161" spans="53:62" ht="15.75" customHeight="1" x14ac:dyDescent="0.2">
      <c r="BA161" s="129"/>
      <c r="BB161" s="129"/>
      <c r="BC161" s="129"/>
      <c r="BD161" s="129"/>
      <c r="BE161" s="132"/>
      <c r="BF161" s="133"/>
      <c r="BG161" s="133"/>
      <c r="BH161" s="133"/>
      <c r="BI161" s="126" t="s">
        <v>1389</v>
      </c>
      <c r="BJ161" s="133"/>
    </row>
    <row r="162" spans="53:62" ht="15.75" customHeight="1" x14ac:dyDescent="0.2">
      <c r="BA162" s="129"/>
      <c r="BB162" s="129"/>
      <c r="BC162" s="129"/>
      <c r="BD162" s="129"/>
      <c r="BE162" s="132"/>
      <c r="BF162" s="133"/>
      <c r="BG162" s="133"/>
      <c r="BH162" s="133"/>
      <c r="BI162" s="126" t="s">
        <v>1390</v>
      </c>
      <c r="BJ162" s="133"/>
    </row>
    <row r="163" spans="53:62" ht="15.75" customHeight="1" x14ac:dyDescent="0.2">
      <c r="BA163" s="129"/>
      <c r="BB163" s="129"/>
      <c r="BC163" s="129"/>
      <c r="BD163" s="129"/>
      <c r="BE163" s="132"/>
      <c r="BF163" s="133"/>
      <c r="BG163" s="133"/>
      <c r="BH163" s="133"/>
      <c r="BI163" s="126" t="s">
        <v>1391</v>
      </c>
      <c r="BJ163" s="133"/>
    </row>
    <row r="164" spans="53:62" ht="15.75" customHeight="1" x14ac:dyDescent="0.2">
      <c r="BA164" s="129"/>
      <c r="BB164" s="129"/>
      <c r="BC164" s="129"/>
      <c r="BD164" s="129"/>
      <c r="BE164" s="132"/>
      <c r="BF164" s="133"/>
      <c r="BG164" s="133"/>
      <c r="BH164" s="133"/>
      <c r="BI164" s="126" t="s">
        <v>1392</v>
      </c>
      <c r="BJ164" s="133"/>
    </row>
    <row r="165" spans="53:62" ht="15.75" customHeight="1" x14ac:dyDescent="0.2">
      <c r="BA165" s="129"/>
      <c r="BB165" s="129"/>
      <c r="BC165" s="129"/>
      <c r="BD165" s="129"/>
      <c r="BE165" s="132"/>
      <c r="BF165" s="133"/>
      <c r="BG165" s="133"/>
      <c r="BH165" s="133"/>
      <c r="BI165" s="126" t="s">
        <v>1393</v>
      </c>
      <c r="BJ165" s="133"/>
    </row>
    <row r="166" spans="53:62" ht="15.75" customHeight="1" x14ac:dyDescent="0.2">
      <c r="BA166" s="129"/>
      <c r="BB166" s="129"/>
      <c r="BC166" s="129"/>
      <c r="BD166" s="129"/>
      <c r="BE166" s="132"/>
      <c r="BF166" s="133"/>
      <c r="BG166" s="133"/>
      <c r="BH166" s="133"/>
      <c r="BI166" s="123" t="s">
        <v>1394</v>
      </c>
      <c r="BJ166" s="133"/>
    </row>
    <row r="167" spans="53:62" ht="15.75" customHeight="1" x14ac:dyDescent="0.2">
      <c r="BA167" s="129"/>
      <c r="BB167" s="129"/>
      <c r="BC167" s="129"/>
      <c r="BD167" s="129"/>
      <c r="BE167" s="132"/>
      <c r="BF167" s="133"/>
      <c r="BG167" s="133"/>
      <c r="BH167" s="133"/>
      <c r="BI167" s="123" t="s">
        <v>1395</v>
      </c>
      <c r="BJ167" s="133"/>
    </row>
    <row r="168" spans="53:62" ht="15.75" customHeight="1" x14ac:dyDescent="0.2">
      <c r="BA168" s="129"/>
      <c r="BB168" s="129"/>
      <c r="BC168" s="129"/>
      <c r="BD168" s="129"/>
      <c r="BE168" s="132"/>
      <c r="BF168" s="133"/>
      <c r="BG168" s="133"/>
      <c r="BH168" s="133"/>
      <c r="BI168" s="123" t="s">
        <v>1396</v>
      </c>
      <c r="BJ168" s="133"/>
    </row>
    <row r="169" spans="53:62" ht="15.75" customHeight="1" x14ac:dyDescent="0.2">
      <c r="BA169" s="129"/>
      <c r="BB169" s="129"/>
      <c r="BC169" s="129"/>
      <c r="BD169" s="129"/>
      <c r="BE169" s="132"/>
      <c r="BF169" s="133"/>
      <c r="BG169" s="133"/>
      <c r="BH169" s="133"/>
      <c r="BI169" s="126" t="s">
        <v>1397</v>
      </c>
      <c r="BJ169" s="133"/>
    </row>
    <row r="170" spans="53:62" ht="15.75" customHeight="1" x14ac:dyDescent="0.2">
      <c r="BA170" s="129"/>
      <c r="BB170" s="129"/>
      <c r="BC170" s="129"/>
      <c r="BD170" s="129"/>
      <c r="BE170" s="132"/>
      <c r="BF170" s="133"/>
      <c r="BG170" s="133"/>
      <c r="BH170" s="133"/>
      <c r="BI170" s="126" t="s">
        <v>1398</v>
      </c>
      <c r="BJ170" s="133"/>
    </row>
    <row r="171" spans="53:62" ht="15.75" customHeight="1" x14ac:dyDescent="0.2">
      <c r="BA171" s="129"/>
      <c r="BB171" s="129"/>
      <c r="BC171" s="129"/>
      <c r="BD171" s="129"/>
      <c r="BE171" s="132"/>
      <c r="BF171" s="133"/>
      <c r="BG171" s="133"/>
      <c r="BH171" s="133"/>
      <c r="BI171" s="123" t="s">
        <v>1399</v>
      </c>
      <c r="BJ171" s="133"/>
    </row>
    <row r="172" spans="53:62" ht="15.75" customHeight="1" x14ac:dyDescent="0.2">
      <c r="BA172" s="129"/>
      <c r="BB172" s="129"/>
      <c r="BC172" s="129"/>
      <c r="BD172" s="129"/>
      <c r="BE172" s="132"/>
      <c r="BF172" s="133"/>
      <c r="BG172" s="133"/>
      <c r="BH172" s="133"/>
      <c r="BI172" s="126" t="s">
        <v>1400</v>
      </c>
      <c r="BJ172" s="133"/>
    </row>
    <row r="173" spans="53:62" ht="15.75" customHeight="1" x14ac:dyDescent="0.2">
      <c r="BA173" s="129"/>
      <c r="BB173" s="129"/>
      <c r="BC173" s="129"/>
      <c r="BD173" s="129"/>
      <c r="BE173" s="132"/>
      <c r="BF173" s="133"/>
      <c r="BG173" s="133"/>
      <c r="BH173" s="133"/>
      <c r="BI173" s="126" t="s">
        <v>1401</v>
      </c>
      <c r="BJ173" s="133"/>
    </row>
    <row r="174" spans="53:62" ht="15.75" customHeight="1" x14ac:dyDescent="0.2">
      <c r="BA174" s="129"/>
      <c r="BB174" s="129"/>
      <c r="BC174" s="129"/>
      <c r="BD174" s="129"/>
      <c r="BE174" s="132"/>
      <c r="BF174" s="133"/>
      <c r="BG174" s="133"/>
      <c r="BH174" s="133"/>
      <c r="BI174" s="126" t="s">
        <v>1402</v>
      </c>
      <c r="BJ174" s="133"/>
    </row>
    <row r="175" spans="53:62" ht="15.75" customHeight="1" x14ac:dyDescent="0.2">
      <c r="BA175" s="129"/>
      <c r="BB175" s="129"/>
      <c r="BC175" s="129"/>
      <c r="BD175" s="129"/>
      <c r="BE175" s="132"/>
      <c r="BF175" s="133"/>
      <c r="BG175" s="133"/>
      <c r="BH175" s="133"/>
      <c r="BI175" s="126" t="s">
        <v>1403</v>
      </c>
      <c r="BJ175" s="133"/>
    </row>
    <row r="176" spans="53:62" ht="15.75" customHeight="1" x14ac:dyDescent="0.2">
      <c r="BA176" s="129"/>
      <c r="BB176" s="129"/>
      <c r="BC176" s="129"/>
      <c r="BD176" s="129"/>
      <c r="BE176" s="132"/>
      <c r="BF176" s="133"/>
      <c r="BG176" s="133"/>
      <c r="BH176" s="133"/>
      <c r="BI176" s="126" t="s">
        <v>1404</v>
      </c>
      <c r="BJ176" s="133"/>
    </row>
    <row r="177" spans="53:62" ht="15.75" customHeight="1" x14ac:dyDescent="0.2">
      <c r="BA177" s="129"/>
      <c r="BB177" s="129"/>
      <c r="BC177" s="129"/>
      <c r="BD177" s="129"/>
      <c r="BE177" s="132"/>
      <c r="BF177" s="133"/>
      <c r="BG177" s="133"/>
      <c r="BH177" s="133"/>
      <c r="BI177" s="126" t="s">
        <v>1405</v>
      </c>
      <c r="BJ177" s="133"/>
    </row>
    <row r="178" spans="53:62" ht="15.75" customHeight="1" x14ac:dyDescent="0.2">
      <c r="BA178" s="129"/>
      <c r="BB178" s="129"/>
      <c r="BC178" s="129"/>
      <c r="BD178" s="129"/>
      <c r="BE178" s="132"/>
      <c r="BF178" s="133"/>
      <c r="BG178" s="133"/>
      <c r="BH178" s="133"/>
      <c r="BI178" s="136" t="s">
        <v>1406</v>
      </c>
      <c r="BJ178" s="133"/>
    </row>
    <row r="179" spans="53:62" ht="15.75" customHeight="1" x14ac:dyDescent="0.2">
      <c r="BA179" s="129"/>
      <c r="BB179" s="129"/>
      <c r="BC179" s="129"/>
      <c r="BD179" s="129"/>
      <c r="BE179" s="132"/>
      <c r="BF179" s="133"/>
      <c r="BG179" s="133"/>
      <c r="BH179" s="133"/>
      <c r="BI179" s="136" t="s">
        <v>1407</v>
      </c>
      <c r="BJ179" s="133"/>
    </row>
    <row r="180" spans="53:62" ht="15.75" customHeight="1" x14ac:dyDescent="0.2">
      <c r="BA180" s="129"/>
      <c r="BB180" s="129"/>
      <c r="BC180" s="129"/>
      <c r="BD180" s="129"/>
      <c r="BE180" s="132"/>
      <c r="BF180" s="133"/>
      <c r="BG180" s="133"/>
      <c r="BH180" s="133"/>
      <c r="BI180" s="136" t="s">
        <v>1408</v>
      </c>
      <c r="BJ180" s="133"/>
    </row>
    <row r="181" spans="53:62" ht="15.75" customHeight="1" x14ac:dyDescent="0.2">
      <c r="BA181" s="129"/>
      <c r="BB181" s="129"/>
      <c r="BC181" s="129"/>
      <c r="BD181" s="129"/>
      <c r="BE181" s="132"/>
      <c r="BF181" s="133"/>
      <c r="BG181" s="133"/>
      <c r="BH181" s="133"/>
      <c r="BI181" s="126" t="s">
        <v>1409</v>
      </c>
      <c r="BJ181" s="133"/>
    </row>
    <row r="182" spans="53:62" ht="15.75" customHeight="1" x14ac:dyDescent="0.2">
      <c r="BA182" s="129"/>
      <c r="BB182" s="129"/>
      <c r="BC182" s="129"/>
      <c r="BD182" s="129"/>
      <c r="BE182" s="132"/>
      <c r="BF182" s="133"/>
      <c r="BG182" s="133"/>
      <c r="BH182" s="133"/>
      <c r="BI182" s="126" t="s">
        <v>1410</v>
      </c>
      <c r="BJ182" s="133"/>
    </row>
    <row r="183" spans="53:62" ht="15.75" customHeight="1" x14ac:dyDescent="0.2">
      <c r="BA183" s="129"/>
      <c r="BB183" s="129"/>
      <c r="BC183" s="129"/>
      <c r="BD183" s="129"/>
      <c r="BE183" s="132"/>
      <c r="BF183" s="133"/>
      <c r="BG183" s="133"/>
      <c r="BH183" s="133"/>
      <c r="BI183" s="126" t="s">
        <v>1411</v>
      </c>
      <c r="BJ183" s="133"/>
    </row>
    <row r="184" spans="53:62" ht="15.75" customHeight="1" x14ac:dyDescent="0.2">
      <c r="BA184" s="129"/>
      <c r="BB184" s="129"/>
      <c r="BC184" s="129"/>
      <c r="BD184" s="129"/>
      <c r="BE184" s="132"/>
      <c r="BF184" s="133"/>
      <c r="BG184" s="133"/>
      <c r="BH184" s="133"/>
      <c r="BI184" s="126" t="s">
        <v>1412</v>
      </c>
      <c r="BJ184" s="133"/>
    </row>
    <row r="185" spans="53:62" ht="15.75" customHeight="1" x14ac:dyDescent="0.2">
      <c r="BA185" s="129"/>
      <c r="BB185" s="129"/>
      <c r="BC185" s="129"/>
      <c r="BD185" s="129"/>
      <c r="BE185" s="132"/>
      <c r="BF185" s="133"/>
      <c r="BG185" s="133"/>
      <c r="BH185" s="133"/>
      <c r="BI185" s="126" t="s">
        <v>1413</v>
      </c>
      <c r="BJ185" s="133"/>
    </row>
    <row r="186" spans="53:62" ht="15.75" customHeight="1" x14ac:dyDescent="0.2">
      <c r="BA186" s="129"/>
      <c r="BB186" s="129"/>
      <c r="BC186" s="129"/>
      <c r="BD186" s="129"/>
      <c r="BE186" s="132"/>
      <c r="BF186" s="133"/>
      <c r="BG186" s="133"/>
      <c r="BH186" s="133"/>
      <c r="BI186" s="126" t="s">
        <v>1414</v>
      </c>
      <c r="BJ186" s="133"/>
    </row>
    <row r="187" spans="53:62" ht="15.75" customHeight="1" x14ac:dyDescent="0.2">
      <c r="BA187" s="129"/>
      <c r="BB187" s="129"/>
      <c r="BC187" s="129"/>
      <c r="BD187" s="129"/>
      <c r="BE187" s="132"/>
      <c r="BF187" s="133"/>
      <c r="BG187" s="133"/>
      <c r="BH187" s="133"/>
      <c r="BI187" s="126" t="s">
        <v>1415</v>
      </c>
      <c r="BJ187" s="133"/>
    </row>
    <row r="188" spans="53:62" ht="15.75" customHeight="1" x14ac:dyDescent="0.2">
      <c r="BA188" s="129"/>
      <c r="BB188" s="129"/>
      <c r="BC188" s="129"/>
      <c r="BD188" s="129"/>
      <c r="BE188" s="132"/>
      <c r="BF188" s="133"/>
      <c r="BG188" s="133"/>
      <c r="BH188" s="133"/>
      <c r="BI188" s="126" t="s">
        <v>1416</v>
      </c>
      <c r="BJ188" s="133"/>
    </row>
    <row r="189" spans="53:62" ht="15.75" customHeight="1" x14ac:dyDescent="0.2">
      <c r="BA189" s="129"/>
      <c r="BB189" s="129"/>
      <c r="BC189" s="129"/>
      <c r="BD189" s="129"/>
      <c r="BE189" s="132"/>
      <c r="BF189" s="133"/>
      <c r="BG189" s="133"/>
      <c r="BH189" s="133"/>
      <c r="BI189" s="126" t="s">
        <v>1417</v>
      </c>
      <c r="BJ189" s="133"/>
    </row>
    <row r="190" spans="53:62" ht="15.75" customHeight="1" x14ac:dyDescent="0.2">
      <c r="BA190" s="129"/>
      <c r="BB190" s="129"/>
      <c r="BC190" s="129"/>
      <c r="BD190" s="129"/>
      <c r="BE190" s="132"/>
      <c r="BF190" s="133"/>
      <c r="BG190" s="133"/>
      <c r="BH190" s="133"/>
      <c r="BI190" s="123" t="s">
        <v>1418</v>
      </c>
      <c r="BJ190" s="133"/>
    </row>
    <row r="191" spans="53:62" ht="15.75" customHeight="1" x14ac:dyDescent="0.2">
      <c r="BA191" s="129"/>
      <c r="BB191" s="129"/>
      <c r="BC191" s="129"/>
      <c r="BD191" s="129"/>
      <c r="BE191" s="132"/>
      <c r="BF191" s="133"/>
      <c r="BG191" s="133"/>
      <c r="BH191" s="133"/>
      <c r="BI191" s="126" t="s">
        <v>1419</v>
      </c>
      <c r="BJ191" s="133"/>
    </row>
    <row r="192" spans="53:62" ht="15.75" customHeight="1" x14ac:dyDescent="0.2">
      <c r="BA192" s="129"/>
      <c r="BB192" s="129"/>
      <c r="BC192" s="129"/>
      <c r="BD192" s="129"/>
      <c r="BE192" s="132"/>
      <c r="BF192" s="133"/>
      <c r="BG192" s="133"/>
      <c r="BH192" s="133"/>
      <c r="BI192" s="136" t="s">
        <v>1420</v>
      </c>
      <c r="BJ192" s="133"/>
    </row>
    <row r="193" spans="53:62" ht="15.75" customHeight="1" x14ac:dyDescent="0.2">
      <c r="BA193" s="129"/>
      <c r="BB193" s="129"/>
      <c r="BC193" s="129"/>
      <c r="BD193" s="129"/>
      <c r="BE193" s="132"/>
      <c r="BF193" s="133"/>
      <c r="BG193" s="133"/>
      <c r="BH193" s="133"/>
      <c r="BI193" s="126" t="s">
        <v>1421</v>
      </c>
      <c r="BJ193" s="133"/>
    </row>
    <row r="194" spans="53:62" ht="15.75" customHeight="1" x14ac:dyDescent="0.2">
      <c r="BA194" s="129"/>
      <c r="BB194" s="129"/>
      <c r="BC194" s="129"/>
      <c r="BD194" s="129"/>
      <c r="BE194" s="132"/>
      <c r="BF194" s="133"/>
      <c r="BG194" s="133"/>
      <c r="BH194" s="133"/>
      <c r="BI194" s="126" t="s">
        <v>1422</v>
      </c>
      <c r="BJ194" s="133"/>
    </row>
    <row r="195" spans="53:62" ht="15.75" customHeight="1" x14ac:dyDescent="0.2">
      <c r="BA195" s="129"/>
      <c r="BB195" s="129"/>
      <c r="BC195" s="129"/>
      <c r="BD195" s="129"/>
      <c r="BE195" s="132"/>
      <c r="BF195" s="133"/>
      <c r="BG195" s="133"/>
      <c r="BH195" s="133"/>
      <c r="BI195" s="126" t="s">
        <v>1423</v>
      </c>
      <c r="BJ195" s="133"/>
    </row>
    <row r="196" spans="53:62" ht="15.75" customHeight="1" x14ac:dyDescent="0.2">
      <c r="BA196" s="129"/>
      <c r="BB196" s="129"/>
      <c r="BC196" s="129"/>
      <c r="BD196" s="129"/>
      <c r="BE196" s="132"/>
      <c r="BF196" s="133"/>
      <c r="BG196" s="133"/>
      <c r="BH196" s="133"/>
      <c r="BI196" s="126" t="s">
        <v>1424</v>
      </c>
      <c r="BJ196" s="133"/>
    </row>
    <row r="197" spans="53:62" ht="15.75" customHeight="1" x14ac:dyDescent="0.2">
      <c r="BA197" s="129"/>
      <c r="BB197" s="129"/>
      <c r="BC197" s="129"/>
      <c r="BD197" s="129"/>
      <c r="BE197" s="132"/>
      <c r="BF197" s="133"/>
      <c r="BG197" s="133"/>
      <c r="BH197" s="133"/>
      <c r="BI197" s="126" t="s">
        <v>1425</v>
      </c>
      <c r="BJ197" s="133"/>
    </row>
    <row r="198" spans="53:62" ht="15.75" customHeight="1" x14ac:dyDescent="0.2">
      <c r="BA198" s="129"/>
      <c r="BB198" s="129"/>
      <c r="BC198" s="129"/>
      <c r="BD198" s="129"/>
      <c r="BE198" s="132"/>
      <c r="BF198" s="133"/>
      <c r="BG198" s="133"/>
      <c r="BH198" s="133"/>
      <c r="BI198" s="126" t="s">
        <v>1426</v>
      </c>
      <c r="BJ198" s="133"/>
    </row>
    <row r="199" spans="53:62" ht="15.75" customHeight="1" x14ac:dyDescent="0.2">
      <c r="BA199" s="129"/>
      <c r="BB199" s="129"/>
      <c r="BC199" s="129"/>
      <c r="BD199" s="129"/>
      <c r="BE199" s="132"/>
      <c r="BF199" s="133"/>
      <c r="BG199" s="133"/>
      <c r="BH199" s="133"/>
      <c r="BI199" s="126" t="s">
        <v>1427</v>
      </c>
      <c r="BJ199" s="133"/>
    </row>
    <row r="200" spans="53:62" ht="15.75" customHeight="1" x14ac:dyDescent="0.2">
      <c r="BA200" s="129"/>
      <c r="BB200" s="129"/>
      <c r="BC200" s="129"/>
      <c r="BD200" s="129"/>
      <c r="BE200" s="132"/>
      <c r="BF200" s="133"/>
      <c r="BG200" s="133"/>
      <c r="BH200" s="133"/>
      <c r="BI200" s="126" t="s">
        <v>1428</v>
      </c>
      <c r="BJ200" s="133"/>
    </row>
    <row r="201" spans="53:62" ht="15.75" customHeight="1" x14ac:dyDescent="0.2">
      <c r="BA201" s="129"/>
      <c r="BB201" s="129"/>
      <c r="BC201" s="129"/>
      <c r="BD201" s="129"/>
      <c r="BE201" s="132"/>
      <c r="BF201" s="133"/>
      <c r="BG201" s="133"/>
      <c r="BH201" s="133"/>
      <c r="BI201" s="126" t="s">
        <v>1429</v>
      </c>
      <c r="BJ201" s="133"/>
    </row>
    <row r="202" spans="53:62" ht="15.75" customHeight="1" x14ac:dyDescent="0.2">
      <c r="BA202" s="129"/>
      <c r="BB202" s="129"/>
      <c r="BC202" s="129"/>
      <c r="BD202" s="129"/>
      <c r="BE202" s="132"/>
      <c r="BF202" s="133"/>
      <c r="BG202" s="133"/>
      <c r="BH202" s="133"/>
      <c r="BI202" s="126" t="s">
        <v>1430</v>
      </c>
      <c r="BJ202" s="133"/>
    </row>
    <row r="203" spans="53:62" ht="15.75" customHeight="1" x14ac:dyDescent="0.2">
      <c r="BA203" s="129"/>
      <c r="BB203" s="129"/>
      <c r="BC203" s="129"/>
      <c r="BD203" s="129"/>
      <c r="BE203" s="132"/>
      <c r="BF203" s="133"/>
      <c r="BG203" s="133"/>
      <c r="BH203" s="133"/>
      <c r="BI203" s="126" t="s">
        <v>1431</v>
      </c>
      <c r="BJ203" s="133"/>
    </row>
    <row r="204" spans="53:62" ht="15.75" customHeight="1" x14ac:dyDescent="0.2">
      <c r="BA204" s="129"/>
      <c r="BB204" s="129"/>
      <c r="BC204" s="129"/>
      <c r="BD204" s="129"/>
      <c r="BE204" s="132"/>
      <c r="BF204" s="133"/>
      <c r="BG204" s="133"/>
      <c r="BH204" s="133"/>
      <c r="BI204" s="126" t="s">
        <v>1432</v>
      </c>
      <c r="BJ204" s="133"/>
    </row>
    <row r="205" spans="53:62" ht="15.75" customHeight="1" x14ac:dyDescent="0.2">
      <c r="BA205" s="129"/>
      <c r="BB205" s="129"/>
      <c r="BC205" s="129"/>
      <c r="BD205" s="129"/>
      <c r="BE205" s="132"/>
      <c r="BF205" s="133"/>
      <c r="BG205" s="133"/>
      <c r="BH205" s="133"/>
      <c r="BI205" s="126" t="s">
        <v>1433</v>
      </c>
      <c r="BJ205" s="133"/>
    </row>
    <row r="206" spans="53:62" ht="15.75" customHeight="1" x14ac:dyDescent="0.2">
      <c r="BA206" s="129"/>
      <c r="BB206" s="129"/>
      <c r="BC206" s="129"/>
      <c r="BD206" s="129"/>
      <c r="BE206" s="132"/>
      <c r="BF206" s="133"/>
      <c r="BG206" s="133"/>
      <c r="BH206" s="133"/>
      <c r="BI206" s="126" t="s">
        <v>1434</v>
      </c>
      <c r="BJ206" s="133"/>
    </row>
    <row r="207" spans="53:62" ht="15.75" customHeight="1" x14ac:dyDescent="0.2">
      <c r="BA207" s="129"/>
      <c r="BB207" s="129"/>
      <c r="BC207" s="129"/>
      <c r="BD207" s="129"/>
      <c r="BE207" s="132"/>
      <c r="BF207" s="133"/>
      <c r="BG207" s="133"/>
      <c r="BH207" s="133"/>
      <c r="BI207" s="137" t="s">
        <v>1435</v>
      </c>
      <c r="BJ207" s="133"/>
    </row>
    <row r="208" spans="53:62" ht="15.75" customHeight="1" x14ac:dyDescent="0.2">
      <c r="BA208" s="129"/>
      <c r="BB208" s="129"/>
      <c r="BC208" s="129"/>
      <c r="BD208" s="129"/>
      <c r="BE208" s="132"/>
      <c r="BF208" s="133"/>
      <c r="BG208" s="133"/>
      <c r="BH208" s="133"/>
      <c r="BI208" s="126" t="s">
        <v>1436</v>
      </c>
      <c r="BJ208" s="133"/>
    </row>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1">
    <mergeCell ref="C27:C28"/>
    <mergeCell ref="B31:D31"/>
    <mergeCell ref="F4:H4"/>
    <mergeCell ref="J7:J8"/>
    <mergeCell ref="K7:K8"/>
    <mergeCell ref="J9:J10"/>
    <mergeCell ref="K9:K10"/>
    <mergeCell ref="J11:J12"/>
    <mergeCell ref="K11:K12"/>
    <mergeCell ref="BA22:BA26"/>
    <mergeCell ref="BA28:BA32"/>
    <mergeCell ref="BA34:BA38"/>
    <mergeCell ref="BH4:BH5"/>
    <mergeCell ref="BI4:BI5"/>
    <mergeCell ref="BH6:BH7"/>
    <mergeCell ref="BI6:BI7"/>
    <mergeCell ref="BA13:BD13"/>
    <mergeCell ref="BA14:BA15"/>
    <mergeCell ref="B5:D5"/>
    <mergeCell ref="J5:L5"/>
    <mergeCell ref="BB14:BB15"/>
    <mergeCell ref="BC14:BC15"/>
    <mergeCell ref="BA16:BA20"/>
    <mergeCell ref="F5:H5"/>
    <mergeCell ref="B2:L2"/>
    <mergeCell ref="BA2:BD2"/>
    <mergeCell ref="BH2:BJ2"/>
    <mergeCell ref="B4:D4"/>
    <mergeCell ref="J4:L4"/>
    <mergeCell ref="BA4:BD4"/>
    <mergeCell ref="BJ4:BJ5"/>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000"/>
  <sheetViews>
    <sheetView workbookViewId="0"/>
  </sheetViews>
  <sheetFormatPr baseColWidth="10" defaultColWidth="12.625" defaultRowHeight="15" customHeight="1" x14ac:dyDescent="0.2"/>
  <cols>
    <col min="1" max="2" width="10.625" customWidth="1"/>
    <col min="3" max="3" width="72.625" customWidth="1"/>
    <col min="4" max="26" width="10.625" customWidth="1"/>
  </cols>
  <sheetData>
    <row r="1" spans="3:3" ht="14.25" customHeight="1" x14ac:dyDescent="0.2"/>
    <row r="2" spans="3:3" ht="14.25" customHeight="1" x14ac:dyDescent="0.2"/>
    <row r="3" spans="3:3" ht="14.25" customHeight="1" x14ac:dyDescent="0.2"/>
    <row r="4" spans="3:3" ht="14.25" customHeight="1" x14ac:dyDescent="0.2"/>
    <row r="5" spans="3:3" ht="14.25" customHeight="1" x14ac:dyDescent="0.2"/>
    <row r="6" spans="3:3" ht="14.25" customHeight="1" x14ac:dyDescent="0.25">
      <c r="C6" s="138" t="s">
        <v>853</v>
      </c>
    </row>
    <row r="7" spans="3:3" ht="14.25" customHeight="1" x14ac:dyDescent="0.2">
      <c r="C7" s="18" t="s">
        <v>1437</v>
      </c>
    </row>
    <row r="8" spans="3:3" ht="14.25" customHeight="1" x14ac:dyDescent="0.2">
      <c r="C8" s="18" t="s">
        <v>1438</v>
      </c>
    </row>
    <row r="9" spans="3:3" ht="14.25" customHeight="1" x14ac:dyDescent="0.2">
      <c r="C9" s="18" t="s">
        <v>1439</v>
      </c>
    </row>
    <row r="10" spans="3:3" ht="14.25" customHeight="1" x14ac:dyDescent="0.2">
      <c r="C10" s="18" t="s">
        <v>1440</v>
      </c>
    </row>
    <row r="11" spans="3:3" ht="14.25" customHeight="1" x14ac:dyDescent="0.2">
      <c r="C11" s="18" t="s">
        <v>1441</v>
      </c>
    </row>
    <row r="12" spans="3:3" ht="14.25" customHeight="1" x14ac:dyDescent="0.2">
      <c r="C12" s="18" t="s">
        <v>1442</v>
      </c>
    </row>
    <row r="13" spans="3:3" ht="14.25" customHeight="1" x14ac:dyDescent="0.2">
      <c r="C13" s="18" t="s">
        <v>1443</v>
      </c>
    </row>
    <row r="14" spans="3:3" ht="14.25" customHeight="1" x14ac:dyDescent="0.2"/>
    <row r="15" spans="3:3" ht="14.25" customHeight="1" x14ac:dyDescent="0.2"/>
    <row r="16" spans="3:3" ht="14.25" customHeight="1" x14ac:dyDescent="0.2"/>
    <row r="17" spans="3:3" ht="14.25" customHeight="1" x14ac:dyDescent="0.25">
      <c r="C17" s="138" t="s">
        <v>1444</v>
      </c>
    </row>
    <row r="18" spans="3:3" ht="14.25" customHeight="1" x14ac:dyDescent="0.2">
      <c r="C18" s="13" t="s">
        <v>494</v>
      </c>
    </row>
    <row r="19" spans="3:3" ht="14.25" customHeight="1" x14ac:dyDescent="0.2">
      <c r="C19" s="18" t="s">
        <v>117</v>
      </c>
    </row>
    <row r="20" spans="3:3" ht="14.25" customHeight="1" x14ac:dyDescent="0.2">
      <c r="C20" s="18" t="s">
        <v>20</v>
      </c>
    </row>
    <row r="21" spans="3:3" ht="14.25" customHeight="1" x14ac:dyDescent="0.2">
      <c r="C21" s="18" t="s">
        <v>653</v>
      </c>
    </row>
    <row r="22" spans="3:3" ht="14.25" customHeight="1" x14ac:dyDescent="0.2"/>
    <row r="23" spans="3:3" ht="14.25" customHeight="1" x14ac:dyDescent="0.2"/>
    <row r="24" spans="3:3" ht="14.25" customHeight="1" x14ac:dyDescent="0.2">
      <c r="C24" s="139" t="s">
        <v>1445</v>
      </c>
    </row>
    <row r="25" spans="3:3" ht="14.25" customHeight="1" x14ac:dyDescent="0.2">
      <c r="C25" s="13" t="s">
        <v>1446</v>
      </c>
    </row>
    <row r="26" spans="3:3" ht="14.25" customHeight="1" x14ac:dyDescent="0.2">
      <c r="C26" s="13" t="s">
        <v>1447</v>
      </c>
    </row>
    <row r="27" spans="3:3" ht="14.25" customHeight="1" x14ac:dyDescent="0.2">
      <c r="C27" s="13" t="s">
        <v>1448</v>
      </c>
    </row>
    <row r="28" spans="3:3" ht="14.25" customHeight="1" x14ac:dyDescent="0.2">
      <c r="C28" s="13" t="s">
        <v>1449</v>
      </c>
    </row>
    <row r="29" spans="3:3" ht="14.25" customHeight="1" x14ac:dyDescent="0.2">
      <c r="C29" s="13" t="s">
        <v>1450</v>
      </c>
    </row>
    <row r="30" spans="3:3" ht="14.25" customHeight="1" x14ac:dyDescent="0.2">
      <c r="C30" s="13" t="s">
        <v>1451</v>
      </c>
    </row>
    <row r="31" spans="3:3" ht="14.25" customHeight="1" x14ac:dyDescent="0.2">
      <c r="C31" s="13" t="s">
        <v>1452</v>
      </c>
    </row>
    <row r="32" spans="3:3" ht="14.25" customHeight="1" x14ac:dyDescent="0.2">
      <c r="C32" s="13" t="s">
        <v>1453</v>
      </c>
    </row>
    <row r="33" spans="3:3" ht="14.25" customHeight="1" x14ac:dyDescent="0.2">
      <c r="C33" s="13" t="s">
        <v>1454</v>
      </c>
    </row>
    <row r="34" spans="3:3" ht="14.25" customHeight="1" x14ac:dyDescent="0.2">
      <c r="C34" s="13" t="s">
        <v>1455</v>
      </c>
    </row>
    <row r="35" spans="3:3" ht="14.25" customHeight="1" x14ac:dyDescent="0.2">
      <c r="C35" s="13" t="s">
        <v>1456</v>
      </c>
    </row>
    <row r="36" spans="3:3" ht="14.25" customHeight="1" x14ac:dyDescent="0.2">
      <c r="C36" s="13" t="s">
        <v>1457</v>
      </c>
    </row>
    <row r="37" spans="3:3" ht="14.25" customHeight="1" x14ac:dyDescent="0.2">
      <c r="C37" s="18" t="s">
        <v>1458</v>
      </c>
    </row>
    <row r="38" spans="3:3" ht="14.25" customHeight="1" x14ac:dyDescent="0.2">
      <c r="C38" s="140" t="s">
        <v>1459</v>
      </c>
    </row>
    <row r="39" spans="3:3" ht="14.25" customHeight="1" x14ac:dyDescent="0.2">
      <c r="C39" s="13" t="s">
        <v>1460</v>
      </c>
    </row>
    <row r="40" spans="3:3" ht="14.25" customHeight="1" x14ac:dyDescent="0.2"/>
    <row r="41" spans="3:3" ht="14.25" customHeight="1" x14ac:dyDescent="0.2"/>
    <row r="42" spans="3:3" ht="14.25" customHeight="1" x14ac:dyDescent="0.25">
      <c r="C42" s="138" t="s">
        <v>6</v>
      </c>
    </row>
    <row r="43" spans="3:3" ht="14.25" customHeight="1" x14ac:dyDescent="0.2">
      <c r="C43" s="18" t="s">
        <v>19</v>
      </c>
    </row>
    <row r="44" spans="3:3" ht="14.25" customHeight="1" x14ac:dyDescent="0.2">
      <c r="C44" s="18" t="s">
        <v>1461</v>
      </c>
    </row>
    <row r="45" spans="3:3" ht="14.25" customHeight="1" x14ac:dyDescent="0.2">
      <c r="C45" s="18" t="s">
        <v>1462</v>
      </c>
    </row>
    <row r="46" spans="3:3" ht="14.25" customHeight="1" x14ac:dyDescent="0.2">
      <c r="C46" s="18" t="s">
        <v>1463</v>
      </c>
    </row>
    <row r="47" spans="3:3" ht="14.25" customHeight="1" x14ac:dyDescent="0.2">
      <c r="C47" s="7"/>
    </row>
    <row r="48" spans="3:3" ht="14.25" customHeight="1" x14ac:dyDescent="0.2">
      <c r="C48" s="7"/>
    </row>
    <row r="49" spans="3:3" ht="14.25" customHeight="1" x14ac:dyDescent="0.2">
      <c r="C49" s="7"/>
    </row>
    <row r="50" spans="3:3" ht="14.25" customHeight="1" x14ac:dyDescent="0.2">
      <c r="C50" s="139" t="s">
        <v>1464</v>
      </c>
    </row>
    <row r="51" spans="3:3" ht="14.25" customHeight="1" x14ac:dyDescent="0.2">
      <c r="C51" s="18" t="s">
        <v>888</v>
      </c>
    </row>
    <row r="52" spans="3:3" ht="14.25" customHeight="1" x14ac:dyDescent="0.2">
      <c r="C52" s="18" t="s">
        <v>893</v>
      </c>
    </row>
    <row r="53" spans="3:3" ht="14.25" customHeight="1" x14ac:dyDescent="0.2">
      <c r="C53" s="7"/>
    </row>
    <row r="54" spans="3:3" ht="14.25" customHeight="1" x14ac:dyDescent="0.2">
      <c r="C54" s="7"/>
    </row>
    <row r="55" spans="3:3" ht="14.25" customHeight="1" x14ac:dyDescent="0.2">
      <c r="C55" s="7"/>
    </row>
    <row r="56" spans="3:3" ht="14.25" customHeight="1" x14ac:dyDescent="0.2">
      <c r="C56" s="139" t="s">
        <v>1465</v>
      </c>
    </row>
    <row r="57" spans="3:3" ht="14.25" customHeight="1" x14ac:dyDescent="0.2">
      <c r="C57" s="18" t="s">
        <v>888</v>
      </c>
    </row>
    <row r="58" spans="3:3" ht="14.25" customHeight="1" x14ac:dyDescent="0.2">
      <c r="C58" s="18" t="s">
        <v>893</v>
      </c>
    </row>
    <row r="59" spans="3:3" ht="14.25" customHeight="1" x14ac:dyDescent="0.2"/>
    <row r="60" spans="3:3" ht="14.25" customHeight="1" x14ac:dyDescent="0.2"/>
    <row r="61" spans="3:3" ht="14.25" customHeight="1" x14ac:dyDescent="0.2"/>
    <row r="62" spans="3:3" ht="14.25" customHeight="1" x14ac:dyDescent="0.25">
      <c r="C62" s="138" t="s">
        <v>1466</v>
      </c>
    </row>
    <row r="63" spans="3:3" ht="14.25" customHeight="1" x14ac:dyDescent="0.2">
      <c r="C63" s="141" t="s">
        <v>1467</v>
      </c>
    </row>
    <row r="64" spans="3:3" ht="14.25" customHeight="1" x14ac:dyDescent="0.2">
      <c r="C64" s="24" t="s">
        <v>1468</v>
      </c>
    </row>
    <row r="65" spans="3:3" ht="14.25" customHeight="1" x14ac:dyDescent="0.2">
      <c r="C65" s="24" t="s">
        <v>1469</v>
      </c>
    </row>
    <row r="66" spans="3:3" ht="14.25" customHeight="1" x14ac:dyDescent="0.2"/>
    <row r="67" spans="3:3" ht="14.25" customHeight="1" x14ac:dyDescent="0.2"/>
    <row r="68" spans="3:3" ht="14.25" customHeight="1" x14ac:dyDescent="0.25">
      <c r="C68" s="138" t="s">
        <v>1470</v>
      </c>
    </row>
    <row r="69" spans="3:3" ht="14.25" customHeight="1" x14ac:dyDescent="0.2">
      <c r="C69" s="18" t="s">
        <v>1471</v>
      </c>
    </row>
    <row r="70" spans="3:3" ht="14.25" customHeight="1" x14ac:dyDescent="0.2">
      <c r="C70" s="18" t="s">
        <v>1472</v>
      </c>
    </row>
    <row r="71" spans="3:3" ht="14.25" customHeight="1" x14ac:dyDescent="0.2">
      <c r="C71" s="18" t="s">
        <v>1473</v>
      </c>
    </row>
    <row r="72" spans="3:3" ht="14.25" customHeight="1" x14ac:dyDescent="0.2"/>
    <row r="73" spans="3:3" ht="14.25" customHeight="1" x14ac:dyDescent="0.2"/>
    <row r="74" spans="3:3" ht="14.25" customHeight="1" x14ac:dyDescent="0.2"/>
    <row r="75" spans="3:3" ht="14.25" customHeight="1" x14ac:dyDescent="0.25">
      <c r="C75" s="138" t="s">
        <v>1474</v>
      </c>
    </row>
    <row r="76" spans="3:3" ht="14.25" customHeight="1" x14ac:dyDescent="0.2">
      <c r="C76" s="18" t="s">
        <v>1471</v>
      </c>
    </row>
    <row r="77" spans="3:3" ht="14.25" customHeight="1" x14ac:dyDescent="0.2">
      <c r="C77" s="18" t="s">
        <v>1472</v>
      </c>
    </row>
    <row r="78" spans="3:3" ht="14.25" customHeight="1" x14ac:dyDescent="0.2">
      <c r="C78" s="18" t="s">
        <v>1473</v>
      </c>
    </row>
    <row r="79" spans="3:3" ht="14.25" customHeight="1" x14ac:dyDescent="0.2"/>
    <row r="80" spans="3:3" ht="14.25" customHeight="1" x14ac:dyDescent="0.2"/>
    <row r="81" spans="3:3" ht="14.25" customHeight="1" x14ac:dyDescent="0.2"/>
    <row r="82" spans="3:3" ht="14.25" customHeight="1" x14ac:dyDescent="0.25">
      <c r="C82" s="138" t="s">
        <v>11</v>
      </c>
    </row>
    <row r="83" spans="3:3" ht="14.25" customHeight="1" x14ac:dyDescent="0.2">
      <c r="C83" s="142" t="s">
        <v>1475</v>
      </c>
    </row>
    <row r="84" spans="3:3" ht="14.25" customHeight="1" x14ac:dyDescent="0.2">
      <c r="C84" s="142" t="s">
        <v>22</v>
      </c>
    </row>
    <row r="85" spans="3:3" ht="14.25" customHeight="1" x14ac:dyDescent="0.2">
      <c r="C85" s="142" t="s">
        <v>188</v>
      </c>
    </row>
    <row r="86" spans="3:3" ht="14.25" customHeight="1" x14ac:dyDescent="0.2">
      <c r="C86" s="142" t="s">
        <v>481</v>
      </c>
    </row>
    <row r="87" spans="3:3" ht="14.25" customHeight="1" x14ac:dyDescent="0.2">
      <c r="C87" s="142" t="s">
        <v>1476</v>
      </c>
    </row>
    <row r="88" spans="3:3" ht="14.25" customHeight="1" x14ac:dyDescent="0.2">
      <c r="C88" s="142" t="s">
        <v>40</v>
      </c>
    </row>
    <row r="89" spans="3:3" ht="14.25" customHeight="1" x14ac:dyDescent="0.2">
      <c r="C89" s="142" t="s">
        <v>1477</v>
      </c>
    </row>
    <row r="90" spans="3:3" ht="14.25" customHeight="1" x14ac:dyDescent="0.2">
      <c r="C90" s="142" t="s">
        <v>629</v>
      </c>
    </row>
    <row r="91" spans="3:3" ht="14.25" customHeight="1" x14ac:dyDescent="0.2">
      <c r="C91" s="142" t="s">
        <v>1478</v>
      </c>
    </row>
    <row r="92" spans="3:3" ht="14.25" customHeight="1" x14ac:dyDescent="0.2">
      <c r="C92" s="142" t="s">
        <v>527</v>
      </c>
    </row>
    <row r="93" spans="3:3" ht="14.25" customHeight="1" x14ac:dyDescent="0.2">
      <c r="C93" s="142" t="s">
        <v>181</v>
      </c>
    </row>
    <row r="94" spans="3:3" ht="14.25" customHeight="1" x14ac:dyDescent="0.2"/>
    <row r="95" spans="3:3" ht="14.25" customHeight="1" x14ac:dyDescent="0.2"/>
    <row r="96" spans="3:3" ht="14.25" customHeight="1" x14ac:dyDescent="0.2">
      <c r="C96" s="143" t="s">
        <v>1479</v>
      </c>
    </row>
    <row r="97" spans="3:3" ht="14.25" customHeight="1" x14ac:dyDescent="0.2">
      <c r="C97" s="18" t="s">
        <v>24</v>
      </c>
    </row>
    <row r="98" spans="3:3" ht="14.25" customHeight="1" x14ac:dyDescent="0.2">
      <c r="C98" s="18" t="s">
        <v>126</v>
      </c>
    </row>
    <row r="99" spans="3:3" ht="14.25" customHeight="1" x14ac:dyDescent="0.2">
      <c r="C99" s="18" t="s">
        <v>1480</v>
      </c>
    </row>
    <row r="100" spans="3:3" ht="14.25" customHeight="1" x14ac:dyDescent="0.2"/>
    <row r="101" spans="3:3" ht="14.25" customHeight="1" x14ac:dyDescent="0.2"/>
    <row r="102" spans="3:3" ht="14.25" customHeight="1" x14ac:dyDescent="0.25">
      <c r="C102" s="138" t="s">
        <v>1481</v>
      </c>
    </row>
    <row r="103" spans="3:3" ht="14.25" customHeight="1" x14ac:dyDescent="0.2">
      <c r="C103" s="144" t="s">
        <v>888</v>
      </c>
    </row>
    <row r="104" spans="3:3" ht="14.25" customHeight="1" x14ac:dyDescent="0.2">
      <c r="C104" s="144" t="s">
        <v>893</v>
      </c>
    </row>
    <row r="105" spans="3:3" ht="14.25" customHeight="1" x14ac:dyDescent="0.2"/>
    <row r="106" spans="3:3" ht="14.25" customHeight="1" x14ac:dyDescent="0.25">
      <c r="C106" s="138" t="s">
        <v>1080</v>
      </c>
    </row>
    <row r="107" spans="3:3" ht="14.25" customHeight="1" x14ac:dyDescent="0.2">
      <c r="C107" s="144" t="s">
        <v>888</v>
      </c>
    </row>
    <row r="108" spans="3:3" ht="14.25" customHeight="1" x14ac:dyDescent="0.2">
      <c r="C108" s="144" t="s">
        <v>893</v>
      </c>
    </row>
    <row r="109" spans="3:3" ht="14.25" customHeight="1" x14ac:dyDescent="0.2"/>
    <row r="110" spans="3:3" ht="14.25" customHeight="1" x14ac:dyDescent="0.2"/>
    <row r="111" spans="3:3" ht="14.25" customHeight="1" x14ac:dyDescent="0.25">
      <c r="C111" s="138" t="s">
        <v>1081</v>
      </c>
    </row>
    <row r="112" spans="3:3" ht="14.25" customHeight="1" x14ac:dyDescent="0.2">
      <c r="C112" s="144" t="s">
        <v>888</v>
      </c>
    </row>
    <row r="113" spans="3:3" ht="14.25" customHeight="1" x14ac:dyDescent="0.2">
      <c r="C113" s="144" t="s">
        <v>893</v>
      </c>
    </row>
    <row r="114" spans="3:3" ht="14.25" customHeight="1" x14ac:dyDescent="0.2"/>
    <row r="115" spans="3:3" ht="14.25" customHeight="1" x14ac:dyDescent="0.2"/>
    <row r="116" spans="3:3" ht="14.25" customHeight="1" x14ac:dyDescent="0.25">
      <c r="C116" s="138" t="s">
        <v>1056</v>
      </c>
    </row>
    <row r="117" spans="3:3" ht="14.25" customHeight="1" x14ac:dyDescent="0.2">
      <c r="C117" s="142" t="s">
        <v>1251</v>
      </c>
    </row>
    <row r="118" spans="3:3" ht="14.25" customHeight="1" x14ac:dyDescent="0.2">
      <c r="C118" s="142" t="s">
        <v>1118</v>
      </c>
    </row>
    <row r="119" spans="3:3" ht="14.25" customHeight="1" x14ac:dyDescent="0.2">
      <c r="C119" s="142" t="s">
        <v>1265</v>
      </c>
    </row>
    <row r="120" spans="3:3" ht="14.25" customHeight="1" x14ac:dyDescent="0.2">
      <c r="C120" s="142" t="s">
        <v>1285</v>
      </c>
    </row>
    <row r="121" spans="3:3" ht="14.25" customHeight="1" x14ac:dyDescent="0.2">
      <c r="C121" s="13" t="s">
        <v>1287</v>
      </c>
    </row>
    <row r="122" spans="3:3" ht="14.25" customHeight="1" x14ac:dyDescent="0.2">
      <c r="C122" s="142" t="s">
        <v>1288</v>
      </c>
    </row>
    <row r="123" spans="3:3" ht="14.25" customHeight="1" x14ac:dyDescent="0.2">
      <c r="C123" s="142" t="s">
        <v>1289</v>
      </c>
    </row>
    <row r="124" spans="3:3" ht="14.25" customHeight="1" x14ac:dyDescent="0.2">
      <c r="C124" s="142" t="s">
        <v>1290</v>
      </c>
    </row>
    <row r="125" spans="3:3" ht="14.25" customHeight="1" x14ac:dyDescent="0.2">
      <c r="C125" s="142" t="s">
        <v>1291</v>
      </c>
    </row>
    <row r="126" spans="3:3" ht="14.25" customHeight="1" x14ac:dyDescent="0.2">
      <c r="C126" s="142" t="s">
        <v>1292</v>
      </c>
    </row>
    <row r="127" spans="3:3" ht="14.25" customHeight="1" x14ac:dyDescent="0.2">
      <c r="C127" s="142" t="s">
        <v>1293</v>
      </c>
    </row>
    <row r="128" spans="3:3" ht="14.25" customHeight="1" x14ac:dyDescent="0.2">
      <c r="C128" s="142" t="s">
        <v>1294</v>
      </c>
    </row>
    <row r="129" spans="3:3" ht="14.25" customHeight="1" x14ac:dyDescent="0.2">
      <c r="C129" s="142" t="s">
        <v>1295</v>
      </c>
    </row>
    <row r="130" spans="3:3" ht="14.25" customHeight="1" x14ac:dyDescent="0.2">
      <c r="C130" s="142" t="s">
        <v>1296</v>
      </c>
    </row>
    <row r="131" spans="3:3" ht="14.25" customHeight="1" x14ac:dyDescent="0.2">
      <c r="C131" s="142" t="s">
        <v>1297</v>
      </c>
    </row>
    <row r="132" spans="3:3" ht="14.25" customHeight="1" x14ac:dyDescent="0.2">
      <c r="C132" s="142" t="s">
        <v>1298</v>
      </c>
    </row>
    <row r="133" spans="3:3" ht="14.25" customHeight="1" x14ac:dyDescent="0.2">
      <c r="C133" s="142" t="s">
        <v>1299</v>
      </c>
    </row>
    <row r="134" spans="3:3" ht="14.25" customHeight="1" x14ac:dyDescent="0.2">
      <c r="C134" s="142" t="s">
        <v>1300</v>
      </c>
    </row>
    <row r="135" spans="3:3" ht="14.25" customHeight="1" x14ac:dyDescent="0.2">
      <c r="C135" s="142" t="s">
        <v>1301</v>
      </c>
    </row>
    <row r="136" spans="3:3" ht="14.25" customHeight="1" x14ac:dyDescent="0.2">
      <c r="C136" s="142" t="s">
        <v>1482</v>
      </c>
    </row>
    <row r="137" spans="3:3" ht="14.25" customHeight="1" x14ac:dyDescent="0.2">
      <c r="C137" s="142" t="s">
        <v>1303</v>
      </c>
    </row>
    <row r="138" spans="3:3" ht="14.25" customHeight="1" x14ac:dyDescent="0.2">
      <c r="C138" s="142" t="s">
        <v>1304</v>
      </c>
    </row>
    <row r="139" spans="3:3" ht="14.25" customHeight="1" x14ac:dyDescent="0.2">
      <c r="C139" s="142" t="s">
        <v>1305</v>
      </c>
    </row>
    <row r="140" spans="3:3" ht="14.25" customHeight="1" x14ac:dyDescent="0.2">
      <c r="C140" s="142" t="s">
        <v>1483</v>
      </c>
    </row>
    <row r="141" spans="3:3" ht="14.25" customHeight="1" x14ac:dyDescent="0.2">
      <c r="C141" s="145" t="s">
        <v>1307</v>
      </c>
    </row>
    <row r="142" spans="3:3" ht="14.25" customHeight="1" x14ac:dyDescent="0.2">
      <c r="C142" s="142" t="s">
        <v>1308</v>
      </c>
    </row>
    <row r="143" spans="3:3" ht="14.25" customHeight="1" x14ac:dyDescent="0.2">
      <c r="C143" s="145" t="s">
        <v>1309</v>
      </c>
    </row>
    <row r="144" spans="3:3" ht="14.25" customHeight="1" x14ac:dyDescent="0.2">
      <c r="C144" s="142" t="s">
        <v>1310</v>
      </c>
    </row>
    <row r="145" spans="3:3" ht="14.25" customHeight="1" x14ac:dyDescent="0.2">
      <c r="C145" s="142" t="s">
        <v>1311</v>
      </c>
    </row>
    <row r="146" spans="3:3" ht="14.25" customHeight="1" x14ac:dyDescent="0.2">
      <c r="C146" s="142" t="s">
        <v>1312</v>
      </c>
    </row>
    <row r="147" spans="3:3" ht="14.25" customHeight="1" x14ac:dyDescent="0.2">
      <c r="C147" s="142" t="s">
        <v>1313</v>
      </c>
    </row>
    <row r="148" spans="3:3" ht="14.25" customHeight="1" x14ac:dyDescent="0.2">
      <c r="C148" s="142" t="s">
        <v>1314</v>
      </c>
    </row>
    <row r="149" spans="3:3" ht="14.25" customHeight="1" x14ac:dyDescent="0.2">
      <c r="C149" s="142" t="s">
        <v>1315</v>
      </c>
    </row>
    <row r="150" spans="3:3" ht="14.25" customHeight="1" x14ac:dyDescent="0.2">
      <c r="C150" s="142" t="s">
        <v>1316</v>
      </c>
    </row>
    <row r="151" spans="3:3" ht="14.25" customHeight="1" x14ac:dyDescent="0.2">
      <c r="C151" s="142" t="s">
        <v>1317</v>
      </c>
    </row>
    <row r="152" spans="3:3" ht="14.25" customHeight="1" x14ac:dyDescent="0.2">
      <c r="C152" s="145" t="s">
        <v>1318</v>
      </c>
    </row>
    <row r="153" spans="3:3" ht="14.25" customHeight="1" x14ac:dyDescent="0.2">
      <c r="C153" s="142" t="s">
        <v>1318</v>
      </c>
    </row>
    <row r="154" spans="3:3" ht="14.25" customHeight="1" x14ac:dyDescent="0.2">
      <c r="C154" s="142" t="s">
        <v>1319</v>
      </c>
    </row>
    <row r="155" spans="3:3" ht="14.25" customHeight="1" x14ac:dyDescent="0.2">
      <c r="C155" s="142" t="s">
        <v>1320</v>
      </c>
    </row>
    <row r="156" spans="3:3" ht="14.25" customHeight="1" x14ac:dyDescent="0.2">
      <c r="C156" s="142" t="s">
        <v>1321</v>
      </c>
    </row>
    <row r="157" spans="3:3" ht="14.25" customHeight="1" x14ac:dyDescent="0.2">
      <c r="C157" s="142" t="s">
        <v>1322</v>
      </c>
    </row>
    <row r="158" spans="3:3" ht="14.25" customHeight="1" x14ac:dyDescent="0.2">
      <c r="C158" s="142" t="s">
        <v>1323</v>
      </c>
    </row>
    <row r="159" spans="3:3" ht="14.25" customHeight="1" x14ac:dyDescent="0.2">
      <c r="C159" s="142" t="s">
        <v>1324</v>
      </c>
    </row>
    <row r="160" spans="3:3" ht="14.25" customHeight="1" x14ac:dyDescent="0.2">
      <c r="C160" s="142" t="s">
        <v>1325</v>
      </c>
    </row>
    <row r="161" spans="3:3" ht="14.25" customHeight="1" x14ac:dyDescent="0.2">
      <c r="C161" s="142" t="s">
        <v>1326</v>
      </c>
    </row>
    <row r="162" spans="3:3" ht="14.25" customHeight="1" x14ac:dyDescent="0.2">
      <c r="C162" s="145" t="s">
        <v>1327</v>
      </c>
    </row>
    <row r="163" spans="3:3" ht="14.25" customHeight="1" x14ac:dyDescent="0.2">
      <c r="C163" s="142" t="s">
        <v>1328</v>
      </c>
    </row>
    <row r="164" spans="3:3" ht="14.25" customHeight="1" x14ac:dyDescent="0.2">
      <c r="C164" s="142" t="s">
        <v>1329</v>
      </c>
    </row>
    <row r="165" spans="3:3" ht="14.25" customHeight="1" x14ac:dyDescent="0.2">
      <c r="C165" s="142" t="s">
        <v>1330</v>
      </c>
    </row>
    <row r="166" spans="3:3" ht="14.25" customHeight="1" x14ac:dyDescent="0.2">
      <c r="C166" s="142" t="s">
        <v>1331</v>
      </c>
    </row>
    <row r="167" spans="3:3" ht="14.25" customHeight="1" x14ac:dyDescent="0.2">
      <c r="C167" s="142" t="s">
        <v>1332</v>
      </c>
    </row>
    <row r="168" spans="3:3" ht="14.25" customHeight="1" x14ac:dyDescent="0.2">
      <c r="C168" s="142" t="s">
        <v>1333</v>
      </c>
    </row>
    <row r="169" spans="3:3" ht="14.25" customHeight="1" x14ac:dyDescent="0.2">
      <c r="C169" s="142" t="s">
        <v>1334</v>
      </c>
    </row>
    <row r="170" spans="3:3" ht="14.25" customHeight="1" x14ac:dyDescent="0.2">
      <c r="C170" s="142" t="s">
        <v>1335</v>
      </c>
    </row>
    <row r="171" spans="3:3" ht="14.25" customHeight="1" x14ac:dyDescent="0.2">
      <c r="C171" s="142" t="s">
        <v>1336</v>
      </c>
    </row>
    <row r="172" spans="3:3" ht="14.25" customHeight="1" x14ac:dyDescent="0.2">
      <c r="C172" s="142" t="s">
        <v>1337</v>
      </c>
    </row>
    <row r="173" spans="3:3" ht="14.25" customHeight="1" x14ac:dyDescent="0.2">
      <c r="C173" s="145" t="s">
        <v>1338</v>
      </c>
    </row>
    <row r="174" spans="3:3" ht="14.25" customHeight="1" x14ac:dyDescent="0.2">
      <c r="C174" s="145" t="s">
        <v>1339</v>
      </c>
    </row>
    <row r="175" spans="3:3" ht="14.25" customHeight="1" x14ac:dyDescent="0.2">
      <c r="C175" s="145" t="s">
        <v>1340</v>
      </c>
    </row>
    <row r="176" spans="3:3" ht="14.25" customHeight="1" x14ac:dyDescent="0.2">
      <c r="C176" s="142" t="s">
        <v>1341</v>
      </c>
    </row>
    <row r="177" spans="3:3" ht="14.25" customHeight="1" x14ac:dyDescent="0.2">
      <c r="C177" s="142" t="s">
        <v>1342</v>
      </c>
    </row>
    <row r="178" spans="3:3" ht="14.25" customHeight="1" x14ac:dyDescent="0.2">
      <c r="C178" s="145" t="s">
        <v>1343</v>
      </c>
    </row>
    <row r="179" spans="3:3" ht="14.25" customHeight="1" x14ac:dyDescent="0.2">
      <c r="C179" s="145" t="s">
        <v>1344</v>
      </c>
    </row>
    <row r="180" spans="3:3" ht="14.25" customHeight="1" x14ac:dyDescent="0.2">
      <c r="C180" s="145" t="s">
        <v>1345</v>
      </c>
    </row>
    <row r="181" spans="3:3" ht="14.25" customHeight="1" x14ac:dyDescent="0.2">
      <c r="C181" s="145" t="s">
        <v>1346</v>
      </c>
    </row>
    <row r="182" spans="3:3" ht="14.25" customHeight="1" x14ac:dyDescent="0.2">
      <c r="C182" s="145" t="s">
        <v>1347</v>
      </c>
    </row>
    <row r="183" spans="3:3" ht="14.25" customHeight="1" x14ac:dyDescent="0.2">
      <c r="C183" s="142" t="s">
        <v>1348</v>
      </c>
    </row>
    <row r="184" spans="3:3" ht="14.25" customHeight="1" x14ac:dyDescent="0.2">
      <c r="C184" s="142" t="s">
        <v>1349</v>
      </c>
    </row>
    <row r="185" spans="3:3" ht="14.25" customHeight="1" x14ac:dyDescent="0.2">
      <c r="C185" s="142" t="s">
        <v>1350</v>
      </c>
    </row>
    <row r="186" spans="3:3" ht="14.25" customHeight="1" x14ac:dyDescent="0.2">
      <c r="C186" s="142" t="s">
        <v>1351</v>
      </c>
    </row>
    <row r="187" spans="3:3" ht="14.25" customHeight="1" x14ac:dyDescent="0.2">
      <c r="C187" s="142" t="s">
        <v>1352</v>
      </c>
    </row>
    <row r="188" spans="3:3" ht="14.25" customHeight="1" x14ac:dyDescent="0.2">
      <c r="C188" s="142" t="s">
        <v>1353</v>
      </c>
    </row>
    <row r="189" spans="3:3" ht="14.25" customHeight="1" x14ac:dyDescent="0.2">
      <c r="C189" s="142" t="s">
        <v>1354</v>
      </c>
    </row>
    <row r="190" spans="3:3" ht="14.25" customHeight="1" x14ac:dyDescent="0.2">
      <c r="C190" s="142" t="s">
        <v>1355</v>
      </c>
    </row>
    <row r="191" spans="3:3" ht="14.25" customHeight="1" x14ac:dyDescent="0.2">
      <c r="C191" s="142" t="s">
        <v>1356</v>
      </c>
    </row>
    <row r="192" spans="3:3" ht="14.25" customHeight="1" x14ac:dyDescent="0.2">
      <c r="C192" s="142" t="s">
        <v>1357</v>
      </c>
    </row>
    <row r="193" spans="3:3" ht="14.25" customHeight="1" x14ac:dyDescent="0.2">
      <c r="C193" s="142" t="s">
        <v>1358</v>
      </c>
    </row>
    <row r="194" spans="3:3" ht="14.25" customHeight="1" x14ac:dyDescent="0.2">
      <c r="C194" s="142" t="s">
        <v>1359</v>
      </c>
    </row>
    <row r="195" spans="3:3" ht="14.25" customHeight="1" x14ac:dyDescent="0.2">
      <c r="C195" s="142" t="s">
        <v>1360</v>
      </c>
    </row>
    <row r="196" spans="3:3" ht="14.25" customHeight="1" x14ac:dyDescent="0.2">
      <c r="C196" s="142" t="s">
        <v>1361</v>
      </c>
    </row>
    <row r="197" spans="3:3" ht="14.25" customHeight="1" x14ac:dyDescent="0.2">
      <c r="C197" s="145" t="s">
        <v>1362</v>
      </c>
    </row>
    <row r="198" spans="3:3" ht="14.25" customHeight="1" x14ac:dyDescent="0.2">
      <c r="C198" s="142" t="s">
        <v>1363</v>
      </c>
    </row>
    <row r="199" spans="3:3" ht="14.25" customHeight="1" x14ac:dyDescent="0.2">
      <c r="C199" s="142" t="s">
        <v>1364</v>
      </c>
    </row>
    <row r="200" spans="3:3" ht="14.25" customHeight="1" x14ac:dyDescent="0.2">
      <c r="C200" s="142" t="s">
        <v>1365</v>
      </c>
    </row>
    <row r="201" spans="3:3" ht="14.25" customHeight="1" x14ac:dyDescent="0.2">
      <c r="C201" s="142" t="s">
        <v>1366</v>
      </c>
    </row>
    <row r="202" spans="3:3" ht="14.25" customHeight="1" x14ac:dyDescent="0.2">
      <c r="C202" s="142" t="s">
        <v>1367</v>
      </c>
    </row>
    <row r="203" spans="3:3" ht="14.25" customHeight="1" x14ac:dyDescent="0.2">
      <c r="C203" s="142" t="s">
        <v>1368</v>
      </c>
    </row>
    <row r="204" spans="3:3" ht="14.25" customHeight="1" x14ac:dyDescent="0.2">
      <c r="C204" s="142" t="s">
        <v>1369</v>
      </c>
    </row>
    <row r="205" spans="3:3" ht="14.25" customHeight="1" x14ac:dyDescent="0.2">
      <c r="C205" s="142" t="s">
        <v>1370</v>
      </c>
    </row>
    <row r="206" spans="3:3" ht="14.25" customHeight="1" x14ac:dyDescent="0.2">
      <c r="C206" s="142" t="s">
        <v>1371</v>
      </c>
    </row>
    <row r="207" spans="3:3" ht="14.25" customHeight="1" x14ac:dyDescent="0.2">
      <c r="C207" s="142" t="s">
        <v>1372</v>
      </c>
    </row>
    <row r="208" spans="3:3" ht="14.25" customHeight="1" x14ac:dyDescent="0.2">
      <c r="C208" s="142" t="s">
        <v>1373</v>
      </c>
    </row>
    <row r="209" spans="3:3" ht="14.25" customHeight="1" x14ac:dyDescent="0.2">
      <c r="C209" s="142" t="s">
        <v>1374</v>
      </c>
    </row>
    <row r="210" spans="3:3" ht="14.25" customHeight="1" x14ac:dyDescent="0.2">
      <c r="C210" s="142" t="s">
        <v>1375</v>
      </c>
    </row>
    <row r="211" spans="3:3" ht="14.25" customHeight="1" x14ac:dyDescent="0.2">
      <c r="C211" s="142" t="s">
        <v>1376</v>
      </c>
    </row>
    <row r="212" spans="3:3" ht="14.25" customHeight="1" x14ac:dyDescent="0.2">
      <c r="C212" s="142" t="s">
        <v>1377</v>
      </c>
    </row>
    <row r="213" spans="3:3" ht="14.25" customHeight="1" x14ac:dyDescent="0.2">
      <c r="C213" s="142" t="s">
        <v>1378</v>
      </c>
    </row>
    <row r="214" spans="3:3" ht="14.25" customHeight="1" x14ac:dyDescent="0.2">
      <c r="C214" s="142" t="s">
        <v>1379</v>
      </c>
    </row>
    <row r="215" spans="3:3" ht="14.25" customHeight="1" x14ac:dyDescent="0.2">
      <c r="C215" s="142" t="s">
        <v>1380</v>
      </c>
    </row>
    <row r="216" spans="3:3" ht="14.25" customHeight="1" x14ac:dyDescent="0.2">
      <c r="C216" s="142" t="s">
        <v>1381</v>
      </c>
    </row>
    <row r="217" spans="3:3" ht="14.25" customHeight="1" x14ac:dyDescent="0.2">
      <c r="C217" s="142" t="s">
        <v>1382</v>
      </c>
    </row>
    <row r="218" spans="3:3" ht="14.25" customHeight="1" x14ac:dyDescent="0.2">
      <c r="C218" s="142" t="s">
        <v>1383</v>
      </c>
    </row>
    <row r="219" spans="3:3" ht="14.25" customHeight="1" x14ac:dyDescent="0.2">
      <c r="C219" s="142" t="s">
        <v>1384</v>
      </c>
    </row>
    <row r="220" spans="3:3" ht="14.25" customHeight="1" x14ac:dyDescent="0.2">
      <c r="C220" s="142" t="s">
        <v>1385</v>
      </c>
    </row>
    <row r="221" spans="3:3" ht="14.25" customHeight="1" x14ac:dyDescent="0.2">
      <c r="C221" s="142" t="s">
        <v>1386</v>
      </c>
    </row>
    <row r="222" spans="3:3" ht="14.25" customHeight="1" x14ac:dyDescent="0.2">
      <c r="C222" s="142" t="s">
        <v>1387</v>
      </c>
    </row>
    <row r="223" spans="3:3" ht="14.25" customHeight="1" x14ac:dyDescent="0.2">
      <c r="C223" s="142" t="s">
        <v>1388</v>
      </c>
    </row>
    <row r="224" spans="3:3" ht="14.25" customHeight="1" x14ac:dyDescent="0.2">
      <c r="C224" s="142" t="s">
        <v>1389</v>
      </c>
    </row>
    <row r="225" spans="3:3" ht="14.25" customHeight="1" x14ac:dyDescent="0.2">
      <c r="C225" s="142" t="s">
        <v>1390</v>
      </c>
    </row>
    <row r="226" spans="3:3" ht="14.25" customHeight="1" x14ac:dyDescent="0.2">
      <c r="C226" s="142" t="s">
        <v>1391</v>
      </c>
    </row>
    <row r="227" spans="3:3" ht="14.25" customHeight="1" x14ac:dyDescent="0.2">
      <c r="C227" s="142" t="s">
        <v>1392</v>
      </c>
    </row>
    <row r="228" spans="3:3" ht="14.25" customHeight="1" x14ac:dyDescent="0.2">
      <c r="C228" s="142" t="s">
        <v>1393</v>
      </c>
    </row>
    <row r="229" spans="3:3" ht="14.25" customHeight="1" x14ac:dyDescent="0.2">
      <c r="C229" s="13" t="s">
        <v>1394</v>
      </c>
    </row>
    <row r="230" spans="3:3" ht="14.25" customHeight="1" x14ac:dyDescent="0.2">
      <c r="C230" s="13" t="s">
        <v>1395</v>
      </c>
    </row>
    <row r="231" spans="3:3" ht="14.25" customHeight="1" x14ac:dyDescent="0.2">
      <c r="C231" s="13" t="s">
        <v>1396</v>
      </c>
    </row>
    <row r="232" spans="3:3" ht="14.25" customHeight="1" x14ac:dyDescent="0.2">
      <c r="C232" s="142" t="s">
        <v>1397</v>
      </c>
    </row>
    <row r="233" spans="3:3" ht="14.25" customHeight="1" x14ac:dyDescent="0.2">
      <c r="C233" s="142" t="s">
        <v>1398</v>
      </c>
    </row>
    <row r="234" spans="3:3" ht="14.25" customHeight="1" x14ac:dyDescent="0.2">
      <c r="C234" s="13" t="s">
        <v>1399</v>
      </c>
    </row>
    <row r="235" spans="3:3" ht="14.25" customHeight="1" x14ac:dyDescent="0.2">
      <c r="C235" s="142" t="s">
        <v>1400</v>
      </c>
    </row>
    <row r="236" spans="3:3" ht="14.25" customHeight="1" x14ac:dyDescent="0.2">
      <c r="C236" s="142" t="s">
        <v>1401</v>
      </c>
    </row>
    <row r="237" spans="3:3" ht="14.25" customHeight="1" x14ac:dyDescent="0.2">
      <c r="C237" s="142" t="s">
        <v>1402</v>
      </c>
    </row>
    <row r="238" spans="3:3" ht="14.25" customHeight="1" x14ac:dyDescent="0.2">
      <c r="C238" s="142" t="s">
        <v>1403</v>
      </c>
    </row>
    <row r="239" spans="3:3" ht="14.25" customHeight="1" x14ac:dyDescent="0.2">
      <c r="C239" s="142" t="s">
        <v>1404</v>
      </c>
    </row>
    <row r="240" spans="3:3" ht="14.25" customHeight="1" x14ac:dyDescent="0.2">
      <c r="C240" s="142" t="s">
        <v>1405</v>
      </c>
    </row>
    <row r="241" spans="3:3" ht="14.25" customHeight="1" x14ac:dyDescent="0.2">
      <c r="C241" s="145" t="s">
        <v>1406</v>
      </c>
    </row>
    <row r="242" spans="3:3" ht="14.25" customHeight="1" x14ac:dyDescent="0.2">
      <c r="C242" s="145" t="s">
        <v>1407</v>
      </c>
    </row>
    <row r="243" spans="3:3" ht="14.25" customHeight="1" x14ac:dyDescent="0.2">
      <c r="C243" s="145" t="s">
        <v>1408</v>
      </c>
    </row>
    <row r="244" spans="3:3" ht="14.25" customHeight="1" x14ac:dyDescent="0.2">
      <c r="C244" s="142" t="s">
        <v>1409</v>
      </c>
    </row>
    <row r="245" spans="3:3" ht="14.25" customHeight="1" x14ac:dyDescent="0.2">
      <c r="C245" s="142" t="s">
        <v>1410</v>
      </c>
    </row>
    <row r="246" spans="3:3" ht="14.25" customHeight="1" x14ac:dyDescent="0.2">
      <c r="C246" s="142" t="s">
        <v>1411</v>
      </c>
    </row>
    <row r="247" spans="3:3" ht="14.25" customHeight="1" x14ac:dyDescent="0.2">
      <c r="C247" s="142" t="s">
        <v>1412</v>
      </c>
    </row>
    <row r="248" spans="3:3" ht="14.25" customHeight="1" x14ac:dyDescent="0.2">
      <c r="C248" s="142" t="s">
        <v>1413</v>
      </c>
    </row>
    <row r="249" spans="3:3" ht="14.25" customHeight="1" x14ac:dyDescent="0.2">
      <c r="C249" s="142" t="s">
        <v>1414</v>
      </c>
    </row>
    <row r="250" spans="3:3" ht="14.25" customHeight="1" x14ac:dyDescent="0.2">
      <c r="C250" s="142" t="s">
        <v>1415</v>
      </c>
    </row>
    <row r="251" spans="3:3" ht="14.25" customHeight="1" x14ac:dyDescent="0.2">
      <c r="C251" s="142" t="s">
        <v>1416</v>
      </c>
    </row>
    <row r="252" spans="3:3" ht="14.25" customHeight="1" x14ac:dyDescent="0.2">
      <c r="C252" s="142" t="s">
        <v>1417</v>
      </c>
    </row>
    <row r="253" spans="3:3" ht="14.25" customHeight="1" x14ac:dyDescent="0.2">
      <c r="C253" s="13" t="s">
        <v>1418</v>
      </c>
    </row>
    <row r="254" spans="3:3" ht="14.25" customHeight="1" x14ac:dyDescent="0.2">
      <c r="C254" s="142" t="s">
        <v>1419</v>
      </c>
    </row>
    <row r="255" spans="3:3" ht="14.25" customHeight="1" x14ac:dyDescent="0.2">
      <c r="C255" s="145" t="s">
        <v>1420</v>
      </c>
    </row>
    <row r="256" spans="3:3" ht="14.25" customHeight="1" x14ac:dyDescent="0.2">
      <c r="C256" s="142" t="s">
        <v>1421</v>
      </c>
    </row>
    <row r="257" spans="3:3" ht="14.25" customHeight="1" x14ac:dyDescent="0.2">
      <c r="C257" s="142" t="s">
        <v>1422</v>
      </c>
    </row>
    <row r="258" spans="3:3" ht="14.25" customHeight="1" x14ac:dyDescent="0.2">
      <c r="C258" s="142" t="s">
        <v>1423</v>
      </c>
    </row>
    <row r="259" spans="3:3" ht="14.25" customHeight="1" x14ac:dyDescent="0.2">
      <c r="C259" s="142" t="s">
        <v>1424</v>
      </c>
    </row>
    <row r="260" spans="3:3" ht="14.25" customHeight="1" x14ac:dyDescent="0.2">
      <c r="C260" s="142" t="s">
        <v>1425</v>
      </c>
    </row>
    <row r="261" spans="3:3" ht="14.25" customHeight="1" x14ac:dyDescent="0.2">
      <c r="C261" s="142" t="s">
        <v>1426</v>
      </c>
    </row>
    <row r="262" spans="3:3" ht="14.25" customHeight="1" x14ac:dyDescent="0.2">
      <c r="C262" s="142" t="s">
        <v>1427</v>
      </c>
    </row>
    <row r="263" spans="3:3" ht="14.25" customHeight="1" x14ac:dyDescent="0.2">
      <c r="C263" s="126" t="s">
        <v>1435</v>
      </c>
    </row>
    <row r="264" spans="3:3" ht="14.25" customHeight="1" x14ac:dyDescent="0.2">
      <c r="C264" s="126" t="s">
        <v>1436</v>
      </c>
    </row>
    <row r="265" spans="3:3" ht="14.25" customHeight="1" x14ac:dyDescent="0.2"/>
    <row r="266" spans="3:3" ht="14.25" customHeight="1" x14ac:dyDescent="0.2"/>
    <row r="267" spans="3:3" ht="14.25" customHeight="1" x14ac:dyDescent="0.2"/>
    <row r="268" spans="3:3" ht="14.25" customHeight="1" x14ac:dyDescent="0.25">
      <c r="C268" s="146" t="s">
        <v>1484</v>
      </c>
    </row>
    <row r="269" spans="3:3" ht="14.25" customHeight="1" x14ac:dyDescent="0.2">
      <c r="C269" s="144" t="s">
        <v>888</v>
      </c>
    </row>
    <row r="270" spans="3:3" ht="14.25" customHeight="1" x14ac:dyDescent="0.2">
      <c r="C270" s="144" t="s">
        <v>893</v>
      </c>
    </row>
    <row r="271" spans="3:3" ht="14.25" customHeight="1" x14ac:dyDescent="0.2"/>
    <row r="272" spans="3:3" ht="14.25" customHeight="1" x14ac:dyDescent="0.2"/>
    <row r="273" spans="3:3" ht="14.25" customHeight="1" x14ac:dyDescent="0.25">
      <c r="C273" s="146" t="s">
        <v>1485</v>
      </c>
    </row>
    <row r="274" spans="3:3" ht="14.25" customHeight="1" x14ac:dyDescent="0.2">
      <c r="C274" s="144" t="s">
        <v>888</v>
      </c>
    </row>
    <row r="275" spans="3:3" ht="14.25" customHeight="1" x14ac:dyDescent="0.2">
      <c r="C275" s="144" t="s">
        <v>893</v>
      </c>
    </row>
    <row r="276" spans="3:3" ht="14.25" customHeight="1" x14ac:dyDescent="0.2"/>
    <row r="277" spans="3:3" ht="14.25" customHeight="1" x14ac:dyDescent="0.2"/>
    <row r="278" spans="3:3" ht="14.25" customHeight="1" x14ac:dyDescent="0.25">
      <c r="C278" s="146" t="s">
        <v>1486</v>
      </c>
    </row>
    <row r="279" spans="3:3" ht="14.25" customHeight="1" x14ac:dyDescent="0.2">
      <c r="C279" s="144" t="s">
        <v>888</v>
      </c>
    </row>
    <row r="280" spans="3:3" ht="14.25" customHeight="1" x14ac:dyDescent="0.2">
      <c r="C280" s="144" t="s">
        <v>893</v>
      </c>
    </row>
    <row r="281" spans="3:3" ht="14.25" customHeight="1" x14ac:dyDescent="0.2"/>
    <row r="282" spans="3:3" ht="14.25" customHeight="1" x14ac:dyDescent="0.25">
      <c r="C282" s="146" t="s">
        <v>1487</v>
      </c>
    </row>
    <row r="283" spans="3:3" ht="14.25" customHeight="1" x14ac:dyDescent="0.2">
      <c r="C283" s="144" t="s">
        <v>888</v>
      </c>
    </row>
    <row r="284" spans="3:3" ht="14.25" customHeight="1" x14ac:dyDescent="0.2">
      <c r="C284" s="144" t="s">
        <v>893</v>
      </c>
    </row>
    <row r="285" spans="3:3" ht="14.25" customHeight="1" x14ac:dyDescent="0.2"/>
    <row r="286" spans="3:3" ht="14.25" customHeight="1" x14ac:dyDescent="0.25">
      <c r="C286" s="138" t="s">
        <v>1488</v>
      </c>
    </row>
    <row r="287" spans="3:3" ht="14.25" customHeight="1" x14ac:dyDescent="0.2">
      <c r="C287" s="144" t="s">
        <v>1489</v>
      </c>
    </row>
    <row r="288" spans="3:3" ht="14.25" customHeight="1" x14ac:dyDescent="0.2">
      <c r="C288" s="144" t="s">
        <v>1490</v>
      </c>
    </row>
    <row r="289" spans="3:3" ht="14.25" customHeight="1" x14ac:dyDescent="0.2">
      <c r="C289" s="144" t="s">
        <v>1491</v>
      </c>
    </row>
    <row r="290" spans="3:3" ht="14.25" customHeight="1" x14ac:dyDescent="0.2">
      <c r="C290" s="144" t="s">
        <v>1254</v>
      </c>
    </row>
    <row r="291" spans="3:3" ht="14.25" customHeight="1" x14ac:dyDescent="0.2"/>
    <row r="292" spans="3:3" ht="14.25" customHeight="1" x14ac:dyDescent="0.2"/>
    <row r="293" spans="3:3" ht="14.25" customHeight="1" x14ac:dyDescent="0.2"/>
    <row r="294" spans="3:3" ht="14.25" customHeight="1" x14ac:dyDescent="0.2"/>
    <row r="295" spans="3:3" ht="14.25" customHeight="1" x14ac:dyDescent="0.2"/>
    <row r="296" spans="3:3" ht="14.25" customHeight="1" x14ac:dyDescent="0.2"/>
    <row r="297" spans="3:3" ht="14.25" customHeight="1" x14ac:dyDescent="0.2"/>
    <row r="298" spans="3:3" ht="14.25" customHeight="1" x14ac:dyDescent="0.2"/>
    <row r="299" spans="3:3" ht="14.25" customHeight="1" x14ac:dyDescent="0.2"/>
    <row r="300" spans="3:3" ht="14.25" customHeight="1" x14ac:dyDescent="0.2"/>
    <row r="301" spans="3:3" ht="14.25" customHeight="1" x14ac:dyDescent="0.2"/>
    <row r="302" spans="3:3" ht="14.25" customHeight="1" x14ac:dyDescent="0.2"/>
    <row r="303" spans="3:3" ht="14.25" customHeight="1" x14ac:dyDescent="0.2"/>
    <row r="304" spans="3:3"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00"/>
  <sheetViews>
    <sheetView workbookViewId="0"/>
  </sheetViews>
  <sheetFormatPr baseColWidth="10" defaultColWidth="12.625" defaultRowHeight="15" customHeight="1" x14ac:dyDescent="0.2"/>
  <cols>
    <col min="1" max="1" width="9.375" customWidth="1"/>
    <col min="2" max="2" width="21" customWidth="1"/>
    <col min="3" max="3" width="31.125" customWidth="1"/>
    <col min="4" max="4" width="21.125" customWidth="1"/>
    <col min="5" max="5" width="16.625" customWidth="1"/>
    <col min="6" max="6" width="33.125" customWidth="1"/>
    <col min="7" max="7" width="37.125" customWidth="1"/>
    <col min="8" max="10" width="9.375" customWidth="1"/>
    <col min="11" max="11" width="30.875" customWidth="1"/>
    <col min="12" max="26" width="9.375" customWidth="1"/>
  </cols>
  <sheetData>
    <row r="2" spans="2:11" ht="57.75" customHeight="1" x14ac:dyDescent="0.2">
      <c r="B2" s="147" t="s">
        <v>1492</v>
      </c>
      <c r="C2" s="147" t="s">
        <v>1493</v>
      </c>
      <c r="D2" s="148"/>
      <c r="E2" s="147" t="s">
        <v>1494</v>
      </c>
      <c r="F2" s="147" t="s">
        <v>1495</v>
      </c>
      <c r="G2" s="147" t="s">
        <v>1496</v>
      </c>
      <c r="K2" s="139" t="s">
        <v>1497</v>
      </c>
    </row>
    <row r="3" spans="2:11" ht="79.5" customHeight="1" x14ac:dyDescent="0.2">
      <c r="B3" s="225" t="s">
        <v>1498</v>
      </c>
      <c r="C3" s="126" t="s">
        <v>1499</v>
      </c>
      <c r="D3" s="47"/>
      <c r="E3" s="219" t="s">
        <v>1500</v>
      </c>
      <c r="F3" s="126" t="s">
        <v>1501</v>
      </c>
      <c r="G3" s="126" t="s">
        <v>1502</v>
      </c>
      <c r="K3" s="13" t="s">
        <v>886</v>
      </c>
    </row>
    <row r="4" spans="2:11" ht="51.75" customHeight="1" x14ac:dyDescent="0.2">
      <c r="B4" s="220"/>
      <c r="C4" s="126" t="s">
        <v>1503</v>
      </c>
      <c r="D4" s="47"/>
      <c r="E4" s="220"/>
      <c r="F4" s="126" t="s">
        <v>1504</v>
      </c>
      <c r="G4" s="126" t="s">
        <v>1505</v>
      </c>
      <c r="K4" s="13" t="s">
        <v>1506</v>
      </c>
    </row>
    <row r="5" spans="2:11" ht="57" customHeight="1" x14ac:dyDescent="0.2">
      <c r="B5" s="220"/>
      <c r="C5" s="126" t="s">
        <v>1507</v>
      </c>
      <c r="D5" s="47"/>
      <c r="E5" s="220"/>
      <c r="F5" s="126" t="s">
        <v>885</v>
      </c>
      <c r="G5" s="126" t="s">
        <v>1508</v>
      </c>
      <c r="K5" s="13" t="s">
        <v>1509</v>
      </c>
    </row>
    <row r="6" spans="2:11" ht="69" customHeight="1" x14ac:dyDescent="0.2">
      <c r="B6" s="221"/>
      <c r="C6" s="126" t="s">
        <v>1510</v>
      </c>
      <c r="D6" s="47"/>
      <c r="E6" s="220"/>
      <c r="F6" s="126" t="s">
        <v>1511</v>
      </c>
      <c r="G6" s="126" t="s">
        <v>1512</v>
      </c>
      <c r="K6" s="13" t="s">
        <v>1513</v>
      </c>
    </row>
    <row r="7" spans="2:11" ht="51.75" customHeight="1" x14ac:dyDescent="0.2">
      <c r="B7" s="225" t="s">
        <v>1514</v>
      </c>
      <c r="C7" s="126" t="s">
        <v>1515</v>
      </c>
      <c r="D7" s="47"/>
      <c r="E7" s="220"/>
      <c r="F7" s="126" t="s">
        <v>1516</v>
      </c>
      <c r="G7" s="126" t="s">
        <v>1517</v>
      </c>
      <c r="K7" s="13" t="s">
        <v>1518</v>
      </c>
    </row>
    <row r="8" spans="2:11" ht="60" customHeight="1" x14ac:dyDescent="0.2">
      <c r="B8" s="220"/>
      <c r="C8" s="126" t="s">
        <v>1519</v>
      </c>
      <c r="D8" s="47"/>
      <c r="E8" s="220"/>
      <c r="F8" s="126" t="s">
        <v>1520</v>
      </c>
      <c r="G8" s="126" t="s">
        <v>1521</v>
      </c>
      <c r="K8" s="13" t="s">
        <v>1522</v>
      </c>
    </row>
    <row r="9" spans="2:11" ht="38.25" customHeight="1" x14ac:dyDescent="0.2">
      <c r="B9" s="220"/>
      <c r="C9" s="126" t="s">
        <v>1523</v>
      </c>
      <c r="D9" s="47"/>
      <c r="E9" s="220"/>
      <c r="F9" s="126" t="s">
        <v>1524</v>
      </c>
      <c r="G9" s="126" t="s">
        <v>1525</v>
      </c>
      <c r="K9" s="13" t="s">
        <v>1526</v>
      </c>
    </row>
    <row r="10" spans="2:11" ht="63.75" customHeight="1" x14ac:dyDescent="0.2">
      <c r="B10" s="220"/>
      <c r="C10" s="126" t="s">
        <v>1525</v>
      </c>
      <c r="D10" s="47"/>
      <c r="E10" s="220"/>
      <c r="F10" s="126" t="s">
        <v>1527</v>
      </c>
      <c r="G10" s="126" t="s">
        <v>1528</v>
      </c>
      <c r="K10" s="13" t="s">
        <v>1529</v>
      </c>
    </row>
    <row r="11" spans="2:11" ht="39" customHeight="1" x14ac:dyDescent="0.2">
      <c r="B11" s="221"/>
      <c r="C11" s="126" t="s">
        <v>884</v>
      </c>
      <c r="D11" s="47"/>
      <c r="E11" s="220"/>
      <c r="F11" s="126" t="s">
        <v>1530</v>
      </c>
      <c r="G11" s="126" t="s">
        <v>1528</v>
      </c>
      <c r="K11" s="13" t="s">
        <v>1531</v>
      </c>
    </row>
    <row r="12" spans="2:11" ht="51" customHeight="1" x14ac:dyDescent="0.2">
      <c r="B12" s="225" t="s">
        <v>1532</v>
      </c>
      <c r="C12" s="126" t="s">
        <v>1533</v>
      </c>
      <c r="D12" s="47"/>
      <c r="E12" s="221"/>
      <c r="F12" s="126" t="s">
        <v>1534</v>
      </c>
      <c r="G12" s="126" t="s">
        <v>1528</v>
      </c>
      <c r="K12" s="13" t="s">
        <v>1535</v>
      </c>
    </row>
    <row r="13" spans="2:11" ht="51" customHeight="1" x14ac:dyDescent="0.2">
      <c r="B13" s="220"/>
      <c r="C13" s="126" t="s">
        <v>1536</v>
      </c>
      <c r="D13" s="47"/>
      <c r="E13" s="219" t="s">
        <v>1537</v>
      </c>
      <c r="F13" s="126" t="s">
        <v>1538</v>
      </c>
      <c r="G13" s="126" t="s">
        <v>1539</v>
      </c>
      <c r="K13" s="13" t="s">
        <v>1540</v>
      </c>
    </row>
    <row r="14" spans="2:11" ht="77.25" customHeight="1" x14ac:dyDescent="0.2">
      <c r="B14" s="220"/>
      <c r="C14" s="126" t="s">
        <v>1541</v>
      </c>
      <c r="D14" s="47"/>
      <c r="E14" s="220"/>
      <c r="F14" s="126" t="s">
        <v>1542</v>
      </c>
      <c r="G14" s="126" t="s">
        <v>1539</v>
      </c>
      <c r="K14" s="13" t="s">
        <v>1543</v>
      </c>
    </row>
    <row r="15" spans="2:11" ht="94.5" customHeight="1" x14ac:dyDescent="0.2">
      <c r="B15" s="220"/>
      <c r="C15" s="126" t="s">
        <v>1544</v>
      </c>
      <c r="D15" s="47"/>
      <c r="E15" s="220"/>
      <c r="F15" s="126" t="s">
        <v>1545</v>
      </c>
      <c r="G15" s="126" t="s">
        <v>1539</v>
      </c>
      <c r="K15" s="13" t="s">
        <v>1546</v>
      </c>
    </row>
    <row r="16" spans="2:11" ht="38.25" customHeight="1" x14ac:dyDescent="0.2">
      <c r="B16" s="221"/>
      <c r="C16" s="126" t="s">
        <v>1547</v>
      </c>
      <c r="D16" s="47"/>
      <c r="E16" s="220"/>
      <c r="F16" s="126" t="s">
        <v>1548</v>
      </c>
      <c r="G16" s="126" t="s">
        <v>1539</v>
      </c>
      <c r="K16" s="13" t="s">
        <v>1549</v>
      </c>
    </row>
    <row r="17" spans="2:7" ht="63.75" customHeight="1" x14ac:dyDescent="0.2">
      <c r="B17" s="225" t="s">
        <v>1550</v>
      </c>
      <c r="C17" s="126" t="s">
        <v>1551</v>
      </c>
      <c r="D17" s="47"/>
      <c r="E17" s="220"/>
      <c r="F17" s="126" t="s">
        <v>1552</v>
      </c>
      <c r="G17" s="126" t="s">
        <v>1539</v>
      </c>
    </row>
    <row r="18" spans="2:7" ht="64.5" customHeight="1" x14ac:dyDescent="0.2">
      <c r="B18" s="220"/>
      <c r="C18" s="126" t="s">
        <v>1553</v>
      </c>
      <c r="D18" s="47"/>
      <c r="E18" s="220"/>
      <c r="F18" s="126" t="s">
        <v>1554</v>
      </c>
      <c r="G18" s="126" t="s">
        <v>1539</v>
      </c>
    </row>
    <row r="19" spans="2:7" ht="38.25" customHeight="1" x14ac:dyDescent="0.2">
      <c r="B19" s="221"/>
      <c r="C19" s="126" t="s">
        <v>1555</v>
      </c>
      <c r="D19" s="47"/>
      <c r="E19" s="220"/>
      <c r="F19" s="126" t="s">
        <v>1556</v>
      </c>
      <c r="G19" s="126" t="s">
        <v>1557</v>
      </c>
    </row>
    <row r="20" spans="2:7" ht="100.5" customHeight="1" x14ac:dyDescent="0.2">
      <c r="B20" s="225" t="s">
        <v>1558</v>
      </c>
      <c r="C20" s="126" t="s">
        <v>1559</v>
      </c>
      <c r="D20" s="47"/>
      <c r="E20" s="220"/>
      <c r="F20" s="126" t="s">
        <v>1560</v>
      </c>
      <c r="G20" s="126" t="s">
        <v>1557</v>
      </c>
    </row>
    <row r="21" spans="2:7" ht="38.25" customHeight="1" x14ac:dyDescent="0.2">
      <c r="B21" s="220"/>
      <c r="C21" s="126" t="s">
        <v>1561</v>
      </c>
      <c r="D21" s="47"/>
      <c r="E21" s="220"/>
      <c r="F21" s="126" t="s">
        <v>1562</v>
      </c>
      <c r="G21" s="126" t="s">
        <v>1517</v>
      </c>
    </row>
    <row r="22" spans="2:7" ht="51" customHeight="1" x14ac:dyDescent="0.2">
      <c r="B22" s="220"/>
      <c r="C22" s="126" t="s">
        <v>1563</v>
      </c>
      <c r="D22" s="47"/>
      <c r="E22" s="220"/>
      <c r="F22" s="126" t="s">
        <v>1564</v>
      </c>
      <c r="G22" s="126" t="s">
        <v>1517</v>
      </c>
    </row>
    <row r="23" spans="2:7" ht="51" customHeight="1" x14ac:dyDescent="0.2">
      <c r="B23" s="220"/>
      <c r="C23" s="126" t="s">
        <v>1565</v>
      </c>
      <c r="D23" s="47"/>
      <c r="E23" s="220"/>
      <c r="F23" s="126" t="s">
        <v>1566</v>
      </c>
      <c r="G23" s="126" t="s">
        <v>1517</v>
      </c>
    </row>
    <row r="24" spans="2:7" ht="15.75" customHeight="1" x14ac:dyDescent="0.2">
      <c r="B24" s="221"/>
      <c r="C24" s="126" t="s">
        <v>1502</v>
      </c>
      <c r="D24" s="47"/>
      <c r="E24" s="220"/>
      <c r="F24" s="126" t="s">
        <v>1567</v>
      </c>
      <c r="G24" s="126" t="s">
        <v>1517</v>
      </c>
    </row>
    <row r="25" spans="2:7" ht="102" customHeight="1" x14ac:dyDescent="0.2">
      <c r="B25" s="225" t="s">
        <v>1568</v>
      </c>
      <c r="C25" s="126" t="s">
        <v>1517</v>
      </c>
      <c r="D25" s="47"/>
      <c r="E25" s="220"/>
      <c r="F25" s="126" t="s">
        <v>1569</v>
      </c>
      <c r="G25" s="126" t="s">
        <v>1570</v>
      </c>
    </row>
    <row r="26" spans="2:7" ht="51" customHeight="1" x14ac:dyDescent="0.2">
      <c r="B26" s="220"/>
      <c r="C26" s="126" t="s">
        <v>1571</v>
      </c>
      <c r="D26" s="47"/>
      <c r="E26" s="220"/>
      <c r="F26" s="126" t="s">
        <v>1572</v>
      </c>
      <c r="G26" s="126" t="s">
        <v>1570</v>
      </c>
    </row>
    <row r="27" spans="2:7" ht="51.75" customHeight="1" x14ac:dyDescent="0.2">
      <c r="B27" s="220"/>
      <c r="C27" s="126" t="s">
        <v>1570</v>
      </c>
      <c r="D27" s="47"/>
      <c r="E27" s="220"/>
      <c r="F27" s="126" t="s">
        <v>1573</v>
      </c>
      <c r="G27" s="126" t="s">
        <v>1570</v>
      </c>
    </row>
    <row r="28" spans="2:7" ht="51.75" customHeight="1" x14ac:dyDescent="0.2">
      <c r="B28" s="220"/>
      <c r="C28" s="126" t="s">
        <v>1574</v>
      </c>
      <c r="D28" s="47"/>
      <c r="E28" s="220"/>
      <c r="F28" s="126" t="s">
        <v>1575</v>
      </c>
      <c r="G28" s="126" t="s">
        <v>1576</v>
      </c>
    </row>
    <row r="29" spans="2:7" ht="15.75" customHeight="1" x14ac:dyDescent="0.2">
      <c r="B29" s="221"/>
      <c r="C29" s="126" t="s">
        <v>1577</v>
      </c>
      <c r="D29" s="47"/>
      <c r="E29" s="220"/>
      <c r="F29" s="126" t="s">
        <v>1578</v>
      </c>
      <c r="G29" s="126" t="s">
        <v>1565</v>
      </c>
    </row>
    <row r="30" spans="2:7" ht="89.25" customHeight="1" x14ac:dyDescent="0.2">
      <c r="B30" s="225" t="s">
        <v>1579</v>
      </c>
      <c r="C30" s="126" t="s">
        <v>1580</v>
      </c>
      <c r="D30" s="47"/>
      <c r="E30" s="220"/>
      <c r="F30" s="126" t="s">
        <v>1581</v>
      </c>
      <c r="G30" s="126" t="s">
        <v>1565</v>
      </c>
    </row>
    <row r="31" spans="2:7" ht="39" customHeight="1" x14ac:dyDescent="0.2">
      <c r="B31" s="220"/>
      <c r="C31" s="126" t="s">
        <v>1582</v>
      </c>
      <c r="D31" s="47"/>
      <c r="E31" s="220"/>
      <c r="F31" s="126" t="s">
        <v>1583</v>
      </c>
      <c r="G31" s="126" t="s">
        <v>1565</v>
      </c>
    </row>
    <row r="32" spans="2:7" ht="51" customHeight="1" x14ac:dyDescent="0.2">
      <c r="B32" s="220"/>
      <c r="C32" s="126" t="s">
        <v>1584</v>
      </c>
      <c r="D32" s="47"/>
      <c r="E32" s="220"/>
      <c r="F32" s="126" t="s">
        <v>1585</v>
      </c>
      <c r="G32" s="126" t="s">
        <v>1586</v>
      </c>
    </row>
    <row r="33" spans="2:7" ht="39" customHeight="1" x14ac:dyDescent="0.2">
      <c r="B33" s="220"/>
      <c r="C33" s="126" t="s">
        <v>1587</v>
      </c>
      <c r="D33" s="47"/>
      <c r="E33" s="220"/>
      <c r="F33" s="126" t="s">
        <v>1588</v>
      </c>
      <c r="G33" s="126" t="s">
        <v>1586</v>
      </c>
    </row>
    <row r="34" spans="2:7" ht="64.5" customHeight="1" x14ac:dyDescent="0.2">
      <c r="B34" s="220"/>
      <c r="C34" s="126" t="s">
        <v>1589</v>
      </c>
      <c r="D34" s="47"/>
      <c r="E34" s="220"/>
      <c r="F34" s="126" t="s">
        <v>1590</v>
      </c>
      <c r="G34" s="126" t="s">
        <v>1528</v>
      </c>
    </row>
    <row r="35" spans="2:7" ht="51.75" customHeight="1" x14ac:dyDescent="0.2">
      <c r="B35" s="220"/>
      <c r="C35" s="126" t="s">
        <v>1591</v>
      </c>
      <c r="D35" s="47"/>
      <c r="E35" s="221"/>
      <c r="F35" s="126" t="s">
        <v>1592</v>
      </c>
      <c r="G35" s="126" t="s">
        <v>1593</v>
      </c>
    </row>
    <row r="36" spans="2:7" ht="77.25" customHeight="1" x14ac:dyDescent="0.2">
      <c r="B36" s="220"/>
      <c r="C36" s="126" t="s">
        <v>1594</v>
      </c>
      <c r="D36" s="47"/>
      <c r="E36" s="219" t="s">
        <v>1595</v>
      </c>
      <c r="F36" s="126" t="s">
        <v>1596</v>
      </c>
      <c r="G36" s="126" t="s">
        <v>1574</v>
      </c>
    </row>
    <row r="37" spans="2:7" ht="51" customHeight="1" x14ac:dyDescent="0.2">
      <c r="B37" s="220"/>
      <c r="C37" s="126" t="s">
        <v>1597</v>
      </c>
      <c r="D37" s="47"/>
      <c r="E37" s="220"/>
      <c r="F37" s="126" t="s">
        <v>1598</v>
      </c>
      <c r="G37" s="126" t="s">
        <v>1599</v>
      </c>
    </row>
    <row r="38" spans="2:7" ht="38.25" customHeight="1" x14ac:dyDescent="0.2">
      <c r="B38" s="221"/>
      <c r="C38" s="126" t="s">
        <v>1600</v>
      </c>
      <c r="D38" s="47"/>
      <c r="E38" s="220"/>
      <c r="F38" s="126" t="s">
        <v>1601</v>
      </c>
      <c r="G38" s="126" t="s">
        <v>1599</v>
      </c>
    </row>
    <row r="39" spans="2:7" ht="64.5" customHeight="1" x14ac:dyDescent="0.2">
      <c r="B39" s="225" t="s">
        <v>1602</v>
      </c>
      <c r="C39" s="126" t="s">
        <v>1603</v>
      </c>
      <c r="D39" s="47"/>
      <c r="E39" s="220"/>
      <c r="F39" s="126" t="s">
        <v>1604</v>
      </c>
      <c r="G39" s="126" t="s">
        <v>1605</v>
      </c>
    </row>
    <row r="40" spans="2:7" ht="51" customHeight="1" x14ac:dyDescent="0.2">
      <c r="B40" s="220"/>
      <c r="C40" s="126" t="s">
        <v>1606</v>
      </c>
      <c r="D40" s="47"/>
      <c r="E40" s="220"/>
      <c r="F40" s="126" t="s">
        <v>1607</v>
      </c>
      <c r="G40" s="126" t="s">
        <v>1605</v>
      </c>
    </row>
    <row r="41" spans="2:7" ht="15.75" customHeight="1" x14ac:dyDescent="0.2">
      <c r="B41" s="220"/>
      <c r="C41" s="126" t="s">
        <v>1599</v>
      </c>
      <c r="D41" s="47"/>
      <c r="E41" s="220"/>
      <c r="F41" s="126" t="s">
        <v>1608</v>
      </c>
      <c r="G41" s="126" t="s">
        <v>1570</v>
      </c>
    </row>
    <row r="42" spans="2:7" ht="90" customHeight="1" x14ac:dyDescent="0.2">
      <c r="B42" s="220"/>
      <c r="C42" s="126" t="s">
        <v>1528</v>
      </c>
      <c r="D42" s="47"/>
      <c r="E42" s="220"/>
      <c r="F42" s="126" t="s">
        <v>1609</v>
      </c>
      <c r="G42" s="126" t="s">
        <v>1606</v>
      </c>
    </row>
    <row r="43" spans="2:7" ht="38.25" customHeight="1" x14ac:dyDescent="0.2">
      <c r="B43" s="220"/>
      <c r="C43" s="126" t="s">
        <v>1610</v>
      </c>
      <c r="D43" s="47"/>
      <c r="E43" s="220"/>
      <c r="F43" s="126" t="s">
        <v>1611</v>
      </c>
      <c r="G43" s="126" t="s">
        <v>1599</v>
      </c>
    </row>
    <row r="44" spans="2:7" ht="64.5" customHeight="1" x14ac:dyDescent="0.2">
      <c r="B44" s="220"/>
      <c r="C44" s="126" t="s">
        <v>1612</v>
      </c>
      <c r="D44" s="47"/>
      <c r="E44" s="220"/>
      <c r="F44" s="126" t="s">
        <v>1613</v>
      </c>
      <c r="G44" s="126" t="s">
        <v>1563</v>
      </c>
    </row>
    <row r="45" spans="2:7" ht="51" customHeight="1" x14ac:dyDescent="0.2">
      <c r="B45" s="220"/>
      <c r="C45" s="126" t="s">
        <v>1614</v>
      </c>
      <c r="D45" s="47"/>
      <c r="E45" s="221"/>
      <c r="F45" s="126" t="s">
        <v>1615</v>
      </c>
      <c r="G45" s="126" t="s">
        <v>1593</v>
      </c>
    </row>
    <row r="46" spans="2:7" ht="77.25" customHeight="1" x14ac:dyDescent="0.2">
      <c r="B46" s="220"/>
      <c r="C46" s="126" t="s">
        <v>1616</v>
      </c>
      <c r="D46" s="47"/>
      <c r="E46" s="219" t="s">
        <v>1617</v>
      </c>
      <c r="F46" s="126" t="s">
        <v>1618</v>
      </c>
      <c r="G46" s="126" t="s">
        <v>1577</v>
      </c>
    </row>
    <row r="47" spans="2:7" ht="51.75" customHeight="1" x14ac:dyDescent="0.2">
      <c r="B47" s="220"/>
      <c r="C47" s="126" t="s">
        <v>1619</v>
      </c>
      <c r="D47" s="47"/>
      <c r="E47" s="220"/>
      <c r="F47" s="126" t="s">
        <v>1620</v>
      </c>
      <c r="G47" s="126" t="s">
        <v>1505</v>
      </c>
    </row>
    <row r="48" spans="2:7" ht="64.5" customHeight="1" x14ac:dyDescent="0.2">
      <c r="B48" s="220"/>
      <c r="C48" s="126" t="s">
        <v>1621</v>
      </c>
      <c r="D48" s="47"/>
      <c r="E48" s="220"/>
      <c r="F48" s="126" t="s">
        <v>1622</v>
      </c>
      <c r="G48" s="126" t="s">
        <v>1517</v>
      </c>
    </row>
    <row r="49" spans="2:7" ht="64.5" customHeight="1" x14ac:dyDescent="0.2">
      <c r="B49" s="220"/>
      <c r="C49" s="126" t="s">
        <v>1623</v>
      </c>
      <c r="D49" s="47"/>
      <c r="E49" s="220"/>
      <c r="F49" s="126" t="s">
        <v>1624</v>
      </c>
      <c r="G49" s="126" t="s">
        <v>1517</v>
      </c>
    </row>
    <row r="50" spans="2:7" ht="77.25" customHeight="1" x14ac:dyDescent="0.2">
      <c r="B50" s="220"/>
      <c r="C50" s="126" t="s">
        <v>1625</v>
      </c>
      <c r="D50" s="47"/>
      <c r="E50" s="220"/>
      <c r="F50" s="126" t="s">
        <v>1626</v>
      </c>
      <c r="G50" s="126" t="s">
        <v>1517</v>
      </c>
    </row>
    <row r="51" spans="2:7" ht="51.75" customHeight="1" x14ac:dyDescent="0.2">
      <c r="B51" s="220"/>
      <c r="C51" s="126" t="s">
        <v>1627</v>
      </c>
      <c r="D51" s="47"/>
      <c r="E51" s="220"/>
      <c r="F51" s="126" t="s">
        <v>1628</v>
      </c>
      <c r="G51" s="126" t="s">
        <v>1576</v>
      </c>
    </row>
    <row r="52" spans="2:7" ht="90" customHeight="1" x14ac:dyDescent="0.2">
      <c r="B52" s="221"/>
      <c r="C52" s="126" t="s">
        <v>1629</v>
      </c>
      <c r="D52" s="47"/>
      <c r="E52" s="220"/>
      <c r="F52" s="126" t="s">
        <v>1630</v>
      </c>
      <c r="G52" s="126" t="s">
        <v>1528</v>
      </c>
    </row>
    <row r="53" spans="2:7" ht="64.5" customHeight="1" x14ac:dyDescent="0.2">
      <c r="B53" s="225" t="s">
        <v>1631</v>
      </c>
      <c r="C53" s="126" t="s">
        <v>1632</v>
      </c>
      <c r="D53" s="47"/>
      <c r="E53" s="221"/>
      <c r="F53" s="126" t="s">
        <v>1633</v>
      </c>
      <c r="G53" s="126" t="s">
        <v>1593</v>
      </c>
    </row>
    <row r="54" spans="2:7" ht="77.25" customHeight="1" x14ac:dyDescent="0.2">
      <c r="B54" s="220"/>
      <c r="C54" s="126" t="s">
        <v>1634</v>
      </c>
      <c r="D54" s="47"/>
      <c r="E54" s="219" t="s">
        <v>1635</v>
      </c>
      <c r="F54" s="126" t="s">
        <v>1636</v>
      </c>
      <c r="G54" s="126" t="s">
        <v>1505</v>
      </c>
    </row>
    <row r="55" spans="2:7" ht="115.5" customHeight="1" x14ac:dyDescent="0.2">
      <c r="B55" s="221"/>
      <c r="C55" s="126" t="s">
        <v>1637</v>
      </c>
      <c r="D55" s="47"/>
      <c r="E55" s="220"/>
      <c r="F55" s="126" t="s">
        <v>1638</v>
      </c>
      <c r="G55" s="126" t="s">
        <v>884</v>
      </c>
    </row>
    <row r="56" spans="2:7" ht="102.75" customHeight="1" x14ac:dyDescent="0.2">
      <c r="B56" s="225" t="s">
        <v>1639</v>
      </c>
      <c r="C56" s="126" t="s">
        <v>1640</v>
      </c>
      <c r="D56" s="47"/>
      <c r="E56" s="220"/>
      <c r="F56" s="126" t="s">
        <v>1641</v>
      </c>
      <c r="G56" s="126" t="s">
        <v>1521</v>
      </c>
    </row>
    <row r="57" spans="2:7" ht="64.5" customHeight="1" x14ac:dyDescent="0.2">
      <c r="B57" s="220"/>
      <c r="C57" s="126" t="s">
        <v>1642</v>
      </c>
      <c r="D57" s="47"/>
      <c r="E57" s="221"/>
      <c r="F57" s="126" t="s">
        <v>1590</v>
      </c>
      <c r="G57" s="126" t="s">
        <v>1610</v>
      </c>
    </row>
    <row r="58" spans="2:7" ht="39" customHeight="1" x14ac:dyDescent="0.2">
      <c r="B58" s="220"/>
      <c r="C58" s="126" t="s">
        <v>1643</v>
      </c>
      <c r="D58" s="47"/>
      <c r="E58" s="219" t="s">
        <v>1644</v>
      </c>
      <c r="F58" s="126" t="s">
        <v>1645</v>
      </c>
      <c r="G58" s="126" t="s">
        <v>1539</v>
      </c>
    </row>
    <row r="59" spans="2:7" ht="64.5" customHeight="1" x14ac:dyDescent="0.2">
      <c r="B59" s="220"/>
      <c r="C59" s="126" t="s">
        <v>1646</v>
      </c>
      <c r="D59" s="47"/>
      <c r="E59" s="220"/>
      <c r="F59" s="126" t="s">
        <v>1647</v>
      </c>
      <c r="G59" s="126" t="s">
        <v>1539</v>
      </c>
    </row>
    <row r="60" spans="2:7" ht="102" customHeight="1" x14ac:dyDescent="0.2">
      <c r="B60" s="221"/>
      <c r="C60" s="126" t="s">
        <v>1648</v>
      </c>
      <c r="D60" s="47"/>
      <c r="E60" s="220"/>
      <c r="F60" s="126" t="s">
        <v>1649</v>
      </c>
      <c r="G60" s="126" t="s">
        <v>1539</v>
      </c>
    </row>
    <row r="61" spans="2:7" ht="89.25" customHeight="1" x14ac:dyDescent="0.2">
      <c r="B61" s="225" t="s">
        <v>1650</v>
      </c>
      <c r="C61" s="126" t="s">
        <v>1651</v>
      </c>
      <c r="D61" s="47"/>
      <c r="E61" s="220"/>
      <c r="F61" s="126" t="s">
        <v>1652</v>
      </c>
      <c r="G61" s="126" t="s">
        <v>1539</v>
      </c>
    </row>
    <row r="62" spans="2:7" ht="114.75" customHeight="1" x14ac:dyDescent="0.2">
      <c r="B62" s="220"/>
      <c r="C62" s="126" t="s">
        <v>1653</v>
      </c>
      <c r="D62" s="47"/>
      <c r="E62" s="220"/>
      <c r="F62" s="126" t="s">
        <v>1654</v>
      </c>
      <c r="G62" s="126" t="s">
        <v>1539</v>
      </c>
    </row>
    <row r="63" spans="2:7" ht="127.5" customHeight="1" x14ac:dyDescent="0.2">
      <c r="B63" s="220"/>
      <c r="C63" s="126" t="s">
        <v>1655</v>
      </c>
      <c r="D63" s="47"/>
      <c r="E63" s="220"/>
      <c r="F63" s="126" t="s">
        <v>1656</v>
      </c>
      <c r="G63" s="126" t="s">
        <v>1539</v>
      </c>
    </row>
    <row r="64" spans="2:7" ht="38.25" customHeight="1" x14ac:dyDescent="0.2">
      <c r="B64" s="220"/>
      <c r="C64" s="126" t="s">
        <v>1657</v>
      </c>
      <c r="D64" s="47"/>
      <c r="E64" s="220"/>
      <c r="F64" s="126" t="s">
        <v>1658</v>
      </c>
      <c r="G64" s="126" t="s">
        <v>1539</v>
      </c>
    </row>
    <row r="65" spans="2:7" ht="102" customHeight="1" x14ac:dyDescent="0.2">
      <c r="B65" s="221"/>
      <c r="C65" s="126" t="s">
        <v>1659</v>
      </c>
      <c r="D65" s="47"/>
      <c r="E65" s="220"/>
      <c r="F65" s="126" t="s">
        <v>1660</v>
      </c>
      <c r="G65" s="126" t="s">
        <v>1502</v>
      </c>
    </row>
    <row r="66" spans="2:7" ht="102.75" customHeight="1" x14ac:dyDescent="0.2">
      <c r="B66" s="225" t="s">
        <v>1661</v>
      </c>
      <c r="C66" s="126" t="s">
        <v>1662</v>
      </c>
      <c r="D66" s="47"/>
      <c r="E66" s="220"/>
      <c r="F66" s="126" t="s">
        <v>1663</v>
      </c>
      <c r="G66" s="126" t="s">
        <v>1502</v>
      </c>
    </row>
    <row r="67" spans="2:7" ht="76.5" customHeight="1" x14ac:dyDescent="0.2">
      <c r="B67" s="220"/>
      <c r="C67" s="126" t="s">
        <v>1664</v>
      </c>
      <c r="D67" s="47"/>
      <c r="E67" s="220"/>
      <c r="F67" s="126" t="s">
        <v>1665</v>
      </c>
      <c r="G67" s="126" t="s">
        <v>1502</v>
      </c>
    </row>
    <row r="68" spans="2:7" ht="102" customHeight="1" x14ac:dyDescent="0.2">
      <c r="B68" s="220"/>
      <c r="C68" s="126" t="s">
        <v>1666</v>
      </c>
      <c r="D68" s="47"/>
      <c r="E68" s="220"/>
      <c r="F68" s="126" t="s">
        <v>1667</v>
      </c>
      <c r="G68" s="126" t="s">
        <v>1557</v>
      </c>
    </row>
    <row r="69" spans="2:7" ht="77.25" customHeight="1" x14ac:dyDescent="0.2">
      <c r="B69" s="220"/>
      <c r="C69" s="126" t="s">
        <v>1668</v>
      </c>
      <c r="D69" s="47"/>
      <c r="E69" s="220"/>
      <c r="F69" s="126" t="s">
        <v>1669</v>
      </c>
      <c r="G69" s="126" t="s">
        <v>1557</v>
      </c>
    </row>
    <row r="70" spans="2:7" ht="102" customHeight="1" x14ac:dyDescent="0.2">
      <c r="B70" s="220"/>
      <c r="C70" s="126" t="s">
        <v>1670</v>
      </c>
      <c r="D70" s="47"/>
      <c r="E70" s="220"/>
      <c r="F70" s="126" t="s">
        <v>1671</v>
      </c>
      <c r="G70" s="126" t="s">
        <v>1672</v>
      </c>
    </row>
    <row r="71" spans="2:7" ht="102.75" customHeight="1" x14ac:dyDescent="0.2">
      <c r="B71" s="220"/>
      <c r="C71" s="126" t="s">
        <v>1634</v>
      </c>
      <c r="D71" s="47"/>
      <c r="E71" s="220"/>
      <c r="F71" s="126" t="s">
        <v>1673</v>
      </c>
      <c r="G71" s="126" t="s">
        <v>1574</v>
      </c>
    </row>
    <row r="72" spans="2:7" ht="128.25" customHeight="1" x14ac:dyDescent="0.2">
      <c r="B72" s="220"/>
      <c r="C72" s="126" t="s">
        <v>1674</v>
      </c>
      <c r="D72" s="47"/>
      <c r="E72" s="220"/>
      <c r="F72" s="126" t="s">
        <v>1675</v>
      </c>
      <c r="G72" s="126" t="s">
        <v>1559</v>
      </c>
    </row>
    <row r="73" spans="2:7" ht="128.25" customHeight="1" x14ac:dyDescent="0.2">
      <c r="B73" s="221"/>
      <c r="C73" s="126" t="s">
        <v>1676</v>
      </c>
      <c r="D73" s="47"/>
      <c r="E73" s="220"/>
      <c r="F73" s="126" t="s">
        <v>1677</v>
      </c>
      <c r="G73" s="126" t="s">
        <v>1517</v>
      </c>
    </row>
    <row r="74" spans="2:7" ht="51.75" customHeight="1" x14ac:dyDescent="0.2">
      <c r="B74" s="47"/>
      <c r="C74" s="47"/>
      <c r="D74" s="47"/>
      <c r="E74" s="220"/>
      <c r="F74" s="126" t="s">
        <v>1678</v>
      </c>
      <c r="G74" s="126" t="s">
        <v>1517</v>
      </c>
    </row>
    <row r="75" spans="2:7" ht="76.5" customHeight="1" x14ac:dyDescent="0.2">
      <c r="B75" s="47"/>
      <c r="C75" s="47"/>
      <c r="D75" s="47"/>
      <c r="E75" s="220"/>
      <c r="F75" s="126" t="s">
        <v>1679</v>
      </c>
      <c r="G75" s="126" t="s">
        <v>1517</v>
      </c>
    </row>
    <row r="76" spans="2:7" ht="114.75" customHeight="1" x14ac:dyDescent="0.2">
      <c r="B76" s="47"/>
      <c r="C76" s="47"/>
      <c r="D76" s="47"/>
      <c r="E76" s="220"/>
      <c r="F76" s="126" t="s">
        <v>1680</v>
      </c>
      <c r="G76" s="126" t="s">
        <v>1517</v>
      </c>
    </row>
    <row r="77" spans="2:7" ht="76.5" customHeight="1" x14ac:dyDescent="0.2">
      <c r="B77" s="47"/>
      <c r="C77" s="47"/>
      <c r="D77" s="47"/>
      <c r="E77" s="220"/>
      <c r="F77" s="126" t="s">
        <v>1681</v>
      </c>
      <c r="G77" s="126" t="s">
        <v>1517</v>
      </c>
    </row>
    <row r="78" spans="2:7" ht="89.25" customHeight="1" x14ac:dyDescent="0.2">
      <c r="B78" s="47"/>
      <c r="C78" s="47"/>
      <c r="D78" s="47"/>
      <c r="E78" s="220"/>
      <c r="F78" s="126" t="s">
        <v>1682</v>
      </c>
      <c r="G78" s="126" t="s">
        <v>1576</v>
      </c>
    </row>
    <row r="79" spans="2:7" ht="128.25" customHeight="1" x14ac:dyDescent="0.2">
      <c r="B79" s="47"/>
      <c r="C79" s="47"/>
      <c r="D79" s="47"/>
      <c r="E79" s="220"/>
      <c r="F79" s="126" t="s">
        <v>1683</v>
      </c>
      <c r="G79" s="126" t="s">
        <v>1610</v>
      </c>
    </row>
    <row r="80" spans="2:7" ht="90" customHeight="1" x14ac:dyDescent="0.2">
      <c r="B80" s="47"/>
      <c r="C80" s="47"/>
      <c r="D80" s="47"/>
      <c r="E80" s="220"/>
      <c r="F80" s="126" t="s">
        <v>1684</v>
      </c>
      <c r="G80" s="126" t="s">
        <v>1610</v>
      </c>
    </row>
    <row r="81" spans="2:7" ht="140.25" customHeight="1" x14ac:dyDescent="0.2">
      <c r="B81" s="47"/>
      <c r="C81" s="47"/>
      <c r="D81" s="47"/>
      <c r="E81" s="220"/>
      <c r="F81" s="126" t="s">
        <v>1685</v>
      </c>
      <c r="G81" s="126" t="s">
        <v>1610</v>
      </c>
    </row>
    <row r="82" spans="2:7" ht="127.5" customHeight="1" x14ac:dyDescent="0.2">
      <c r="B82" s="47"/>
      <c r="C82" s="47"/>
      <c r="D82" s="47"/>
      <c r="E82" s="220"/>
      <c r="F82" s="126" t="s">
        <v>1686</v>
      </c>
      <c r="G82" s="126" t="s">
        <v>1528</v>
      </c>
    </row>
    <row r="83" spans="2:7" ht="115.5" customHeight="1" x14ac:dyDescent="0.2">
      <c r="B83" s="47"/>
      <c r="C83" s="47"/>
      <c r="D83" s="47"/>
      <c r="E83" s="220"/>
      <c r="F83" s="126" t="s">
        <v>1687</v>
      </c>
      <c r="G83" s="126" t="s">
        <v>1528</v>
      </c>
    </row>
    <row r="84" spans="2:7" ht="89.25" customHeight="1" x14ac:dyDescent="0.2">
      <c r="B84" s="47"/>
      <c r="C84" s="47"/>
      <c r="D84" s="47"/>
      <c r="E84" s="220"/>
      <c r="F84" s="126" t="s">
        <v>1688</v>
      </c>
      <c r="G84" s="126" t="s">
        <v>1528</v>
      </c>
    </row>
    <row r="85" spans="2:7" ht="102" customHeight="1" x14ac:dyDescent="0.2">
      <c r="B85" s="47"/>
      <c r="C85" s="47"/>
      <c r="D85" s="47"/>
      <c r="E85" s="220"/>
      <c r="F85" s="126" t="s">
        <v>1689</v>
      </c>
      <c r="G85" s="126" t="s">
        <v>1593</v>
      </c>
    </row>
    <row r="86" spans="2:7" ht="115.5" customHeight="1" x14ac:dyDescent="0.2">
      <c r="B86" s="47"/>
      <c r="C86" s="47"/>
      <c r="D86" s="47"/>
      <c r="E86" s="220"/>
      <c r="F86" s="126" t="s">
        <v>1690</v>
      </c>
      <c r="G86" s="126" t="s">
        <v>1593</v>
      </c>
    </row>
    <row r="87" spans="2:7" ht="76.5" customHeight="1" x14ac:dyDescent="0.2">
      <c r="B87" s="47"/>
      <c r="C87" s="47"/>
      <c r="D87" s="47"/>
      <c r="E87" s="221"/>
      <c r="F87" s="126" t="s">
        <v>1691</v>
      </c>
      <c r="G87" s="126" t="s">
        <v>1584</v>
      </c>
    </row>
    <row r="88" spans="2:7" ht="141" customHeight="1" x14ac:dyDescent="0.2"/>
    <row r="89" spans="2:7" ht="128.25" customHeight="1" x14ac:dyDescent="0.2"/>
    <row r="90" spans="2:7" ht="15.75" customHeight="1" x14ac:dyDescent="0.2"/>
    <row r="91" spans="2:7" ht="15.75" customHeight="1" x14ac:dyDescent="0.2">
      <c r="B91" s="149" t="s">
        <v>1692</v>
      </c>
      <c r="C91" s="150" t="s">
        <v>1493</v>
      </c>
      <c r="D91" s="151" t="s">
        <v>1693</v>
      </c>
      <c r="E91" s="152" t="s">
        <v>1694</v>
      </c>
      <c r="F91" s="153"/>
      <c r="G91" s="154" t="s">
        <v>1695</v>
      </c>
    </row>
    <row r="92" spans="2:7" ht="15.75" customHeight="1" x14ac:dyDescent="0.2">
      <c r="B92" s="226" t="s">
        <v>1696</v>
      </c>
      <c r="C92" s="155" t="s">
        <v>1502</v>
      </c>
      <c r="D92" s="155" t="s">
        <v>1697</v>
      </c>
      <c r="E92" s="156" t="s">
        <v>1698</v>
      </c>
      <c r="F92" s="5"/>
      <c r="G92" s="157" t="s">
        <v>1699</v>
      </c>
    </row>
    <row r="93" spans="2:7" ht="15.75" customHeight="1" x14ac:dyDescent="0.2">
      <c r="B93" s="227"/>
      <c r="C93" s="155" t="s">
        <v>1700</v>
      </c>
      <c r="D93" s="155" t="s">
        <v>1504</v>
      </c>
      <c r="E93" s="156" t="s">
        <v>1701</v>
      </c>
      <c r="F93" s="5"/>
      <c r="G93" s="157" t="s">
        <v>1698</v>
      </c>
    </row>
    <row r="94" spans="2:7" ht="15.75" customHeight="1" x14ac:dyDescent="0.2">
      <c r="B94" s="227"/>
      <c r="C94" s="155" t="s">
        <v>1702</v>
      </c>
      <c r="D94" s="155" t="s">
        <v>1703</v>
      </c>
      <c r="E94" s="156" t="s">
        <v>1704</v>
      </c>
      <c r="F94" s="5"/>
      <c r="G94" s="157" t="s">
        <v>1705</v>
      </c>
    </row>
    <row r="95" spans="2:7" ht="15.75" customHeight="1" x14ac:dyDescent="0.2">
      <c r="B95" s="227"/>
      <c r="C95" s="155" t="s">
        <v>1517</v>
      </c>
      <c r="D95" s="155" t="s">
        <v>1516</v>
      </c>
      <c r="E95" s="156" t="s">
        <v>1701</v>
      </c>
      <c r="F95" s="5"/>
      <c r="G95" s="157" t="s">
        <v>1704</v>
      </c>
    </row>
    <row r="96" spans="2:7" ht="15.75" customHeight="1" x14ac:dyDescent="0.2">
      <c r="B96" s="227"/>
      <c r="C96" s="155" t="s">
        <v>1706</v>
      </c>
      <c r="D96" s="155" t="s">
        <v>1707</v>
      </c>
      <c r="E96" s="156" t="s">
        <v>1698</v>
      </c>
      <c r="F96" s="5"/>
      <c r="G96" s="157" t="s">
        <v>1708</v>
      </c>
    </row>
    <row r="97" spans="2:7" ht="15.75" customHeight="1" x14ac:dyDescent="0.2">
      <c r="B97" s="227"/>
      <c r="C97" s="155" t="s">
        <v>1709</v>
      </c>
      <c r="D97" s="155" t="s">
        <v>1710</v>
      </c>
      <c r="E97" s="156" t="s">
        <v>1698</v>
      </c>
      <c r="F97" s="5"/>
      <c r="G97" s="157" t="s">
        <v>1701</v>
      </c>
    </row>
    <row r="98" spans="2:7" ht="15.75" customHeight="1" x14ac:dyDescent="0.2">
      <c r="B98" s="227"/>
      <c r="C98" s="155" t="s">
        <v>1528</v>
      </c>
      <c r="D98" s="155" t="s">
        <v>1527</v>
      </c>
      <c r="E98" s="158" t="s">
        <v>1701</v>
      </c>
      <c r="F98" s="5"/>
      <c r="G98" s="157" t="s">
        <v>1711</v>
      </c>
    </row>
    <row r="99" spans="2:7" ht="15.75" customHeight="1" x14ac:dyDescent="0.2">
      <c r="B99" s="227"/>
      <c r="C99" s="155"/>
      <c r="D99" s="155" t="s">
        <v>1712</v>
      </c>
      <c r="E99" s="159" t="s">
        <v>1701</v>
      </c>
      <c r="F99" s="5"/>
      <c r="G99" s="157" t="s">
        <v>1713</v>
      </c>
    </row>
    <row r="100" spans="2:7" ht="15.75" customHeight="1" x14ac:dyDescent="0.2">
      <c r="B100" s="228"/>
      <c r="C100" s="155"/>
      <c r="D100" s="155" t="s">
        <v>1534</v>
      </c>
      <c r="E100" s="160" t="s">
        <v>1701</v>
      </c>
      <c r="F100" s="5"/>
      <c r="G100" s="157" t="s">
        <v>1714</v>
      </c>
    </row>
    <row r="101" spans="2:7" ht="15.75" customHeight="1" x14ac:dyDescent="0.2">
      <c r="B101" s="229" t="s">
        <v>1715</v>
      </c>
      <c r="C101" s="155" t="s">
        <v>1539</v>
      </c>
      <c r="D101" s="155" t="s">
        <v>1538</v>
      </c>
      <c r="E101" s="158" t="s">
        <v>1701</v>
      </c>
      <c r="F101" s="161"/>
      <c r="G101" s="157" t="s">
        <v>1716</v>
      </c>
    </row>
    <row r="102" spans="2:7" ht="15.75" customHeight="1" x14ac:dyDescent="0.2">
      <c r="B102" s="227"/>
      <c r="C102" s="155"/>
      <c r="D102" s="155" t="s">
        <v>1717</v>
      </c>
      <c r="E102" s="159" t="s">
        <v>1701</v>
      </c>
      <c r="F102" s="161"/>
      <c r="G102" s="157" t="s">
        <v>1718</v>
      </c>
    </row>
    <row r="103" spans="2:7" ht="15.75" customHeight="1" x14ac:dyDescent="0.2">
      <c r="B103" s="227"/>
      <c r="C103" s="155"/>
      <c r="D103" s="155" t="s">
        <v>1719</v>
      </c>
      <c r="E103" s="159" t="s">
        <v>1701</v>
      </c>
      <c r="F103" s="161"/>
      <c r="G103" s="157" t="s">
        <v>1720</v>
      </c>
    </row>
    <row r="104" spans="2:7" ht="15.75" customHeight="1" x14ac:dyDescent="0.2">
      <c r="B104" s="227"/>
      <c r="C104" s="155"/>
      <c r="D104" s="155" t="s">
        <v>1548</v>
      </c>
      <c r="E104" s="159" t="s">
        <v>1701</v>
      </c>
      <c r="F104" s="161"/>
      <c r="G104" s="222"/>
    </row>
    <row r="105" spans="2:7" ht="15.75" customHeight="1" x14ac:dyDescent="0.2">
      <c r="B105" s="227"/>
      <c r="C105" s="155"/>
      <c r="D105" s="155" t="s">
        <v>1721</v>
      </c>
      <c r="E105" s="159" t="s">
        <v>1701</v>
      </c>
      <c r="F105" s="161"/>
      <c r="G105" s="223"/>
    </row>
    <row r="106" spans="2:7" ht="15.75" customHeight="1" x14ac:dyDescent="0.2">
      <c r="B106" s="227"/>
      <c r="C106" s="155"/>
      <c r="D106" s="155" t="s">
        <v>1722</v>
      </c>
      <c r="E106" s="159" t="s">
        <v>1701</v>
      </c>
      <c r="F106" s="161"/>
      <c r="G106" s="223"/>
    </row>
    <row r="107" spans="2:7" ht="15.75" customHeight="1" x14ac:dyDescent="0.2">
      <c r="B107" s="227"/>
      <c r="C107" s="155"/>
      <c r="D107" s="155" t="s">
        <v>1554</v>
      </c>
      <c r="E107" s="160" t="s">
        <v>1701</v>
      </c>
      <c r="F107" s="161"/>
      <c r="G107" s="223"/>
    </row>
    <row r="108" spans="2:7" ht="15.75" customHeight="1" x14ac:dyDescent="0.2">
      <c r="B108" s="227"/>
      <c r="C108" s="155" t="s">
        <v>1557</v>
      </c>
      <c r="D108" s="155" t="s">
        <v>1556</v>
      </c>
      <c r="E108" s="158" t="s">
        <v>1699</v>
      </c>
      <c r="F108" s="5"/>
      <c r="G108" s="223"/>
    </row>
    <row r="109" spans="2:7" ht="15.75" customHeight="1" x14ac:dyDescent="0.2">
      <c r="B109" s="227"/>
      <c r="C109" s="155"/>
      <c r="D109" s="155" t="s">
        <v>1723</v>
      </c>
      <c r="E109" s="162" t="s">
        <v>1699</v>
      </c>
      <c r="F109" s="5"/>
      <c r="G109" s="223"/>
    </row>
    <row r="110" spans="2:7" ht="15.75" customHeight="1" x14ac:dyDescent="0.2">
      <c r="B110" s="227"/>
      <c r="C110" s="155" t="s">
        <v>1517</v>
      </c>
      <c r="D110" s="155" t="s">
        <v>1724</v>
      </c>
      <c r="E110" s="158" t="s">
        <v>1701</v>
      </c>
      <c r="F110" s="5"/>
      <c r="G110" s="223"/>
    </row>
    <row r="111" spans="2:7" ht="15.75" customHeight="1" x14ac:dyDescent="0.2">
      <c r="B111" s="227"/>
      <c r="C111" s="155"/>
      <c r="D111" s="155" t="s">
        <v>1564</v>
      </c>
      <c r="E111" s="159" t="s">
        <v>1701</v>
      </c>
      <c r="F111" s="5"/>
      <c r="G111" s="223"/>
    </row>
    <row r="112" spans="2:7" ht="15.75" customHeight="1" x14ac:dyDescent="0.2">
      <c r="B112" s="227"/>
      <c r="C112" s="155"/>
      <c r="D112" s="155" t="s">
        <v>1566</v>
      </c>
      <c r="E112" s="159" t="s">
        <v>1713</v>
      </c>
      <c r="F112" s="5"/>
      <c r="G112" s="223"/>
    </row>
    <row r="113" spans="2:7" ht="15.75" customHeight="1" x14ac:dyDescent="0.2">
      <c r="B113" s="227"/>
      <c r="C113" s="155"/>
      <c r="D113" s="155" t="s">
        <v>1567</v>
      </c>
      <c r="E113" s="160" t="s">
        <v>1705</v>
      </c>
      <c r="F113" s="5"/>
      <c r="G113" s="223"/>
    </row>
    <row r="114" spans="2:7" ht="15.75" customHeight="1" x14ac:dyDescent="0.2">
      <c r="B114" s="227"/>
      <c r="C114" s="155" t="s">
        <v>1570</v>
      </c>
      <c r="D114" s="155" t="s">
        <v>1725</v>
      </c>
      <c r="E114" s="158" t="s">
        <v>1701</v>
      </c>
      <c r="F114" s="5"/>
      <c r="G114" s="223"/>
    </row>
    <row r="115" spans="2:7" ht="15.75" customHeight="1" x14ac:dyDescent="0.2">
      <c r="B115" s="227"/>
      <c r="C115" s="155"/>
      <c r="D115" s="155" t="s">
        <v>1572</v>
      </c>
      <c r="E115" s="159" t="s">
        <v>1701</v>
      </c>
      <c r="F115" s="5"/>
      <c r="G115" s="223"/>
    </row>
    <row r="116" spans="2:7" ht="15.75" customHeight="1" x14ac:dyDescent="0.2">
      <c r="B116" s="227"/>
      <c r="C116" s="155"/>
      <c r="D116" s="155" t="s">
        <v>1573</v>
      </c>
      <c r="E116" s="160" t="s">
        <v>1701</v>
      </c>
      <c r="F116" s="5"/>
      <c r="G116" s="223"/>
    </row>
    <row r="117" spans="2:7" ht="15.75" customHeight="1" x14ac:dyDescent="0.2">
      <c r="B117" s="227"/>
      <c r="C117" s="155" t="s">
        <v>1576</v>
      </c>
      <c r="D117" s="155" t="s">
        <v>1575</v>
      </c>
      <c r="E117" s="163" t="s">
        <v>1713</v>
      </c>
      <c r="F117" s="5"/>
      <c r="G117" s="223"/>
    </row>
    <row r="118" spans="2:7" ht="15.75" customHeight="1" x14ac:dyDescent="0.2">
      <c r="B118" s="227"/>
      <c r="C118" s="155" t="s">
        <v>1565</v>
      </c>
      <c r="D118" s="155" t="s">
        <v>1726</v>
      </c>
      <c r="E118" s="158" t="s">
        <v>1705</v>
      </c>
      <c r="F118" s="5"/>
      <c r="G118" s="223"/>
    </row>
    <row r="119" spans="2:7" ht="15.75" customHeight="1" x14ac:dyDescent="0.2">
      <c r="B119" s="227"/>
      <c r="C119" s="155"/>
      <c r="D119" s="155" t="s">
        <v>1581</v>
      </c>
      <c r="E119" s="159" t="s">
        <v>1713</v>
      </c>
      <c r="F119" s="5"/>
      <c r="G119" s="223"/>
    </row>
    <row r="120" spans="2:7" ht="15.75" customHeight="1" x14ac:dyDescent="0.2">
      <c r="B120" s="227"/>
      <c r="C120" s="155"/>
      <c r="D120" s="155" t="s">
        <v>1727</v>
      </c>
      <c r="E120" s="162" t="s">
        <v>1705</v>
      </c>
      <c r="F120" s="5"/>
      <c r="G120" s="223"/>
    </row>
    <row r="121" spans="2:7" ht="15.75" customHeight="1" x14ac:dyDescent="0.2">
      <c r="B121" s="227"/>
      <c r="C121" s="155" t="s">
        <v>1621</v>
      </c>
      <c r="D121" s="155" t="s">
        <v>1585</v>
      </c>
      <c r="E121" s="158" t="s">
        <v>1701</v>
      </c>
      <c r="F121" s="5"/>
      <c r="G121" s="223"/>
    </row>
    <row r="122" spans="2:7" ht="15.75" customHeight="1" x14ac:dyDescent="0.2">
      <c r="B122" s="227"/>
      <c r="C122" s="155"/>
      <c r="D122" s="155" t="s">
        <v>1728</v>
      </c>
      <c r="E122" s="160" t="s">
        <v>1705</v>
      </c>
      <c r="F122" s="5"/>
      <c r="G122" s="223"/>
    </row>
    <row r="123" spans="2:7" ht="15.75" customHeight="1" x14ac:dyDescent="0.2">
      <c r="B123" s="227"/>
      <c r="C123" s="155" t="s">
        <v>1528</v>
      </c>
      <c r="D123" s="155" t="s">
        <v>1729</v>
      </c>
      <c r="E123" s="156" t="s">
        <v>1701</v>
      </c>
      <c r="F123" s="5"/>
      <c r="G123" s="223"/>
    </row>
    <row r="124" spans="2:7" ht="15.75" customHeight="1" x14ac:dyDescent="0.2">
      <c r="B124" s="228"/>
      <c r="C124" s="155" t="s">
        <v>1593</v>
      </c>
      <c r="D124" s="155" t="s">
        <v>1592</v>
      </c>
      <c r="E124" s="156" t="s">
        <v>1701</v>
      </c>
      <c r="F124" s="5"/>
      <c r="G124" s="223"/>
    </row>
    <row r="125" spans="2:7" ht="15.75" customHeight="1" x14ac:dyDescent="0.2">
      <c r="B125" s="230" t="s">
        <v>1730</v>
      </c>
      <c r="C125" s="155" t="s">
        <v>1574</v>
      </c>
      <c r="D125" s="155" t="s">
        <v>1731</v>
      </c>
      <c r="E125" s="156" t="s">
        <v>1732</v>
      </c>
      <c r="F125" s="5"/>
      <c r="G125" s="223"/>
    </row>
    <row r="126" spans="2:7" ht="15.75" customHeight="1" x14ac:dyDescent="0.2">
      <c r="B126" s="227"/>
      <c r="C126" s="155" t="s">
        <v>1599</v>
      </c>
      <c r="D126" s="155" t="s">
        <v>1733</v>
      </c>
      <c r="E126" s="159" t="s">
        <v>1701</v>
      </c>
      <c r="F126" s="5"/>
      <c r="G126" s="223"/>
    </row>
    <row r="127" spans="2:7" ht="15.75" customHeight="1" x14ac:dyDescent="0.2">
      <c r="B127" s="227"/>
      <c r="C127" s="155"/>
      <c r="D127" s="155" t="s">
        <v>1734</v>
      </c>
      <c r="E127" s="159" t="s">
        <v>1701</v>
      </c>
      <c r="F127" s="5"/>
      <c r="G127" s="223"/>
    </row>
    <row r="128" spans="2:7" ht="15.75" customHeight="1" x14ac:dyDescent="0.2">
      <c r="B128" s="227"/>
      <c r="C128" s="155"/>
      <c r="D128" s="155" t="s">
        <v>1735</v>
      </c>
      <c r="E128" s="159" t="s">
        <v>1701</v>
      </c>
      <c r="F128" s="5"/>
      <c r="G128" s="223"/>
    </row>
    <row r="129" spans="2:7" ht="15.75" customHeight="1" x14ac:dyDescent="0.2">
      <c r="B129" s="227"/>
      <c r="C129" s="155" t="s">
        <v>1605</v>
      </c>
      <c r="D129" s="155" t="s">
        <v>1604</v>
      </c>
      <c r="E129" s="158" t="s">
        <v>1705</v>
      </c>
      <c r="F129" s="5"/>
      <c r="G129" s="223"/>
    </row>
    <row r="130" spans="2:7" ht="15.75" customHeight="1" x14ac:dyDescent="0.2">
      <c r="B130" s="227"/>
      <c r="C130" s="155"/>
      <c r="D130" s="155" t="s">
        <v>1607</v>
      </c>
      <c r="E130" s="160" t="s">
        <v>1705</v>
      </c>
      <c r="F130" s="5"/>
      <c r="G130" s="223"/>
    </row>
    <row r="131" spans="2:7" ht="15.75" customHeight="1" x14ac:dyDescent="0.2">
      <c r="B131" s="227"/>
      <c r="C131" s="155" t="s">
        <v>1570</v>
      </c>
      <c r="D131" s="155" t="s">
        <v>1608</v>
      </c>
      <c r="E131" s="156" t="s">
        <v>1701</v>
      </c>
      <c r="F131" s="5"/>
      <c r="G131" s="223"/>
    </row>
    <row r="132" spans="2:7" ht="15.75" customHeight="1" x14ac:dyDescent="0.2">
      <c r="B132" s="227"/>
      <c r="C132" s="155" t="s">
        <v>1606</v>
      </c>
      <c r="D132" s="155" t="s">
        <v>1736</v>
      </c>
      <c r="E132" s="158" t="s">
        <v>1701</v>
      </c>
      <c r="F132" s="5"/>
      <c r="G132" s="223"/>
    </row>
    <row r="133" spans="2:7" ht="15.75" customHeight="1" x14ac:dyDescent="0.2">
      <c r="B133" s="227"/>
      <c r="C133" s="155"/>
      <c r="D133" s="155" t="s">
        <v>1737</v>
      </c>
      <c r="E133" s="162" t="s">
        <v>1701</v>
      </c>
      <c r="F133" s="5"/>
      <c r="G133" s="223"/>
    </row>
    <row r="134" spans="2:7" ht="15.75" customHeight="1" x14ac:dyDescent="0.2">
      <c r="B134" s="227"/>
      <c r="C134" s="155" t="s">
        <v>1563</v>
      </c>
      <c r="D134" s="155" t="s">
        <v>1738</v>
      </c>
      <c r="E134" s="158" t="s">
        <v>1705</v>
      </c>
      <c r="F134" s="5"/>
      <c r="G134" s="223"/>
    </row>
    <row r="135" spans="2:7" ht="15.75" customHeight="1" x14ac:dyDescent="0.2">
      <c r="B135" s="227"/>
      <c r="C135" s="155"/>
      <c r="D135" s="155" t="s">
        <v>1739</v>
      </c>
      <c r="E135" s="160" t="s">
        <v>1705</v>
      </c>
      <c r="F135" s="5"/>
      <c r="G135" s="223"/>
    </row>
    <row r="136" spans="2:7" ht="15.75" customHeight="1" x14ac:dyDescent="0.2">
      <c r="B136" s="228"/>
      <c r="C136" s="155" t="s">
        <v>1593</v>
      </c>
      <c r="D136" s="155" t="s">
        <v>1615</v>
      </c>
      <c r="E136" s="156" t="s">
        <v>1701</v>
      </c>
      <c r="F136" s="5"/>
      <c r="G136" s="223"/>
    </row>
    <row r="137" spans="2:7" ht="15.75" customHeight="1" x14ac:dyDescent="0.2">
      <c r="B137" s="231" t="s">
        <v>1740</v>
      </c>
      <c r="C137" s="155" t="s">
        <v>1577</v>
      </c>
      <c r="D137" s="155" t="s">
        <v>1618</v>
      </c>
      <c r="E137" s="156" t="s">
        <v>1705</v>
      </c>
      <c r="F137" s="5"/>
      <c r="G137" s="223"/>
    </row>
    <row r="138" spans="2:7" ht="15.75" customHeight="1" x14ac:dyDescent="0.2">
      <c r="B138" s="227"/>
      <c r="C138" s="155" t="s">
        <v>1700</v>
      </c>
      <c r="D138" s="155" t="s">
        <v>1620</v>
      </c>
      <c r="E138" s="164" t="s">
        <v>1701</v>
      </c>
      <c r="F138" s="5"/>
      <c r="G138" s="223"/>
    </row>
    <row r="139" spans="2:7" ht="15.75" customHeight="1" x14ac:dyDescent="0.2">
      <c r="B139" s="227"/>
      <c r="C139" s="155" t="s">
        <v>1517</v>
      </c>
      <c r="D139" s="155" t="s">
        <v>1741</v>
      </c>
      <c r="E139" s="164" t="s">
        <v>1701</v>
      </c>
      <c r="F139" s="5"/>
      <c r="G139" s="223"/>
    </row>
    <row r="140" spans="2:7" ht="15.75" customHeight="1" x14ac:dyDescent="0.2">
      <c r="B140" s="227"/>
      <c r="C140" s="155"/>
      <c r="D140" s="155" t="s">
        <v>1624</v>
      </c>
      <c r="E140" s="164" t="s">
        <v>1732</v>
      </c>
      <c r="F140" s="5"/>
      <c r="G140" s="223"/>
    </row>
    <row r="141" spans="2:7" ht="15.75" customHeight="1" x14ac:dyDescent="0.2">
      <c r="B141" s="227"/>
      <c r="C141" s="155"/>
      <c r="D141" s="155" t="s">
        <v>1742</v>
      </c>
      <c r="E141" s="164" t="s">
        <v>1701</v>
      </c>
      <c r="F141" s="5"/>
      <c r="G141" s="223"/>
    </row>
    <row r="142" spans="2:7" ht="15.75" customHeight="1" x14ac:dyDescent="0.2">
      <c r="B142" s="227"/>
      <c r="C142" s="155" t="s">
        <v>1576</v>
      </c>
      <c r="D142" s="155" t="s">
        <v>1628</v>
      </c>
      <c r="E142" s="164" t="s">
        <v>1699</v>
      </c>
      <c r="F142" s="5"/>
      <c r="G142" s="223"/>
    </row>
    <row r="143" spans="2:7" ht="15.75" customHeight="1" x14ac:dyDescent="0.2">
      <c r="B143" s="227"/>
      <c r="C143" s="155" t="s">
        <v>1528</v>
      </c>
      <c r="D143" s="155" t="s">
        <v>1743</v>
      </c>
      <c r="E143" s="158" t="s">
        <v>1701</v>
      </c>
      <c r="F143" s="5"/>
      <c r="G143" s="223"/>
    </row>
    <row r="144" spans="2:7" ht="15.75" customHeight="1" x14ac:dyDescent="0.2">
      <c r="B144" s="228"/>
      <c r="C144" s="155" t="s">
        <v>1593</v>
      </c>
      <c r="D144" s="155" t="s">
        <v>1744</v>
      </c>
      <c r="E144" s="158" t="s">
        <v>1701</v>
      </c>
      <c r="F144" s="5"/>
      <c r="G144" s="223"/>
    </row>
    <row r="145" spans="2:7" ht="15.75" customHeight="1" x14ac:dyDescent="0.2">
      <c r="B145" s="232" t="s">
        <v>1745</v>
      </c>
      <c r="C145" s="155" t="s">
        <v>1746</v>
      </c>
      <c r="D145" s="155" t="s">
        <v>1747</v>
      </c>
      <c r="E145" s="156" t="s">
        <v>1748</v>
      </c>
      <c r="F145" s="5"/>
      <c r="G145" s="223"/>
    </row>
    <row r="146" spans="2:7" ht="15.75" customHeight="1" x14ac:dyDescent="0.2">
      <c r="B146" s="227"/>
      <c r="C146" s="155" t="s">
        <v>884</v>
      </c>
      <c r="D146" s="155" t="s">
        <v>1638</v>
      </c>
      <c r="E146" s="156" t="s">
        <v>1749</v>
      </c>
      <c r="F146" s="5"/>
      <c r="G146" s="223"/>
    </row>
    <row r="147" spans="2:7" ht="15.75" customHeight="1" x14ac:dyDescent="0.2">
      <c r="B147" s="227"/>
      <c r="C147" s="155" t="s">
        <v>1750</v>
      </c>
      <c r="D147" s="155" t="s">
        <v>1641</v>
      </c>
      <c r="E147" s="156" t="s">
        <v>1705</v>
      </c>
      <c r="F147" s="5"/>
      <c r="G147" s="223"/>
    </row>
    <row r="148" spans="2:7" ht="15.75" customHeight="1" x14ac:dyDescent="0.2">
      <c r="B148" s="228"/>
      <c r="C148" s="155" t="s">
        <v>1751</v>
      </c>
      <c r="D148" s="155" t="s">
        <v>1729</v>
      </c>
      <c r="E148" s="156" t="s">
        <v>1749</v>
      </c>
      <c r="F148" s="5"/>
      <c r="G148" s="223"/>
    </row>
    <row r="149" spans="2:7" ht="15.75" customHeight="1" x14ac:dyDescent="0.2">
      <c r="B149" s="233" t="s">
        <v>1752</v>
      </c>
      <c r="C149" s="155" t="s">
        <v>1571</v>
      </c>
      <c r="D149" s="155" t="s">
        <v>1645</v>
      </c>
      <c r="E149" s="158" t="s">
        <v>1701</v>
      </c>
      <c r="F149" s="5"/>
      <c r="G149" s="223"/>
    </row>
    <row r="150" spans="2:7" ht="15.75" customHeight="1" x14ac:dyDescent="0.2">
      <c r="B150" s="227"/>
      <c r="C150" s="155"/>
      <c r="D150" s="155" t="s">
        <v>1753</v>
      </c>
      <c r="E150" s="159" t="s">
        <v>1701</v>
      </c>
      <c r="F150" s="5"/>
      <c r="G150" s="223"/>
    </row>
    <row r="151" spans="2:7" ht="15.75" customHeight="1" x14ac:dyDescent="0.2">
      <c r="B151" s="227"/>
      <c r="C151" s="155"/>
      <c r="D151" s="155" t="s">
        <v>1754</v>
      </c>
      <c r="E151" s="159" t="s">
        <v>1701</v>
      </c>
      <c r="F151" s="5"/>
      <c r="G151" s="223"/>
    </row>
    <row r="152" spans="2:7" ht="15.75" customHeight="1" x14ac:dyDescent="0.2">
      <c r="B152" s="227"/>
      <c r="C152" s="155"/>
      <c r="D152" s="155" t="s">
        <v>1652</v>
      </c>
      <c r="E152" s="159" t="s">
        <v>1701</v>
      </c>
      <c r="F152" s="5"/>
      <c r="G152" s="223"/>
    </row>
    <row r="153" spans="2:7" ht="15.75" customHeight="1" x14ac:dyDescent="0.2">
      <c r="B153" s="227"/>
      <c r="C153" s="155"/>
      <c r="D153" s="155" t="s">
        <v>1755</v>
      </c>
      <c r="E153" s="159" t="s">
        <v>1732</v>
      </c>
      <c r="F153" s="5"/>
      <c r="G153" s="223"/>
    </row>
    <row r="154" spans="2:7" ht="15.75" customHeight="1" x14ac:dyDescent="0.2">
      <c r="B154" s="227"/>
      <c r="C154" s="155"/>
      <c r="D154" s="155" t="s">
        <v>1756</v>
      </c>
      <c r="E154" s="159" t="s">
        <v>1701</v>
      </c>
      <c r="F154" s="5"/>
      <c r="G154" s="223"/>
    </row>
    <row r="155" spans="2:7" ht="15.75" customHeight="1" x14ac:dyDescent="0.2">
      <c r="B155" s="227"/>
      <c r="C155" s="155"/>
      <c r="D155" s="155" t="s">
        <v>1757</v>
      </c>
      <c r="E155" s="160" t="s">
        <v>1701</v>
      </c>
      <c r="F155" s="5"/>
      <c r="G155" s="223"/>
    </row>
    <row r="156" spans="2:7" ht="15.75" customHeight="1" x14ac:dyDescent="0.2">
      <c r="B156" s="227"/>
      <c r="C156" s="155" t="s">
        <v>1502</v>
      </c>
      <c r="D156" s="155" t="s">
        <v>1660</v>
      </c>
      <c r="E156" s="158" t="s">
        <v>1758</v>
      </c>
      <c r="F156" s="5"/>
      <c r="G156" s="223"/>
    </row>
    <row r="157" spans="2:7" ht="15.75" customHeight="1" x14ac:dyDescent="0.2">
      <c r="B157" s="227"/>
      <c r="C157" s="155"/>
      <c r="D157" s="155" t="s">
        <v>1759</v>
      </c>
      <c r="E157" s="159" t="s">
        <v>1732</v>
      </c>
      <c r="F157" s="5"/>
      <c r="G157" s="223"/>
    </row>
    <row r="158" spans="2:7" ht="15.75" customHeight="1" x14ac:dyDescent="0.2">
      <c r="B158" s="227"/>
      <c r="C158" s="155"/>
      <c r="D158" s="155" t="s">
        <v>1665</v>
      </c>
      <c r="E158" s="160" t="s">
        <v>1699</v>
      </c>
      <c r="F158" s="5"/>
      <c r="G158" s="223"/>
    </row>
    <row r="159" spans="2:7" ht="15.75" customHeight="1" x14ac:dyDescent="0.2">
      <c r="B159" s="227"/>
      <c r="C159" s="155" t="s">
        <v>1557</v>
      </c>
      <c r="D159" s="155" t="s">
        <v>1760</v>
      </c>
      <c r="E159" s="158" t="s">
        <v>1699</v>
      </c>
      <c r="F159" s="5"/>
      <c r="G159" s="223"/>
    </row>
    <row r="160" spans="2:7" ht="15.75" customHeight="1" x14ac:dyDescent="0.2">
      <c r="B160" s="227"/>
      <c r="C160" s="155"/>
      <c r="D160" s="155" t="s">
        <v>1669</v>
      </c>
      <c r="E160" s="160" t="s">
        <v>1699</v>
      </c>
      <c r="F160" s="5"/>
      <c r="G160" s="223"/>
    </row>
    <row r="161" spans="2:7" ht="15.75" customHeight="1" x14ac:dyDescent="0.2">
      <c r="B161" s="227"/>
      <c r="C161" s="155" t="s">
        <v>1616</v>
      </c>
      <c r="D161" s="155" t="s">
        <v>1761</v>
      </c>
      <c r="E161" s="156" t="s">
        <v>1701</v>
      </c>
      <c r="F161" s="5"/>
      <c r="G161" s="223"/>
    </row>
    <row r="162" spans="2:7" ht="15.75" customHeight="1" x14ac:dyDescent="0.2">
      <c r="B162" s="227"/>
      <c r="C162" s="155" t="s">
        <v>1574</v>
      </c>
      <c r="D162" s="155" t="s">
        <v>1673</v>
      </c>
      <c r="E162" s="156" t="s">
        <v>1732</v>
      </c>
      <c r="F162" s="5"/>
      <c r="G162" s="223"/>
    </row>
    <row r="163" spans="2:7" ht="15.75" customHeight="1" x14ac:dyDescent="0.2">
      <c r="B163" s="227"/>
      <c r="C163" s="155" t="s">
        <v>1559</v>
      </c>
      <c r="D163" s="155" t="s">
        <v>1675</v>
      </c>
      <c r="E163" s="164" t="s">
        <v>1705</v>
      </c>
      <c r="F163" s="5"/>
      <c r="G163" s="223"/>
    </row>
    <row r="164" spans="2:7" ht="15.75" customHeight="1" x14ac:dyDescent="0.2">
      <c r="B164" s="227"/>
      <c r="C164" s="155" t="s">
        <v>1517</v>
      </c>
      <c r="D164" s="155" t="s">
        <v>1677</v>
      </c>
      <c r="E164" s="158" t="s">
        <v>1701</v>
      </c>
      <c r="F164" s="5"/>
      <c r="G164" s="223"/>
    </row>
    <row r="165" spans="2:7" ht="15.75" customHeight="1" x14ac:dyDescent="0.2">
      <c r="B165" s="227"/>
      <c r="C165" s="155"/>
      <c r="D165" s="155" t="s">
        <v>1762</v>
      </c>
      <c r="E165" s="159" t="s">
        <v>1699</v>
      </c>
      <c r="F165" s="5"/>
      <c r="G165" s="223"/>
    </row>
    <row r="166" spans="2:7" ht="15.75" customHeight="1" x14ac:dyDescent="0.2">
      <c r="B166" s="227"/>
      <c r="C166" s="155"/>
      <c r="D166" s="155" t="s">
        <v>1763</v>
      </c>
      <c r="E166" s="159" t="s">
        <v>1764</v>
      </c>
      <c r="F166" s="5"/>
      <c r="G166" s="223"/>
    </row>
    <row r="167" spans="2:7" ht="15.75" customHeight="1" x14ac:dyDescent="0.2">
      <c r="B167" s="227"/>
      <c r="C167" s="155"/>
      <c r="D167" s="155" t="s">
        <v>1680</v>
      </c>
      <c r="E167" s="159" t="s">
        <v>1701</v>
      </c>
      <c r="F167" s="5"/>
      <c r="G167" s="223"/>
    </row>
    <row r="168" spans="2:7" ht="15.75" customHeight="1" x14ac:dyDescent="0.2">
      <c r="B168" s="227"/>
      <c r="C168" s="155"/>
      <c r="D168" s="155" t="s">
        <v>1765</v>
      </c>
      <c r="E168" s="160" t="s">
        <v>1749</v>
      </c>
      <c r="F168" s="5"/>
      <c r="G168" s="223"/>
    </row>
    <row r="169" spans="2:7" ht="15.75" customHeight="1" x14ac:dyDescent="0.2">
      <c r="B169" s="227"/>
      <c r="C169" s="155" t="s">
        <v>1576</v>
      </c>
      <c r="D169" s="155" t="s">
        <v>1766</v>
      </c>
      <c r="E169" s="163" t="s">
        <v>1732</v>
      </c>
      <c r="F169" s="5"/>
      <c r="G169" s="223"/>
    </row>
    <row r="170" spans="2:7" ht="15.75" customHeight="1" x14ac:dyDescent="0.2">
      <c r="B170" s="227"/>
      <c r="C170" s="155" t="s">
        <v>1610</v>
      </c>
      <c r="D170" s="155" t="s">
        <v>1767</v>
      </c>
      <c r="E170" s="158" t="s">
        <v>1701</v>
      </c>
      <c r="F170" s="5"/>
      <c r="G170" s="223"/>
    </row>
    <row r="171" spans="2:7" ht="15.75" customHeight="1" x14ac:dyDescent="0.2">
      <c r="B171" s="227"/>
      <c r="C171" s="155"/>
      <c r="D171" s="155" t="s">
        <v>1768</v>
      </c>
      <c r="E171" s="159" t="s">
        <v>1701</v>
      </c>
      <c r="F171" s="5"/>
      <c r="G171" s="223"/>
    </row>
    <row r="172" spans="2:7" ht="15.75" customHeight="1" x14ac:dyDescent="0.2">
      <c r="B172" s="227"/>
      <c r="C172" s="155"/>
      <c r="D172" s="155" t="s">
        <v>1685</v>
      </c>
      <c r="E172" s="162" t="s">
        <v>1748</v>
      </c>
      <c r="F172" s="5"/>
      <c r="G172" s="223"/>
    </row>
    <row r="173" spans="2:7" ht="15.75" customHeight="1" x14ac:dyDescent="0.2">
      <c r="B173" s="227"/>
      <c r="C173" s="155" t="s">
        <v>1528</v>
      </c>
      <c r="D173" s="155" t="s">
        <v>1769</v>
      </c>
      <c r="E173" s="158" t="s">
        <v>1701</v>
      </c>
      <c r="F173" s="5"/>
      <c r="G173" s="223"/>
    </row>
    <row r="174" spans="2:7" ht="15.75" customHeight="1" x14ac:dyDescent="0.2">
      <c r="B174" s="227"/>
      <c r="C174" s="155"/>
      <c r="D174" s="155" t="s">
        <v>1770</v>
      </c>
      <c r="E174" s="159" t="s">
        <v>1701</v>
      </c>
      <c r="F174" s="5"/>
      <c r="G174" s="223"/>
    </row>
    <row r="175" spans="2:7" ht="15.75" customHeight="1" x14ac:dyDescent="0.2">
      <c r="B175" s="227"/>
      <c r="C175" s="155"/>
      <c r="D175" s="155" t="s">
        <v>1771</v>
      </c>
      <c r="E175" s="162" t="s">
        <v>1701</v>
      </c>
      <c r="F175" s="5"/>
      <c r="G175" s="223"/>
    </row>
    <row r="176" spans="2:7" ht="15.75" customHeight="1" x14ac:dyDescent="0.2">
      <c r="B176" s="227"/>
      <c r="C176" s="155" t="s">
        <v>1593</v>
      </c>
      <c r="D176" s="155" t="s">
        <v>1689</v>
      </c>
      <c r="E176" s="158" t="s">
        <v>1701</v>
      </c>
      <c r="F176" s="5"/>
      <c r="G176" s="223"/>
    </row>
    <row r="177" spans="2:7" ht="15.75" customHeight="1" x14ac:dyDescent="0.2">
      <c r="B177" s="227"/>
      <c r="C177" s="155"/>
      <c r="D177" s="155" t="s">
        <v>1772</v>
      </c>
      <c r="E177" s="160" t="s">
        <v>1701</v>
      </c>
      <c r="F177" s="5"/>
      <c r="G177" s="223"/>
    </row>
    <row r="178" spans="2:7" ht="15.75" customHeight="1" x14ac:dyDescent="0.2">
      <c r="B178" s="228"/>
      <c r="C178" s="155" t="s">
        <v>1773</v>
      </c>
      <c r="D178" s="155" t="s">
        <v>1774</v>
      </c>
      <c r="E178" s="165" t="s">
        <v>1716</v>
      </c>
      <c r="F178" s="166"/>
      <c r="G178" s="224"/>
    </row>
    <row r="179" spans="2:7" ht="15.75" customHeight="1" x14ac:dyDescent="0.2"/>
    <row r="180" spans="2:7" ht="15.75" customHeight="1" x14ac:dyDescent="0.2"/>
    <row r="181" spans="2:7" ht="15.75" customHeight="1" x14ac:dyDescent="0.2"/>
    <row r="182" spans="2:7" ht="15.75" customHeight="1" x14ac:dyDescent="0.2"/>
    <row r="183" spans="2:7" ht="15.75" customHeight="1" x14ac:dyDescent="0.2"/>
    <row r="184" spans="2:7" ht="15.75" customHeight="1" x14ac:dyDescent="0.2"/>
    <row r="185" spans="2:7" ht="15.75" customHeight="1" x14ac:dyDescent="0.2"/>
    <row r="186" spans="2:7" ht="15.75" customHeight="1" x14ac:dyDescent="0.2"/>
    <row r="187" spans="2:7" ht="15.75" customHeight="1" x14ac:dyDescent="0.2"/>
    <row r="188" spans="2:7" ht="15.75" customHeight="1" x14ac:dyDescent="0.2"/>
    <row r="189" spans="2:7" ht="15.75" customHeight="1" x14ac:dyDescent="0.2"/>
    <row r="190" spans="2:7" ht="15.75" customHeight="1" x14ac:dyDescent="0.2"/>
    <row r="191" spans="2:7" ht="15.75" customHeight="1" x14ac:dyDescent="0.2"/>
    <row r="192" spans="2:7"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5">
    <mergeCell ref="B149:B178"/>
    <mergeCell ref="B25:B29"/>
    <mergeCell ref="B30:B38"/>
    <mergeCell ref="B39:B52"/>
    <mergeCell ref="B53:B55"/>
    <mergeCell ref="B56:B60"/>
    <mergeCell ref="B61:B65"/>
    <mergeCell ref="B66:B73"/>
    <mergeCell ref="B92:B100"/>
    <mergeCell ref="B101:B124"/>
    <mergeCell ref="B125:B136"/>
    <mergeCell ref="B137:B144"/>
    <mergeCell ref="B145:B148"/>
    <mergeCell ref="B3:B6"/>
    <mergeCell ref="E3:E12"/>
    <mergeCell ref="B7:B11"/>
    <mergeCell ref="B12:B16"/>
    <mergeCell ref="E13:E35"/>
    <mergeCell ref="B17:B19"/>
    <mergeCell ref="B20:B24"/>
    <mergeCell ref="E36:E45"/>
    <mergeCell ref="E46:E53"/>
    <mergeCell ref="E54:E57"/>
    <mergeCell ref="E58:E87"/>
    <mergeCell ref="G104:G17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Inventario Activos</vt:lpstr>
      <vt:lpstr>Valoración Riesgos</vt:lpstr>
      <vt:lpstr>Proteccion Datos Personales</vt:lpstr>
      <vt:lpstr>Criterios CID</vt:lpstr>
      <vt:lpstr>Parametros</vt:lpstr>
      <vt:lpstr>Amenazas_Vulnerabildades</vt:lpstr>
      <vt:lpstr>'Criterios CID'!_ftn3</vt:lpstr>
      <vt:lpstr>'Criterios CID'!_ftnref1</vt:lpstr>
      <vt:lpstr>'Criterios CID'!_ftnref2</vt:lpstr>
      <vt:lpstr>'Criterios CID'!_ftnref3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luisc</dc:creator>
  <cp:lastModifiedBy>Jenny Johanna Carreno Arenales</cp:lastModifiedBy>
  <dcterms:created xsi:type="dcterms:W3CDTF">2020-11-04T01:38:13Z</dcterms:created>
  <dcterms:modified xsi:type="dcterms:W3CDTF">2023-12-19T21:07:19Z</dcterms:modified>
</cp:coreProperties>
</file>