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.quintanilla\Documents\IDPC 2022\PUBLICACION INFORMACION OAP 2022\REPORTES POAI 2022\"/>
    </mc:Choice>
  </mc:AlternateContent>
  <bookViews>
    <workbookView xWindow="-120" yWindow="-120" windowWidth="29040" windowHeight="15840" tabRatio="773" activeTab="5"/>
  </bookViews>
  <sheets>
    <sheet name="7601 (VIG)" sheetId="3" r:id="rId1"/>
    <sheet name="7611 (VIG)" sheetId="4" r:id="rId2"/>
    <sheet name="7639 (VIG)" sheetId="5" r:id="rId3"/>
    <sheet name="7649 (VIG)" sheetId="6" r:id="rId4"/>
    <sheet name="7612 (VIG)" sheetId="7" r:id="rId5"/>
    <sheet name="7597 (VIG)" sheetId="8" r:id="rId6"/>
  </sheets>
  <externalReferences>
    <externalReference r:id="rId7"/>
  </externalReferences>
  <definedNames>
    <definedName name="_xlnm._FilterDatabase" localSheetId="5" hidden="1">'7597 (VIG)'!$B$19:$AC$26</definedName>
    <definedName name="_xlnm._FilterDatabase" localSheetId="0" hidden="1">'7601 (VIG)'!$B$19:$AC$26</definedName>
    <definedName name="_xlnm._FilterDatabase" localSheetId="1" hidden="1">'7611 (VIG)'!$B$19:$AC$26</definedName>
    <definedName name="_xlnm._FilterDatabase" localSheetId="4" hidden="1">'7612 (VIG)'!$B$19:$AB$24</definedName>
    <definedName name="_xlnm._FilterDatabase" localSheetId="2" hidden="1">'7639 (VIG)'!$B$19:$AB$24</definedName>
    <definedName name="_xlnm._FilterDatabase" localSheetId="3" hidden="1">'7649 (VIG)'!$B$19:$AC$26</definedName>
    <definedName name="_xlnm.Print_Area" localSheetId="5">'7597 (VIG)'!$B$2:$AC$27</definedName>
    <definedName name="_xlnm.Print_Area" localSheetId="0">'7601 (VIG)'!$B$2:$AC$27</definedName>
    <definedName name="_xlnm.Print_Area" localSheetId="1">'7611 (VIG)'!$B$2:$AC$27</definedName>
    <definedName name="_xlnm.Print_Area" localSheetId="4">'7612 (VIG)'!$B$2:$AC$27</definedName>
    <definedName name="_xlnm.Print_Area" localSheetId="2">'7639 (VIG)'!$B$2:$AC$27</definedName>
    <definedName name="_xlnm.Print_Area" localSheetId="3">'7649 (VIG)'!$B$2:$AC$27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8" i="8" l="1"/>
  <c r="L28" i="8"/>
  <c r="AA28" i="8"/>
  <c r="W28" i="8"/>
  <c r="AA28" i="7"/>
  <c r="W28" i="7"/>
  <c r="N28" i="7"/>
  <c r="L28" i="7"/>
  <c r="N28" i="6"/>
  <c r="L28" i="6"/>
  <c r="AA28" i="6"/>
  <c r="W28" i="6"/>
  <c r="AA28" i="5"/>
  <c r="W28" i="5"/>
  <c r="N28" i="5"/>
  <c r="L28" i="5"/>
  <c r="AA28" i="4"/>
  <c r="W28" i="4"/>
  <c r="L28" i="4"/>
  <c r="AA29" i="3"/>
  <c r="W29" i="3"/>
  <c r="N29" i="3"/>
  <c r="M29" i="3"/>
  <c r="L29" i="3"/>
  <c r="AA21" i="3" l="1"/>
  <c r="AA20" i="3"/>
  <c r="AA21" i="7" l="1"/>
  <c r="AB21" i="7" s="1"/>
  <c r="AA20" i="7"/>
  <c r="AB20" i="7" s="1"/>
  <c r="AA22" i="8"/>
  <c r="AB22" i="8" s="1"/>
  <c r="AA21" i="8"/>
  <c r="AB21" i="8" s="1"/>
  <c r="AA20" i="8"/>
  <c r="AB20" i="8" s="1"/>
  <c r="AA24" i="6"/>
  <c r="AB24" i="6" s="1"/>
  <c r="AA23" i="6"/>
  <c r="AB23" i="6" s="1"/>
  <c r="AA22" i="6"/>
  <c r="AB22" i="6" s="1"/>
  <c r="AA21" i="6"/>
  <c r="AB21" i="6" s="1"/>
  <c r="AA20" i="6"/>
  <c r="AB20" i="6" s="1"/>
  <c r="AA23" i="5"/>
  <c r="AA22" i="5"/>
  <c r="AB22" i="5" s="1"/>
  <c r="AA21" i="5"/>
  <c r="AB21" i="5" s="1"/>
  <c r="AA20" i="5"/>
  <c r="AB20" i="5" s="1"/>
  <c r="AA22" i="4"/>
  <c r="AB22" i="4" s="1"/>
  <c r="AA21" i="4"/>
  <c r="AB21" i="4" s="1"/>
  <c r="AA20" i="4"/>
  <c r="AB20" i="4" s="1"/>
  <c r="AB21" i="3"/>
  <c r="AB20" i="3"/>
  <c r="AA22" i="3"/>
  <c r="AB22" i="3" s="1"/>
  <c r="AB23" i="5" l="1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F17" i="8"/>
  <c r="G17" i="8" s="1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F17" i="7"/>
  <c r="G17" i="7" s="1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F17" i="6"/>
  <c r="G17" i="6" s="1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F17" i="5"/>
  <c r="G17" i="5" s="1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N28" i="4" s="1"/>
  <c r="M25" i="4"/>
  <c r="L25" i="4"/>
  <c r="F17" i="4"/>
  <c r="G17" i="4" s="1"/>
  <c r="L26" i="4" l="1"/>
  <c r="L26" i="7"/>
  <c r="L26" i="8"/>
  <c r="L26" i="6"/>
  <c r="L26" i="5"/>
  <c r="L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F17" i="3" l="1"/>
  <c r="G17" i="3" s="1"/>
  <c r="L26" i="3" s="1"/>
</calcChain>
</file>

<file path=xl/sharedStrings.xml><?xml version="1.0" encoding="utf-8"?>
<sst xmlns="http://schemas.openxmlformats.org/spreadsheetml/2006/main" count="656" uniqueCount="191">
  <si>
    <t>Producto PMR</t>
  </si>
  <si>
    <t>Valor CDP's</t>
  </si>
  <si>
    <t>Valor CRP's</t>
  </si>
  <si>
    <t>Total Giros</t>
  </si>
  <si>
    <t>INSTITUTO DISTRITAL DE PATRIMONIO CULTURAL</t>
  </si>
  <si>
    <t>Adición</t>
  </si>
  <si>
    <t>Reducción</t>
  </si>
  <si>
    <t>PROCESO DE DIRECCIONAMIENTO ESTRATÉGICO</t>
  </si>
  <si>
    <t xml:space="preserve">LOGROS DE CIUDAD: </t>
  </si>
  <si>
    <t>Fecha de Actualización:</t>
  </si>
  <si>
    <t>PROPÓSITO:</t>
  </si>
  <si>
    <r>
      <t xml:space="preserve">PROYECTO DE INVERSIÓN: </t>
    </r>
    <r>
      <rPr>
        <sz val="10"/>
        <rFont val="Arial"/>
        <family val="2"/>
      </rPr>
      <t/>
    </r>
  </si>
  <si>
    <t>Producto MGA - SUIFP</t>
  </si>
  <si>
    <t>Indicador PMR</t>
  </si>
  <si>
    <t>Valor modificaciones</t>
  </si>
  <si>
    <t>CÓDIGO BPIN</t>
  </si>
  <si>
    <t>MODIFICACIONES PRESUPUESTALES</t>
  </si>
  <si>
    <t>Indicador MGA - SUIFP</t>
  </si>
  <si>
    <t>CÓDIGO BOGDATA</t>
  </si>
  <si>
    <t>Trazador Presupuestal</t>
  </si>
  <si>
    <t>Categoría</t>
  </si>
  <si>
    <t>Sub-Categoría</t>
  </si>
  <si>
    <t>ODS Primario (Ver archivo 213_IDPC_ASOCIACIÓN ODS A METAS PDD)</t>
  </si>
  <si>
    <t>Meta Proyecto de Inversión</t>
  </si>
  <si>
    <t>Giros Enero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</si>
  <si>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</si>
  <si>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</si>
  <si>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</si>
  <si>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</si>
  <si>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</si>
  <si>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</si>
  <si>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</si>
  <si>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</si>
  <si>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</si>
  <si>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</si>
  <si>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</si>
  <si>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Saldo por girar</t>
  </si>
  <si>
    <t>Meta Plan de Desarrollo</t>
  </si>
  <si>
    <t>Apropiación Vigente</t>
  </si>
  <si>
    <t>PLAN OPERATIVO ANUAL DE INVERSIÓN - POAI (APROPIACIÓN VIGENCIA)</t>
  </si>
  <si>
    <t>Apropiación vigente</t>
  </si>
  <si>
    <t>Apropiación inicial</t>
  </si>
  <si>
    <t>TOTAL INVERSIÓN</t>
  </si>
  <si>
    <t>VIGENCIA</t>
  </si>
  <si>
    <t xml:space="preserve">PROGRAMA ESTRATÉGICO: </t>
  </si>
  <si>
    <t xml:space="preserve">Plan de Desarrollo </t>
  </si>
  <si>
    <t xml:space="preserve">PROGRAMA: 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</si>
  <si>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</si>
  <si>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</si>
  <si>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</si>
  <si>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</si>
  <si>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</si>
  <si>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</si>
  <si>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</si>
  <si>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</si>
  <si>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</si>
  <si>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1 - Beneficiar a 6.800 personas en procesos integrales de formación en patrimonio cultural</t>
  </si>
  <si>
    <t>Documentos normativos</t>
  </si>
  <si>
    <t>Documentos normativos realizados</t>
  </si>
  <si>
    <t>18. Personas formadas en patrimonio cultural a través de procesos integrales</t>
  </si>
  <si>
    <t>132 - Personas beneficiadas en procesos integrales de formación en patrimonio cultural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</si>
  <si>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</si>
  <si>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</si>
  <si>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</si>
  <si>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</si>
  <si>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2 - Beneficiar a 200 personas en el proceso de formación a formadores en patrimonio cultural</t>
  </si>
  <si>
    <t>Servicio de educación informal al sector artístico y cultural</t>
  </si>
  <si>
    <t>Personas capacitadas</t>
  </si>
  <si>
    <t>134 - Número de formadores formados en patrimonio cultural, con enfoque diferencial y en perspectiva de interseccionalidad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</si>
  <si>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</si>
  <si>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</si>
  <si>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133011601210000007611</t>
  </si>
  <si>
    <t>2020110010062</t>
  </si>
  <si>
    <t>1 - Realizar 700 intervenciones en Bienes de Interés Cultural de Bogotá</t>
  </si>
  <si>
    <t>Servicios de restauración del patrimonio cultural material inmueble</t>
  </si>
  <si>
    <t>Restauraciones realizadas</t>
  </si>
  <si>
    <t>16. Acciones de investigación, valoración, recuperación y activación del patrimonio cultural del Distrito Capital de Bogotá</t>
  </si>
  <si>
    <t>129. Bienes de Interés cultural intervenidos</t>
  </si>
  <si>
    <t>11. Ciudades y comunidades sostenibles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</si>
  <si>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</si>
  <si>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</si>
  <si>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</si>
  <si>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</si>
  <si>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</si>
  <si>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</si>
  <si>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</si>
  <si>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</si>
  <si>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135 - Porcentaje de solicitudes atendidas para la recuperación y preservación de Bienes de Interés Cultural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</si>
  <si>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</si>
  <si>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</si>
  <si>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</si>
  <si>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</si>
  <si>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</si>
  <si>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</si>
  <si>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13. Oferta cultural para la valoración y divulgación del patrimonio material e inmaterial de la ciudad</t>
  </si>
  <si>
    <t>133. Proyectos e iniciativas colaborativas desarrolladas para la investigación, valoración, difusión y memoria del patrimonio cultural en Bogotá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</si>
  <si>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</si>
  <si>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</si>
  <si>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</si>
  <si>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</si>
  <si>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124. Número de estímulos otorgados a iniciativas de la ciudadanía en temas de patrimonio cultural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</si>
  <si>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</si>
  <si>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</si>
  <si>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</si>
  <si>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</si>
  <si>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</si>
  <si>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</si>
  <si>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</si>
  <si>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</si>
  <si>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</si>
  <si>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</si>
  <si>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</si>
  <si>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</si>
  <si>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</si>
  <si>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</si>
  <si>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</si>
  <si>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</si>
  <si>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</si>
  <si>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126. Número de instrumentos de gestión del patrimonio urbano formulados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</si>
  <si>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</si>
  <si>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</si>
  <si>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</si>
  <si>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</si>
  <si>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</si>
  <si>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131. Entornos multiescalares para la preservación y sostenibilidad del patrimonio cultural activados</t>
  </si>
  <si>
    <t>6. Gestionar 100 por ciento de la segunda etapa de implementación del Plan Especial de Manejo y Protección PEMP del Centro Histórico de Bogotá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</si>
  <si>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</si>
  <si>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</si>
  <si>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</si>
  <si>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</si>
  <si>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</si>
  <si>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</si>
  <si>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</si>
  <si>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</si>
  <si>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</si>
  <si>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130. Espacios que integren dimensiones patrimoniales y de memoria</t>
  </si>
  <si>
    <t>2 - Realizar 50 talleres participativos con la comunidad y actores sociales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</si>
  <si>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</si>
  <si>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</si>
  <si>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</si>
  <si>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19. Procesos de mejoramiento de la gestión institucional y de la infraestructura física y tecnológica de la Entidad</t>
  </si>
  <si>
    <t>137 - Sistema de gestión y control implementado</t>
  </si>
  <si>
    <t>16. Paz, justicia e instituciones sólidas</t>
  </si>
  <si>
    <t>539 - Realizar el 100% de las acciones para el fortalecimiento de la comunicación pública</t>
  </si>
  <si>
    <t>3. Implementar el 100% de las estrategias de fortalecimiento de la comunicación pública</t>
  </si>
  <si>
    <t>139 - Estrategias para el fortalecimiento de la comunicación pública realizadas</t>
  </si>
  <si>
    <t>2 - Realizar el 100% de la administración, mantenimiento y adecuación de la infraestuctura institucional</t>
  </si>
  <si>
    <t>Sedes adecuadas</t>
  </si>
  <si>
    <t>128. Adecuación y sostenibilidad del SIG-MIPG implementado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</si>
  <si>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</si>
  <si>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</si>
  <si>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</si>
  <si>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</si>
  <si>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</si>
  <si>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</si>
  <si>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O23011602310000007649</t>
  </si>
  <si>
    <t>- Grupos Étnicos
- Igualdad y Equidad de Género</t>
  </si>
  <si>
    <t>TPIEG(GI1)</t>
  </si>
  <si>
    <t>TPCC(CIF)
TPIEG(GIA)</t>
  </si>
  <si>
    <t>´- Cultura Ciudadana
- Igualdad y Equidad de Géanero</t>
  </si>
  <si>
    <t>- Diseño e implementación de estrategias y acciones de transformación cultural y comportamental
- Autonomía económica</t>
  </si>
  <si>
    <t>- Comunidades Negras, Afrocolombianos  y Palenquera (NAP) - Comunidad Raizal - Pueblos y Comunidades Indígenas - Pueblo Rrom o Gitano
- Participación de la Ciudadanía</t>
  </si>
  <si>
    <t>- Participación de la Ciudadanía</t>
  </si>
  <si>
    <t>TPGE(ECI)
TPIEG(GI1)</t>
  </si>
  <si>
    <t>- Prácticas culturales con enfoque étnico diferencial.
- Participación de la Ciudadanía
- Ciudad accesible e
incluyente</t>
  </si>
  <si>
    <t>- Igualdad y Equidad de Género
- Grupos Étnicos
- Población con Discapacidad</t>
  </si>
  <si>
    <t>- Igualdad y Equidad de Género</t>
  </si>
  <si>
    <t>TPPD(DII)
TPCC(CIF)
TPIEG(GI1)</t>
  </si>
  <si>
    <t>- Población con Discapacidad
- Cultura Ciudadana
- Igualdad y Equidad de Género</t>
  </si>
  <si>
    <t>- Ciudad accesible e
incluyente
- Diseño e implementación de estrategias y acciones de transformación cultural y comportamental
- Participación de la Ciudadanía</t>
  </si>
  <si>
    <t>Información tomada del seguimiento al Plan Anual de Adquisiciones con corte a septiembre de 2022</t>
  </si>
  <si>
    <t>TPIEG(GI1)
TPJ(JIJ)</t>
  </si>
  <si>
    <t>TPGE(EOK)
TPIEG(GI1)</t>
  </si>
  <si>
    <t>- Grupos Étnicos
- Juventud</t>
  </si>
  <si>
    <t>Participación de la Ciudadanía
Actividades de apreciación, creación, producción y estímulos culturales</t>
  </si>
  <si>
    <t>TPPD(DIL)
TPIEG(GI1)
TPGE(EOI)
TPJ(JIJ)</t>
  </si>
  <si>
    <t>- Población con Discapacidad
- Igualdad y Equidad de Género
- Grupos Étnicos
- Juventud</t>
  </si>
  <si>
    <t>- Ciudad accesible e incluyente
- Participación de la Ciudadanía
- Comunidades Negras, Afrocolombianos  y Palenquera (NAP) - Comunidad Raizal - Pueblos y Comunidades Indígenas - Pueblo Rrom o Gitano
- Actividades de apreciación, creación, producción y estímulos culturales</t>
  </si>
  <si>
    <t>- Participación de la Ciudadanía
- Comunidades Negras, Afrocolombianos  y Palenquera (NAP) - Comunidad Raizal - Pueblos y Comunidades Indígenas - Pueblo Rrom o Gitano
- Actividades de apreciación, creación, producción y estímulos culturales</t>
  </si>
  <si>
    <t>TPIEG(GI1)
TPGE(EOI)
TPPD(DIL)
TPJ(JIJ)</t>
  </si>
  <si>
    <t>- Igualdad y Equidad de Género
- Grupos Étnicos
- Juventud</t>
  </si>
  <si>
    <t>TPPD(DIL)
TPJ(JIJ)</t>
  </si>
  <si>
    <t>- Ciudad accesible e incluyente
- Actividades de apreciación, creación, producción y estímulos culturales</t>
  </si>
  <si>
    <t>- Población con Discapacidad
- Juventud</t>
  </si>
  <si>
    <t>TPCC(CIF)
TPJ(JIJ)</t>
  </si>
  <si>
    <t>- Cultura Ciudadana
- Juventud</t>
  </si>
  <si>
    <t>- Diseño e implementación de estrategias y acciones de transformación cultural y comportamental
- Actividades de apreciación, creación, producción y estímulos culturales</t>
  </si>
  <si>
    <t>7601. Formación en patrimonio cultural en el ciclo integral de educación para la vida en Bogotá</t>
  </si>
  <si>
    <t>7611. Desarrollo de acciones integrales de valoración y recuperación de Bienes y Sectores de Interés Cultural de Bogotá</t>
  </si>
  <si>
    <t>7639. Consolidación de la capacidad institucional y ciudadana para la territorialización, apropiación, fomento, salvaguardia y divulgación del Patrimonio Cultural en Bogotá</t>
  </si>
  <si>
    <t xml:space="preserve">7597. Fortalecimiento de la gestión del Instituto Distrital de Patrimonio Cultural de Bogotá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</si>
</sst>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8" formatCode="[$-409]d\-mmm\-yy;@"/>
    <numFmt numFmtId="169" formatCode="_-* #,##0.00_-;\-* #,##0.00_-;_-* &quot;-&quot;_-;_-@_-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Bahnschrift"/>
      <family val="2"/>
    </font>
    <font>
      <sz val="12"/>
      <name val="Bahnschrift"/>
      <family val="2"/>
    </font>
    <font>
      <sz val="10"/>
      <name val="Bahnschrift"/>
      <family val="2"/>
    </font>
    <font>
      <b/>
      <sz val="16"/>
      <name val="Bahnschrift"/>
      <family val="2"/>
    </font>
    <font>
      <b/>
      <sz val="10"/>
      <name val="Bahnschrift"/>
      <family val="2"/>
    </font>
    <font>
      <b/>
      <sz val="2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  <font>
      <u/>
      <sz val="10"/>
      <name val="Bahnschrift"/>
      <family val="2"/>
    </font>
    <font>
      <b/>
      <sz val="9"/>
      <name val="Bahnschrift"/>
      <family val="2"/>
    </font>
    <font>
      <sz val="9"/>
      <name val="Bahnschrift"/>
      <family val="2"/>
    </font>
    <font>
      <b/>
      <sz val="8"/>
      <name val="Bahnschrift"/>
      <family val="2"/>
    </font>
    <font>
      <sz val="8"/>
      <name val="Bahnschrift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7" applyNumberFormat="0" applyAlignment="0" applyProtection="0"/>
    <xf numFmtId="0" fontId="28" fillId="11" borderId="8" applyNumberFormat="0" applyAlignment="0" applyProtection="0"/>
    <xf numFmtId="0" fontId="29" fillId="11" borderId="7" applyNumberFormat="0" applyAlignment="0" applyProtection="0"/>
    <xf numFmtId="0" fontId="30" fillId="0" borderId="9" applyNumberFormat="0" applyFill="0" applyAlignment="0" applyProtection="0"/>
    <xf numFmtId="0" fontId="31" fillId="1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5" fillId="37" borderId="0" applyNumberFormat="0" applyBorder="0" applyAlignment="0" applyProtection="0"/>
    <xf numFmtId="0" fontId="16" fillId="0" borderId="0"/>
    <xf numFmtId="0" fontId="16" fillId="13" borderId="11" applyNumberFormat="0" applyFont="0" applyAlignment="0" applyProtection="0"/>
    <xf numFmtId="0" fontId="14" fillId="0" borderId="0"/>
    <xf numFmtId="0" fontId="15" fillId="0" borderId="0"/>
    <xf numFmtId="0" fontId="13" fillId="0" borderId="0"/>
    <xf numFmtId="0" fontId="12" fillId="0" borderId="0"/>
    <xf numFmtId="0" fontId="12" fillId="13" borderId="11" applyNumberFormat="0" applyFon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1" fontId="3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81">
    <xf numFmtId="0" fontId="0" fillId="0" borderId="0" xfId="0"/>
    <xf numFmtId="0" fontId="38" fillId="6" borderId="13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3" fontId="40" fillId="0" borderId="0" xfId="0" applyNumberFormat="1" applyFont="1" applyAlignment="1">
      <alignment horizontal="center" vertical="center" wrapText="1"/>
    </xf>
    <xf numFmtId="0" fontId="40" fillId="3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39" borderId="29" xfId="0" applyFont="1" applyFill="1" applyBorder="1" applyAlignment="1">
      <alignment vertical="center" wrapText="1"/>
    </xf>
    <xf numFmtId="166" fontId="42" fillId="39" borderId="36" xfId="1" applyNumberFormat="1" applyFont="1" applyFill="1" applyBorder="1" applyAlignment="1">
      <alignment horizontal="center" vertical="center" wrapText="1"/>
    </xf>
    <xf numFmtId="166" fontId="42" fillId="39" borderId="37" xfId="1" applyNumberFormat="1" applyFont="1" applyFill="1" applyBorder="1" applyAlignment="1">
      <alignment horizontal="center" vertical="center" wrapText="1"/>
    </xf>
    <xf numFmtId="166" fontId="42" fillId="39" borderId="38" xfId="1" applyNumberFormat="1" applyFont="1" applyFill="1" applyBorder="1" applyAlignment="1">
      <alignment horizontal="center" vertical="center" wrapText="1"/>
    </xf>
    <xf numFmtId="166" fontId="42" fillId="39" borderId="30" xfId="1" applyNumberFormat="1" applyFont="1" applyFill="1" applyBorder="1" applyAlignment="1">
      <alignment horizontal="center" vertical="center" wrapText="1"/>
    </xf>
    <xf numFmtId="3" fontId="47" fillId="0" borderId="0" xfId="1" applyNumberFormat="1" applyFont="1" applyBorder="1" applyAlignment="1">
      <alignment horizontal="center" vertical="center" wrapText="1"/>
    </xf>
    <xf numFmtId="166" fontId="47" fillId="0" borderId="0" xfId="1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3" fontId="4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40" fillId="0" borderId="0" xfId="1" applyNumberFormat="1" applyFont="1" applyAlignment="1">
      <alignment vertical="center"/>
    </xf>
    <xf numFmtId="168" fontId="38" fillId="38" borderId="22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165" fontId="38" fillId="38" borderId="26" xfId="1" applyNumberFormat="1" applyFont="1" applyFill="1" applyBorder="1" applyAlignment="1">
      <alignment horizontal="center" vertical="center" wrapText="1"/>
    </xf>
    <xf numFmtId="3" fontId="38" fillId="38" borderId="26" xfId="1" applyNumberFormat="1" applyFont="1" applyFill="1" applyBorder="1" applyAlignment="1">
      <alignment horizontal="center" vertical="center" wrapText="1"/>
    </xf>
    <xf numFmtId="0" fontId="42" fillId="40" borderId="20" xfId="0" applyFont="1" applyFill="1" applyBorder="1" applyAlignment="1">
      <alignment horizontal="center" vertical="center" wrapText="1"/>
    </xf>
    <xf numFmtId="0" fontId="42" fillId="40" borderId="18" xfId="0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3" fontId="38" fillId="38" borderId="27" xfId="0" applyNumberFormat="1" applyFont="1" applyFill="1" applyBorder="1" applyAlignment="1">
      <alignment horizontal="center" vertical="center" wrapText="1"/>
    </xf>
    <xf numFmtId="165" fontId="38" fillId="0" borderId="0" xfId="1" applyNumberFormat="1" applyFont="1" applyFill="1" applyBorder="1" applyAlignment="1">
      <alignment horizontal="center" vertical="center" wrapText="1"/>
    </xf>
    <xf numFmtId="3" fontId="38" fillId="0" borderId="0" xfId="1" applyNumberFormat="1" applyFont="1" applyFill="1" applyBorder="1" applyAlignment="1">
      <alignment horizontal="center" vertical="center" wrapText="1"/>
    </xf>
    <xf numFmtId="3" fontId="42" fillId="5" borderId="34" xfId="0" applyNumberFormat="1" applyFont="1" applyFill="1" applyBorder="1" applyAlignment="1">
      <alignment horizontal="center" vertical="center" wrapText="1"/>
    </xf>
    <xf numFmtId="3" fontId="42" fillId="39" borderId="36" xfId="1" applyNumberFormat="1" applyFont="1" applyFill="1" applyBorder="1" applyAlignment="1">
      <alignment horizontal="right" vertical="center" wrapText="1"/>
    </xf>
    <xf numFmtId="3" fontId="48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167" fontId="39" fillId="38" borderId="26" xfId="1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7" fontId="42" fillId="39" borderId="36" xfId="1" applyNumberFormat="1" applyFont="1" applyFill="1" applyBorder="1" applyAlignment="1">
      <alignment horizontal="right" vertical="center" wrapText="1"/>
    </xf>
    <xf numFmtId="3" fontId="48" fillId="0" borderId="0" xfId="1" applyNumberFormat="1" applyFont="1" applyBorder="1" applyAlignment="1">
      <alignment horizontal="center" vertical="center" wrapText="1"/>
    </xf>
    <xf numFmtId="0" fontId="42" fillId="40" borderId="58" xfId="0" applyFont="1" applyFill="1" applyBorder="1" applyAlignment="1">
      <alignment horizontal="center" vertical="center" wrapText="1"/>
    </xf>
    <xf numFmtId="166" fontId="42" fillId="39" borderId="31" xfId="1" applyNumberFormat="1" applyFont="1" applyFill="1" applyBorder="1" applyAlignment="1">
      <alignment horizontal="center" vertical="center" wrapText="1"/>
    </xf>
    <xf numFmtId="167" fontId="42" fillId="39" borderId="39" xfId="1" applyNumberFormat="1" applyFont="1" applyFill="1" applyBorder="1" applyAlignment="1">
      <alignment horizontal="right" vertical="center" wrapText="1"/>
    </xf>
    <xf numFmtId="0" fontId="42" fillId="4" borderId="31" xfId="0" applyFont="1" applyFill="1" applyBorder="1" applyAlignment="1">
      <alignment horizontal="center" vertical="center" wrapText="1"/>
    </xf>
    <xf numFmtId="166" fontId="42" fillId="39" borderId="29" xfId="1" applyNumberFormat="1" applyFont="1" applyFill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166" fontId="42" fillId="39" borderId="32" xfId="1" applyNumberFormat="1" applyFont="1" applyFill="1" applyBorder="1" applyAlignment="1">
      <alignment horizontal="center" vertical="center" wrapText="1"/>
    </xf>
    <xf numFmtId="3" fontId="42" fillId="5" borderId="20" xfId="0" applyNumberFormat="1" applyFont="1" applyFill="1" applyBorder="1" applyAlignment="1">
      <alignment horizontal="center" vertical="center" wrapText="1"/>
    </xf>
    <xf numFmtId="3" fontId="42" fillId="5" borderId="18" xfId="0" applyNumberFormat="1" applyFont="1" applyFill="1" applyBorder="1" applyAlignment="1">
      <alignment horizontal="center" vertical="center" wrapText="1"/>
    </xf>
    <xf numFmtId="3" fontId="42" fillId="5" borderId="35" xfId="0" applyNumberFormat="1" applyFont="1" applyFill="1" applyBorder="1" applyAlignment="1">
      <alignment horizontal="center" vertical="center" wrapText="1"/>
    </xf>
    <xf numFmtId="3" fontId="42" fillId="5" borderId="33" xfId="0" applyNumberFormat="1" applyFont="1" applyFill="1" applyBorder="1" applyAlignment="1">
      <alignment horizontal="center" vertical="center" wrapText="1"/>
    </xf>
    <xf numFmtId="3" fontId="42" fillId="5" borderId="2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3" fontId="38" fillId="0" borderId="19" xfId="0" applyNumberFormat="1" applyFont="1" applyBorder="1" applyAlignment="1">
      <alignment vertical="center" wrapText="1"/>
    </xf>
    <xf numFmtId="0" fontId="45" fillId="6" borderId="66" xfId="0" applyFont="1" applyFill="1" applyBorder="1" applyAlignment="1">
      <alignment vertical="center" wrapText="1"/>
    </xf>
    <xf numFmtId="0" fontId="45" fillId="6" borderId="65" xfId="0" applyFont="1" applyFill="1" applyBorder="1" applyAlignment="1">
      <alignment vertical="center"/>
    </xf>
    <xf numFmtId="0" fontId="45" fillId="6" borderId="66" xfId="0" applyFont="1" applyFill="1" applyBorder="1" applyAlignment="1">
      <alignment vertical="center"/>
    </xf>
    <xf numFmtId="0" fontId="45" fillId="6" borderId="67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center" vertical="center" wrapText="1"/>
    </xf>
    <xf numFmtId="0" fontId="40" fillId="38" borderId="41" xfId="0" applyFont="1" applyFill="1" applyBorder="1" applyAlignment="1">
      <alignment horizontal="left" vertical="center" wrapText="1"/>
    </xf>
    <xf numFmtId="0" fontId="40" fillId="38" borderId="43" xfId="0" applyFont="1" applyFill="1" applyBorder="1" applyAlignment="1">
      <alignment horizontal="left" vertical="center" wrapText="1"/>
    </xf>
    <xf numFmtId="0" fontId="40" fillId="38" borderId="40" xfId="0" applyFont="1" applyFill="1" applyBorder="1" applyAlignment="1">
      <alignment horizontal="left" vertical="center" wrapText="1"/>
    </xf>
    <xf numFmtId="0" fontId="40" fillId="38" borderId="62" xfId="0" applyFont="1" applyFill="1" applyBorder="1" applyAlignment="1">
      <alignment horizontal="left" vertical="center" wrapText="1"/>
    </xf>
    <xf numFmtId="0" fontId="40" fillId="41" borderId="40" xfId="0" applyFont="1" applyFill="1" applyBorder="1" applyAlignment="1">
      <alignment horizontal="left" vertical="center" wrapText="1"/>
    </xf>
    <xf numFmtId="0" fontId="40" fillId="41" borderId="41" xfId="0" applyFont="1" applyFill="1" applyBorder="1" applyAlignment="1">
      <alignment horizontal="left" vertical="center" wrapText="1"/>
    </xf>
    <xf numFmtId="0" fontId="40" fillId="41" borderId="59" xfId="0" applyFont="1" applyFill="1" applyBorder="1" applyAlignment="1">
      <alignment horizontal="left" vertical="center" wrapText="1"/>
    </xf>
    <xf numFmtId="3" fontId="40" fillId="42" borderId="40" xfId="0" applyNumberFormat="1" applyFont="1" applyFill="1" applyBorder="1" applyAlignment="1">
      <alignment horizontal="center" vertical="center" wrapText="1"/>
    </xf>
    <xf numFmtId="3" fontId="40" fillId="42" borderId="41" xfId="0" applyNumberFormat="1" applyFont="1" applyFill="1" applyBorder="1" applyAlignment="1">
      <alignment horizontal="center" vertical="center" wrapText="1"/>
    </xf>
    <xf numFmtId="3" fontId="40" fillId="42" borderId="42" xfId="0" applyNumberFormat="1" applyFont="1" applyFill="1" applyBorder="1" applyAlignment="1">
      <alignment horizontal="center" vertical="center"/>
    </xf>
    <xf numFmtId="3" fontId="40" fillId="42" borderId="41" xfId="0" applyNumberFormat="1" applyFont="1" applyFill="1" applyBorder="1" applyAlignment="1">
      <alignment horizontal="center" vertical="center"/>
    </xf>
    <xf numFmtId="3" fontId="40" fillId="42" borderId="43" xfId="0" applyNumberFormat="1" applyFont="1" applyFill="1" applyBorder="1" applyAlignment="1">
      <alignment horizontal="center" vertical="center"/>
    </xf>
    <xf numFmtId="3" fontId="40" fillId="42" borderId="44" xfId="0" applyNumberFormat="1" applyFont="1" applyFill="1" applyBorder="1" applyAlignment="1">
      <alignment horizontal="center" vertical="center"/>
    </xf>
    <xf numFmtId="3" fontId="40" fillId="42" borderId="45" xfId="0" applyNumberFormat="1" applyFont="1" applyFill="1" applyBorder="1" applyAlignment="1">
      <alignment horizontal="center" vertical="center"/>
    </xf>
    <xf numFmtId="0" fontId="40" fillId="38" borderId="47" xfId="0" applyFont="1" applyFill="1" applyBorder="1" applyAlignment="1">
      <alignment horizontal="left" vertical="center" wrapText="1"/>
    </xf>
    <xf numFmtId="0" fontId="40" fillId="38" borderId="49" xfId="0" applyFont="1" applyFill="1" applyBorder="1" applyAlignment="1">
      <alignment horizontal="left" vertical="center" wrapText="1"/>
    </xf>
    <xf numFmtId="0" fontId="40" fillId="38" borderId="46" xfId="0" applyFont="1" applyFill="1" applyBorder="1" applyAlignment="1">
      <alignment horizontal="left" vertical="center" wrapText="1"/>
    </xf>
    <xf numFmtId="0" fontId="40" fillId="38" borderId="63" xfId="0" applyFont="1" applyFill="1" applyBorder="1" applyAlignment="1">
      <alignment horizontal="left" vertical="center" wrapText="1"/>
    </xf>
    <xf numFmtId="0" fontId="40" fillId="41" borderId="46" xfId="0" applyFont="1" applyFill="1" applyBorder="1" applyAlignment="1">
      <alignment horizontal="left" vertical="center" wrapText="1"/>
    </xf>
    <xf numFmtId="0" fontId="40" fillId="41" borderId="47" xfId="0" applyFont="1" applyFill="1" applyBorder="1" applyAlignment="1">
      <alignment horizontal="left" vertical="center" wrapText="1"/>
    </xf>
    <xf numFmtId="0" fontId="40" fillId="41" borderId="60" xfId="0" applyFont="1" applyFill="1" applyBorder="1" applyAlignment="1">
      <alignment horizontal="left" vertical="center" wrapText="1"/>
    </xf>
    <xf numFmtId="3" fontId="40" fillId="42" borderId="46" xfId="0" applyNumberFormat="1" applyFont="1" applyFill="1" applyBorder="1" applyAlignment="1">
      <alignment horizontal="center" vertical="center" wrapText="1"/>
    </xf>
    <xf numFmtId="3" fontId="40" fillId="42" borderId="47" xfId="0" applyNumberFormat="1" applyFont="1" applyFill="1" applyBorder="1" applyAlignment="1">
      <alignment horizontal="center" vertical="center" wrapText="1"/>
    </xf>
    <xf numFmtId="3" fontId="40" fillId="42" borderId="48" xfId="0" applyNumberFormat="1" applyFont="1" applyFill="1" applyBorder="1" applyAlignment="1">
      <alignment horizontal="center" vertical="center"/>
    </xf>
    <xf numFmtId="3" fontId="40" fillId="42" borderId="47" xfId="0" applyNumberFormat="1" applyFont="1" applyFill="1" applyBorder="1" applyAlignment="1">
      <alignment horizontal="center" vertical="center"/>
    </xf>
    <xf numFmtId="3" fontId="40" fillId="42" borderId="49" xfId="0" applyNumberFormat="1" applyFont="1" applyFill="1" applyBorder="1" applyAlignment="1">
      <alignment horizontal="center" vertical="center"/>
    </xf>
    <xf numFmtId="3" fontId="40" fillId="42" borderId="50" xfId="0" applyNumberFormat="1" applyFont="1" applyFill="1" applyBorder="1" applyAlignment="1">
      <alignment horizontal="center" vertical="center"/>
    </xf>
    <xf numFmtId="3" fontId="40" fillId="42" borderId="51" xfId="0" applyNumberFormat="1" applyFont="1" applyFill="1" applyBorder="1" applyAlignment="1">
      <alignment horizontal="center" vertical="center"/>
    </xf>
    <xf numFmtId="0" fontId="40" fillId="38" borderId="53" xfId="0" applyFont="1" applyFill="1" applyBorder="1" applyAlignment="1">
      <alignment horizontal="left" vertical="center" wrapText="1"/>
    </xf>
    <xf numFmtId="0" fontId="40" fillId="38" borderId="55" xfId="0" applyFont="1" applyFill="1" applyBorder="1" applyAlignment="1">
      <alignment horizontal="left" vertical="center" wrapText="1"/>
    </xf>
    <xf numFmtId="0" fontId="40" fillId="38" borderId="52" xfId="0" applyFont="1" applyFill="1" applyBorder="1" applyAlignment="1">
      <alignment horizontal="left" vertical="center" wrapText="1"/>
    </xf>
    <xf numFmtId="0" fontId="40" fillId="38" borderId="64" xfId="0" applyFont="1" applyFill="1" applyBorder="1" applyAlignment="1">
      <alignment horizontal="left" vertical="center" wrapText="1"/>
    </xf>
    <xf numFmtId="0" fontId="40" fillId="41" borderId="52" xfId="0" applyFont="1" applyFill="1" applyBorder="1" applyAlignment="1">
      <alignment horizontal="left" vertical="center" wrapText="1"/>
    </xf>
    <xf numFmtId="0" fontId="40" fillId="41" borderId="53" xfId="0" applyFont="1" applyFill="1" applyBorder="1" applyAlignment="1">
      <alignment horizontal="left" vertical="center" wrapText="1"/>
    </xf>
    <xf numFmtId="0" fontId="40" fillId="41" borderId="61" xfId="0" applyFont="1" applyFill="1" applyBorder="1" applyAlignment="1">
      <alignment horizontal="left" vertical="center" wrapText="1"/>
    </xf>
    <xf numFmtId="3" fontId="40" fillId="42" borderId="52" xfId="0" applyNumberFormat="1" applyFont="1" applyFill="1" applyBorder="1" applyAlignment="1">
      <alignment horizontal="center" vertical="center" wrapText="1"/>
    </xf>
    <xf numFmtId="3" fontId="40" fillId="42" borderId="53" xfId="0" applyNumberFormat="1" applyFont="1" applyFill="1" applyBorder="1" applyAlignment="1">
      <alignment horizontal="center" vertical="center" wrapText="1"/>
    </xf>
    <xf numFmtId="3" fontId="40" fillId="42" borderId="54" xfId="0" applyNumberFormat="1" applyFont="1" applyFill="1" applyBorder="1" applyAlignment="1">
      <alignment horizontal="center" vertical="center"/>
    </xf>
    <xf numFmtId="3" fontId="40" fillId="42" borderId="53" xfId="0" applyNumberFormat="1" applyFont="1" applyFill="1" applyBorder="1" applyAlignment="1">
      <alignment horizontal="center" vertical="center"/>
    </xf>
    <xf numFmtId="3" fontId="40" fillId="42" borderId="55" xfId="0" applyNumberFormat="1" applyFont="1" applyFill="1" applyBorder="1" applyAlignment="1">
      <alignment horizontal="center" vertical="center"/>
    </xf>
    <xf numFmtId="3" fontId="40" fillId="42" borderId="56" xfId="0" applyNumberFormat="1" applyFont="1" applyFill="1" applyBorder="1" applyAlignment="1">
      <alignment horizontal="center" vertical="center"/>
    </xf>
    <xf numFmtId="3" fontId="40" fillId="42" borderId="57" xfId="0" applyNumberFormat="1" applyFont="1" applyFill="1" applyBorder="1" applyAlignment="1">
      <alignment horizontal="center" vertical="center"/>
    </xf>
    <xf numFmtId="0" fontId="40" fillId="6" borderId="40" xfId="0" applyFont="1" applyFill="1" applyBorder="1" applyAlignment="1">
      <alignment horizontal="left" vertical="center" wrapText="1"/>
    </xf>
    <xf numFmtId="3" fontId="40" fillId="38" borderId="41" xfId="72" applyNumberFormat="1" applyFont="1" applyFill="1" applyBorder="1" applyAlignment="1">
      <alignment horizontal="left" vertical="center" wrapText="1"/>
    </xf>
    <xf numFmtId="0" fontId="40" fillId="6" borderId="46" xfId="0" applyFont="1" applyFill="1" applyBorder="1" applyAlignment="1">
      <alignment horizontal="left" vertical="center" wrapText="1"/>
    </xf>
    <xf numFmtId="3" fontId="40" fillId="38" borderId="47" xfId="72" applyNumberFormat="1" applyFont="1" applyFill="1" applyBorder="1" applyAlignment="1">
      <alignment horizontal="left" vertical="center" wrapText="1"/>
    </xf>
    <xf numFmtId="0" fontId="40" fillId="6" borderId="52" xfId="0" applyFont="1" applyFill="1" applyBorder="1" applyAlignment="1">
      <alignment horizontal="left" vertical="center" wrapText="1"/>
    </xf>
    <xf numFmtId="3" fontId="40" fillId="38" borderId="53" xfId="72" applyNumberFormat="1" applyFont="1" applyFill="1" applyBorder="1" applyAlignment="1">
      <alignment horizontal="left" vertical="center" wrapText="1"/>
    </xf>
    <xf numFmtId="167" fontId="42" fillId="39" borderId="37" xfId="1" applyNumberFormat="1" applyFont="1" applyFill="1" applyBorder="1" applyAlignment="1">
      <alignment horizontal="center" vertical="center"/>
    </xf>
    <xf numFmtId="167" fontId="42" fillId="39" borderId="30" xfId="1" applyNumberFormat="1" applyFont="1" applyFill="1" applyBorder="1" applyAlignment="1">
      <alignment horizontal="center" vertical="center"/>
    </xf>
    <xf numFmtId="167" fontId="42" fillId="39" borderId="34" xfId="1" applyNumberFormat="1" applyFont="1" applyFill="1" applyBorder="1" applyAlignment="1">
      <alignment horizontal="center" vertical="center"/>
    </xf>
    <xf numFmtId="167" fontId="42" fillId="39" borderId="21" xfId="1" applyNumberFormat="1" applyFont="1" applyFill="1" applyBorder="1" applyAlignment="1">
      <alignment horizontal="center" vertical="center"/>
    </xf>
    <xf numFmtId="3" fontId="40" fillId="42" borderId="40" xfId="0" applyNumberFormat="1" applyFont="1" applyFill="1" applyBorder="1" applyAlignment="1">
      <alignment horizontal="right" vertical="center" wrapText="1"/>
    </xf>
    <xf numFmtId="3" fontId="40" fillId="42" borderId="46" xfId="0" applyNumberFormat="1" applyFont="1" applyFill="1" applyBorder="1" applyAlignment="1">
      <alignment horizontal="right" vertical="center" wrapText="1"/>
    </xf>
    <xf numFmtId="3" fontId="40" fillId="42" borderId="52" xfId="0" applyNumberFormat="1" applyFont="1" applyFill="1" applyBorder="1" applyAlignment="1">
      <alignment horizontal="right" vertical="center" wrapText="1"/>
    </xf>
    <xf numFmtId="167" fontId="40" fillId="0" borderId="0" xfId="0" applyNumberFormat="1" applyFont="1" applyAlignment="1">
      <alignment vertical="center"/>
    </xf>
    <xf numFmtId="164" fontId="40" fillId="0" borderId="0" xfId="1" applyFont="1" applyAlignment="1">
      <alignment vertical="center"/>
    </xf>
    <xf numFmtId="164" fontId="47" fillId="0" borderId="0" xfId="1" applyFont="1" applyBorder="1" applyAlignment="1">
      <alignment horizontal="center" vertical="center" wrapText="1"/>
    </xf>
    <xf numFmtId="0" fontId="40" fillId="41" borderId="46" xfId="0" quotePrefix="1" applyFont="1" applyFill="1" applyBorder="1" applyAlignment="1">
      <alignment horizontal="left" vertical="center" wrapText="1"/>
    </xf>
    <xf numFmtId="0" fontId="40" fillId="41" borderId="41" xfId="0" quotePrefix="1" applyFont="1" applyFill="1" applyBorder="1" applyAlignment="1">
      <alignment horizontal="left" vertical="center" wrapText="1"/>
    </xf>
    <xf numFmtId="0" fontId="40" fillId="41" borderId="47" xfId="0" quotePrefix="1" applyFont="1" applyFill="1" applyBorder="1" applyAlignment="1">
      <alignment horizontal="left" vertical="center" wrapText="1"/>
    </xf>
    <xf numFmtId="0" fontId="40" fillId="41" borderId="40" xfId="0" quotePrefix="1" applyFont="1" applyFill="1" applyBorder="1" applyAlignment="1">
      <alignment horizontal="left" vertical="center" wrapText="1"/>
    </xf>
    <xf numFmtId="41" fontId="40" fillId="0" borderId="0" xfId="72" applyFont="1" applyAlignment="1">
      <alignment vertical="center"/>
    </xf>
    <xf numFmtId="41" fontId="50" fillId="0" borderId="0" xfId="72" applyFont="1" applyAlignment="1">
      <alignment vertical="center" wrapText="1"/>
    </xf>
    <xf numFmtId="41" fontId="50" fillId="0" borderId="0" xfId="72" applyFont="1" applyAlignment="1">
      <alignment vertical="center"/>
    </xf>
    <xf numFmtId="41" fontId="50" fillId="0" borderId="0" xfId="72" applyFont="1" applyAlignment="1">
      <alignment horizontal="left" vertical="center"/>
    </xf>
    <xf numFmtId="41" fontId="40" fillId="0" borderId="0" xfId="72" applyFont="1" applyAlignment="1">
      <alignment horizontal="center" vertical="center"/>
    </xf>
    <xf numFmtId="41" fontId="42" fillId="0" borderId="0" xfId="72" applyFont="1" applyAlignment="1">
      <alignment horizontal="center" vertical="center"/>
    </xf>
    <xf numFmtId="41" fontId="47" fillId="0" borderId="0" xfId="72" applyFont="1" applyAlignment="1">
      <alignment vertical="center" wrapText="1"/>
    </xf>
    <xf numFmtId="41" fontId="47" fillId="0" borderId="0" xfId="72" applyFont="1" applyBorder="1" applyAlignment="1">
      <alignment horizontal="center" vertical="center" wrapText="1"/>
    </xf>
    <xf numFmtId="41" fontId="48" fillId="0" borderId="0" xfId="72" applyFont="1" applyAlignment="1">
      <alignment vertical="center"/>
    </xf>
    <xf numFmtId="41" fontId="48" fillId="0" borderId="0" xfId="72" applyFont="1" applyAlignment="1">
      <alignment horizontal="center" vertical="center"/>
    </xf>
    <xf numFmtId="41" fontId="48" fillId="0" borderId="0" xfId="72" applyFont="1" applyBorder="1" applyAlignment="1">
      <alignment horizontal="center" vertical="center" wrapText="1"/>
    </xf>
    <xf numFmtId="169" fontId="40" fillId="0" borderId="0" xfId="72" applyNumberFormat="1" applyFont="1" applyAlignment="1">
      <alignment horizontal="center" vertical="center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168" fontId="43" fillId="38" borderId="14" xfId="0" quotePrefix="1" applyNumberFormat="1" applyFont="1" applyFill="1" applyBorder="1" applyAlignment="1">
      <alignment horizontal="center" vertical="center"/>
    </xf>
    <xf numFmtId="168" fontId="43" fillId="38" borderId="15" xfId="0" applyNumberFormat="1" applyFont="1" applyFill="1" applyBorder="1" applyAlignment="1">
      <alignment horizontal="center" vertical="center"/>
    </xf>
    <xf numFmtId="168" fontId="43" fillId="38" borderId="16" xfId="0" applyNumberFormat="1" applyFont="1" applyFill="1" applyBorder="1" applyAlignment="1">
      <alignment horizontal="center" vertical="center"/>
    </xf>
    <xf numFmtId="0" fontId="40" fillId="38" borderId="26" xfId="0" quotePrefix="1" applyFont="1" applyFill="1" applyBorder="1" applyAlignment="1">
      <alignment horizontal="left" vertical="center"/>
    </xf>
    <xf numFmtId="0" fontId="40" fillId="38" borderId="26" xfId="0" applyFont="1" applyFill="1" applyBorder="1" applyAlignment="1">
      <alignment horizontal="left" vertical="center"/>
    </xf>
    <xf numFmtId="0" fontId="40" fillId="38" borderId="27" xfId="0" applyFont="1" applyFill="1" applyBorder="1" applyAlignment="1">
      <alignment horizontal="left" vertical="center"/>
    </xf>
    <xf numFmtId="0" fontId="38" fillId="38" borderId="69" xfId="0" applyFont="1" applyFill="1" applyBorder="1" applyAlignment="1">
      <alignment horizontal="left" vertical="center" wrapText="1"/>
    </xf>
    <xf numFmtId="0" fontId="38" fillId="38" borderId="68" xfId="0" applyFont="1" applyFill="1" applyBorder="1" applyAlignment="1">
      <alignment horizontal="left" vertical="center" wrapText="1"/>
    </xf>
    <xf numFmtId="0" fontId="38" fillId="38" borderId="70" xfId="0" applyFont="1" applyFill="1" applyBorder="1" applyAlignment="1">
      <alignment horizontal="left" vertical="center" wrapText="1"/>
    </xf>
    <xf numFmtId="0" fontId="40" fillId="38" borderId="1" xfId="0" quotePrefix="1" applyFont="1" applyFill="1" applyBorder="1" applyAlignment="1">
      <alignment horizontal="left" vertical="center"/>
    </xf>
    <xf numFmtId="0" fontId="40" fillId="38" borderId="1" xfId="0" applyFont="1" applyFill="1" applyBorder="1" applyAlignment="1">
      <alignment horizontal="left" vertical="center"/>
    </xf>
    <xf numFmtId="0" fontId="40" fillId="38" borderId="24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38" borderId="17" xfId="0" applyFont="1" applyFill="1" applyBorder="1" applyAlignment="1">
      <alignment horizontal="left" vertical="center"/>
    </xf>
    <xf numFmtId="0" fontId="40" fillId="38" borderId="22" xfId="0" applyFont="1" applyFill="1" applyBorder="1" applyAlignment="1">
      <alignment horizontal="left" vertical="center"/>
    </xf>
    <xf numFmtId="0" fontId="39" fillId="38" borderId="1" xfId="0" applyFont="1" applyFill="1" applyBorder="1" applyAlignment="1">
      <alignment horizontal="left" vertical="center"/>
    </xf>
    <xf numFmtId="0" fontId="39" fillId="38" borderId="24" xfId="0" applyFont="1" applyFill="1" applyBorder="1" applyAlignment="1">
      <alignment horizontal="left" vertical="center"/>
    </xf>
    <xf numFmtId="0" fontId="39" fillId="38" borderId="17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0" fontId="39" fillId="38" borderId="26" xfId="0" quotePrefix="1" applyFont="1" applyFill="1" applyBorder="1" applyAlignment="1">
      <alignment horizontal="left" vertical="center"/>
    </xf>
    <xf numFmtId="0" fontId="39" fillId="38" borderId="26" xfId="0" applyFont="1" applyFill="1" applyBorder="1" applyAlignment="1">
      <alignment horizontal="left" vertical="center"/>
    </xf>
    <xf numFmtId="0" fontId="39" fillId="38" borderId="27" xfId="0" applyFont="1" applyFill="1" applyBorder="1" applyAlignment="1">
      <alignment horizontal="left" vertical="center"/>
    </xf>
  </cellXfs>
  <cellStyles count="76">
    <cellStyle name="20% - Énfasis1" xfId="22" builtinId="30" customBuiltin="1"/>
    <cellStyle name="20% - Énfasis1 2" xfId="52"/>
    <cellStyle name="20% - Énfasis2" xfId="26" builtinId="34" customBuiltin="1"/>
    <cellStyle name="20% - Énfasis2 2" xfId="54"/>
    <cellStyle name="20% - Énfasis3" xfId="30" builtinId="38" customBuiltin="1"/>
    <cellStyle name="20% - Énfasis3 2" xfId="56"/>
    <cellStyle name="20% - Énfasis4" xfId="34" builtinId="42" customBuiltin="1"/>
    <cellStyle name="20% - Énfasis4 2" xfId="58"/>
    <cellStyle name="20% - Énfasis5" xfId="38" builtinId="46" customBuiltin="1"/>
    <cellStyle name="20% - Énfasis5 2" xfId="60"/>
    <cellStyle name="20% - Énfasis6" xfId="42" builtinId="50" customBuiltin="1"/>
    <cellStyle name="20% - Énfasis6 2" xfId="62"/>
    <cellStyle name="40% - Énfasis1" xfId="23" builtinId="31" customBuiltin="1"/>
    <cellStyle name="40% - Énfasis1 2" xfId="53"/>
    <cellStyle name="40% - Énfasis2" xfId="27" builtinId="35" customBuiltin="1"/>
    <cellStyle name="40% - Énfasis2 2" xfId="55"/>
    <cellStyle name="40% - Énfasis3" xfId="31" builtinId="39" customBuiltin="1"/>
    <cellStyle name="40% - Énfasis3 2" xfId="57"/>
    <cellStyle name="40% - Énfasis4" xfId="35" builtinId="43" customBuiltin="1"/>
    <cellStyle name="40% - Énfasis4 2" xfId="59"/>
    <cellStyle name="40% - Énfasis5" xfId="39" builtinId="47" customBuiltin="1"/>
    <cellStyle name="40% - Énfasis5 2" xfId="61"/>
    <cellStyle name="40% - Énfasis6" xfId="43" builtinId="51" customBuiltin="1"/>
    <cellStyle name="40% - Énfasis6 2" xfId="63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2" builtinId="6"/>
    <cellStyle name="Neutral" xfId="12" builtinId="28" customBuiltin="1"/>
    <cellStyle name="Normal" xfId="0" builtinId="0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2" xfId="4"/>
    <cellStyle name="Normal 2 2" xfId="48"/>
    <cellStyle name="Normal 22" xfId="73"/>
    <cellStyle name="Normal 26" xfId="74"/>
    <cellStyle name="Normal 29" xfId="75"/>
    <cellStyle name="Normal 3" xfId="2"/>
    <cellStyle name="Normal 4" xfId="45"/>
    <cellStyle name="Normal 5" xfId="3"/>
    <cellStyle name="Normal 6" xfId="47"/>
    <cellStyle name="Normal 7" xfId="49"/>
    <cellStyle name="Normal 8" xfId="50"/>
    <cellStyle name="Normal 9" xfId="64"/>
    <cellStyle name="Notas 2" xfId="46"/>
    <cellStyle name="Notas 3" xfId="51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07F913"/>
      <color rgb="FF00FF00"/>
      <color rgb="FF00CC00"/>
      <color rgb="FF00FFFF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3" name="1 Imagen" descr="IDPCBY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8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CE9B7083-96B7-4DB4-BBFE-A1AF021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0B753FD0-C0E3-477F-ABDA-1F2A103A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83E8B03B-73A7-477A-A6D3-5DBC574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CCA6DB9E-307B-4C94-B434-1D22FF1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="" xmlns:a16="http://schemas.microsoft.com/office/drawing/2014/main" id="{F6F79370-C829-484F-B30F-3386C419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C57"/>
  <sheetViews>
    <sheetView showGridLines="0" zoomScale="90" zoomScaleNormal="90" workbookViewId="0">
      <pane xSplit="7" ySplit="19" topLeftCell="I20" activePane="bottomRight" state="frozen"/>
      <selection pane="topRight" activeCell="G1" sqref="G1"/>
      <selection pane="bottomLeft" activeCell="A20" sqref="A20"/>
      <selection pane="bottomRight" activeCell="C12" sqref="C12:G12"/>
    </sheetView>
  </sheetViews>
  <sheetFormatPr baseColWidth="10" defaultRowHeight="12.75" outlineLevelRow="1" outlineLevelCol="1" x14ac:dyDescent="0.2"/>
  <cols>
    <col min="1" max="1" width="2.28515625" style="3" customWidth="1"/>
    <col min="2" max="2" width="29.5703125" style="3" customWidth="1"/>
    <col min="3" max="3" width="24.7109375" style="5" customWidth="1"/>
    <col min="4" max="4" width="20" style="3" customWidth="1"/>
    <col min="5" max="5" width="20.14062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18.85546875" style="3" customWidth="1" outlineLevel="1"/>
    <col min="10" max="10" width="21" style="3" customWidth="1" outlineLevel="1"/>
    <col min="11" max="11" width="18.85546875" style="3" customWidth="1" outlineLevel="1"/>
    <col min="12" max="12" width="23.28515625" style="3" bestFit="1" customWidth="1" outlineLevel="1"/>
    <col min="13" max="13" width="21.42578125" style="3" customWidth="1" outlineLevel="1"/>
    <col min="14" max="14" width="19.7109375" style="5" bestFit="1" customWidth="1"/>
    <col min="15" max="15" width="19.7109375" style="5" bestFit="1" customWidth="1" outlineLevel="1"/>
    <col min="16" max="16" width="14.7109375" style="6" customWidth="1" outlineLevel="1"/>
    <col min="17" max="17" width="17" style="6" customWidth="1" outlineLevel="1"/>
    <col min="18" max="23" width="15.7109375" style="6" customWidth="1" outlineLevel="1"/>
    <col min="24" max="26" width="14.7109375" style="6" customWidth="1" outlineLevel="1"/>
    <col min="27" max="27" width="17.5703125" style="6" customWidth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67"/>
      <c r="C2" s="170" t="s">
        <v>4</v>
      </c>
      <c r="D2" s="171"/>
      <c r="E2" s="171"/>
      <c r="F2" s="171"/>
      <c r="G2" s="171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8"/>
      <c r="C3" s="170" t="s">
        <v>7</v>
      </c>
      <c r="D3" s="171"/>
      <c r="E3" s="171"/>
      <c r="F3" s="171"/>
      <c r="G3" s="171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9"/>
      <c r="C4" s="170" t="s">
        <v>39</v>
      </c>
      <c r="D4" s="171"/>
      <c r="E4" s="171"/>
      <c r="F4" s="171"/>
      <c r="G4" s="171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72" t="s">
        <v>47</v>
      </c>
      <c r="D6" s="172"/>
      <c r="E6" s="172"/>
      <c r="F6" s="172"/>
      <c r="G6" s="173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65" t="s">
        <v>48</v>
      </c>
      <c r="D7" s="165" t="s">
        <v>48</v>
      </c>
      <c r="E7" s="165" t="s">
        <v>48</v>
      </c>
      <c r="F7" s="165" t="s">
        <v>48</v>
      </c>
      <c r="G7" s="166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65" t="s">
        <v>49</v>
      </c>
      <c r="D8" s="165" t="s">
        <v>50</v>
      </c>
      <c r="E8" s="165" t="s">
        <v>50</v>
      </c>
      <c r="F8" s="165" t="s">
        <v>50</v>
      </c>
      <c r="G8" s="166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65" t="s">
        <v>51</v>
      </c>
      <c r="D9" s="165" t="s">
        <v>51</v>
      </c>
      <c r="E9" s="165" t="s">
        <v>51</v>
      </c>
      <c r="F9" s="165" t="s">
        <v>51</v>
      </c>
      <c r="G9" s="166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65" t="s">
        <v>52</v>
      </c>
      <c r="D10" s="165" t="s">
        <v>52</v>
      </c>
      <c r="E10" s="165" t="s">
        <v>52</v>
      </c>
      <c r="F10" s="165" t="s">
        <v>52</v>
      </c>
      <c r="G10" s="166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61" t="s">
        <v>187</v>
      </c>
      <c r="D11" s="162"/>
      <c r="E11" s="162"/>
      <c r="F11" s="162"/>
      <c r="G11" s="163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64" t="s">
        <v>53</v>
      </c>
      <c r="D12" s="165" t="s">
        <v>53</v>
      </c>
      <c r="E12" s="165" t="s">
        <v>53</v>
      </c>
      <c r="F12" s="165" t="s">
        <v>53</v>
      </c>
      <c r="G12" s="166" t="s">
        <v>53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58" t="s">
        <v>54</v>
      </c>
      <c r="D13" s="159">
        <v>2020110010174</v>
      </c>
      <c r="E13" s="159">
        <v>2020110010174</v>
      </c>
      <c r="F13" s="159">
        <v>2020110010174</v>
      </c>
      <c r="G13" s="160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55"/>
      <c r="D15" s="156"/>
      <c r="E15" s="157"/>
      <c r="F15" s="2" t="s">
        <v>9</v>
      </c>
      <c r="G15" s="35">
        <v>44860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3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4"/>
      <c r="C17" s="38">
        <v>300000000</v>
      </c>
      <c r="D17" s="52"/>
      <c r="E17" s="52"/>
      <c r="F17" s="39">
        <f>D17-E17</f>
        <v>0</v>
      </c>
      <c r="G17" s="45">
        <f>+C17+F17</f>
        <v>300000000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1" t="s">
        <v>55</v>
      </c>
      <c r="C20" s="122" t="s">
        <v>56</v>
      </c>
      <c r="D20" s="79" t="s">
        <v>57</v>
      </c>
      <c r="E20" s="79" t="s">
        <v>58</v>
      </c>
      <c r="F20" s="80" t="s">
        <v>59</v>
      </c>
      <c r="G20" s="81" t="s">
        <v>60</v>
      </c>
      <c r="H20" s="82" t="s">
        <v>61</v>
      </c>
      <c r="I20" s="83" t="s">
        <v>62</v>
      </c>
      <c r="J20" s="84" t="s">
        <v>62</v>
      </c>
      <c r="K20" s="85" t="s">
        <v>62</v>
      </c>
      <c r="L20" s="86">
        <v>42000000</v>
      </c>
      <c r="M20" s="131">
        <v>42000000</v>
      </c>
      <c r="N20" s="87">
        <v>42000000</v>
      </c>
      <c r="O20" s="88">
        <v>0</v>
      </c>
      <c r="P20" s="89">
        <v>0</v>
      </c>
      <c r="Q20" s="89">
        <v>4000000</v>
      </c>
      <c r="R20" s="89">
        <v>4000000</v>
      </c>
      <c r="S20" s="89">
        <v>4000000</v>
      </c>
      <c r="T20" s="89">
        <v>4000000</v>
      </c>
      <c r="U20" s="89">
        <v>4000000</v>
      </c>
      <c r="V20" s="89">
        <v>4000000</v>
      </c>
      <c r="W20" s="89">
        <v>4000000</v>
      </c>
      <c r="X20" s="89"/>
      <c r="Y20" s="89"/>
      <c r="Z20" s="90"/>
      <c r="AA20" s="91">
        <f t="shared" ref="AA20:AA21" si="0">SUM(O20:Z20)</f>
        <v>28000000</v>
      </c>
      <c r="AB20" s="92">
        <f t="shared" ref="AB20:AB21" si="1">+N20-AA20</f>
        <v>14000000</v>
      </c>
      <c r="AC20" s="3"/>
    </row>
    <row r="21" spans="2:29" ht="34.5" customHeight="1" x14ac:dyDescent="0.2">
      <c r="B21" s="123" t="s">
        <v>55</v>
      </c>
      <c r="C21" s="124" t="s">
        <v>56</v>
      </c>
      <c r="D21" s="93" t="s">
        <v>63</v>
      </c>
      <c r="E21" s="93" t="s">
        <v>64</v>
      </c>
      <c r="F21" s="94" t="s">
        <v>59</v>
      </c>
      <c r="G21" s="95" t="s">
        <v>60</v>
      </c>
      <c r="H21" s="96" t="s">
        <v>61</v>
      </c>
      <c r="I21" s="137" t="s">
        <v>173</v>
      </c>
      <c r="J21" s="98" t="s">
        <v>174</v>
      </c>
      <c r="K21" s="99" t="s">
        <v>171</v>
      </c>
      <c r="L21" s="100">
        <v>188450000</v>
      </c>
      <c r="M21" s="132">
        <v>188450000</v>
      </c>
      <c r="N21" s="101">
        <v>188450000</v>
      </c>
      <c r="O21" s="102">
        <v>0</v>
      </c>
      <c r="P21" s="103">
        <v>0</v>
      </c>
      <c r="Q21" s="103">
        <v>19900000</v>
      </c>
      <c r="R21" s="103">
        <v>18100000</v>
      </c>
      <c r="S21" s="103">
        <v>18100000</v>
      </c>
      <c r="T21" s="103">
        <v>18100000</v>
      </c>
      <c r="U21" s="103">
        <v>18100000</v>
      </c>
      <c r="V21" s="103">
        <v>18100000</v>
      </c>
      <c r="W21" s="103">
        <v>18100000</v>
      </c>
      <c r="X21" s="103"/>
      <c r="Y21" s="103"/>
      <c r="Z21" s="104"/>
      <c r="AA21" s="105">
        <f t="shared" si="0"/>
        <v>128500000</v>
      </c>
      <c r="AB21" s="106">
        <f t="shared" si="1"/>
        <v>59950000</v>
      </c>
      <c r="AC21" s="3"/>
    </row>
    <row r="22" spans="2:29" ht="34.5" customHeight="1" x14ac:dyDescent="0.2">
      <c r="B22" s="123" t="s">
        <v>55</v>
      </c>
      <c r="C22" s="124" t="s">
        <v>65</v>
      </c>
      <c r="D22" s="93" t="s">
        <v>66</v>
      </c>
      <c r="E22" s="93" t="s">
        <v>67</v>
      </c>
      <c r="F22" s="94" t="s">
        <v>59</v>
      </c>
      <c r="G22" s="95" t="s">
        <v>68</v>
      </c>
      <c r="H22" s="96" t="s">
        <v>61</v>
      </c>
      <c r="I22" s="137" t="s">
        <v>156</v>
      </c>
      <c r="J22" s="139" t="s">
        <v>161</v>
      </c>
      <c r="K22" s="99" t="s">
        <v>172</v>
      </c>
      <c r="L22" s="100">
        <v>69550000</v>
      </c>
      <c r="M22" s="132">
        <v>60550000</v>
      </c>
      <c r="N22" s="101">
        <v>60550000</v>
      </c>
      <c r="O22" s="102">
        <v>0</v>
      </c>
      <c r="P22" s="103">
        <v>0</v>
      </c>
      <c r="Q22" s="103">
        <v>5100000</v>
      </c>
      <c r="R22" s="103">
        <v>5100000</v>
      </c>
      <c r="S22" s="103">
        <v>5100000</v>
      </c>
      <c r="T22" s="103">
        <v>5100000</v>
      </c>
      <c r="U22" s="103">
        <v>5100000</v>
      </c>
      <c r="V22" s="103">
        <v>5100000</v>
      </c>
      <c r="W22" s="103">
        <v>5100000</v>
      </c>
      <c r="X22" s="103"/>
      <c r="Y22" s="103"/>
      <c r="Z22" s="104"/>
      <c r="AA22" s="105">
        <f>SUM(O22:Z22)</f>
        <v>35700000</v>
      </c>
      <c r="AB22" s="106">
        <f>+N22-AA22</f>
        <v>24850000</v>
      </c>
      <c r="AC22" s="3"/>
    </row>
    <row r="23" spans="2:29" ht="34.5" customHeight="1" x14ac:dyDescent="0.2">
      <c r="B23" s="123"/>
      <c r="C23" s="124"/>
      <c r="D23" s="93"/>
      <c r="E23" s="93"/>
      <c r="F23" s="94"/>
      <c r="G23" s="95"/>
      <c r="H23" s="96"/>
      <c r="I23" s="97"/>
      <c r="J23" s="98"/>
      <c r="K23" s="99"/>
      <c r="L23" s="100"/>
      <c r="M23" s="132"/>
      <c r="N23" s="10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5"/>
      <c r="AB23" s="106"/>
      <c r="AC23" s="3"/>
    </row>
    <row r="24" spans="2:29" ht="34.5" customHeight="1" thickBot="1" x14ac:dyDescent="0.25">
      <c r="B24" s="125"/>
      <c r="C24" s="126"/>
      <c r="D24" s="107"/>
      <c r="E24" s="107"/>
      <c r="F24" s="108"/>
      <c r="G24" s="109"/>
      <c r="H24" s="110"/>
      <c r="I24" s="111"/>
      <c r="J24" s="112"/>
      <c r="K24" s="113"/>
      <c r="L24" s="114"/>
      <c r="M24" s="133"/>
      <c r="N24" s="11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  <c r="AA24" s="119"/>
      <c r="AB24" s="120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1"/>
      <c r="H25" s="63"/>
      <c r="I25" s="61"/>
      <c r="J25" s="23"/>
      <c r="K25" s="58"/>
      <c r="L25" s="59">
        <f t="shared" ref="L25:AA25" si="2">SUBTOTAL(9,L20:L24)</f>
        <v>300000000</v>
      </c>
      <c r="M25" s="59">
        <f t="shared" si="2"/>
        <v>291000000</v>
      </c>
      <c r="N25" s="55">
        <f t="shared" si="2"/>
        <v>291000000</v>
      </c>
      <c r="O25" s="127">
        <f t="shared" si="2"/>
        <v>0</v>
      </c>
      <c r="P25" s="127">
        <f t="shared" si="2"/>
        <v>0</v>
      </c>
      <c r="Q25" s="127">
        <f t="shared" si="2"/>
        <v>29000000</v>
      </c>
      <c r="R25" s="127">
        <f t="shared" si="2"/>
        <v>27200000</v>
      </c>
      <c r="S25" s="127">
        <f t="shared" si="2"/>
        <v>27200000</v>
      </c>
      <c r="T25" s="127">
        <f t="shared" si="2"/>
        <v>27200000</v>
      </c>
      <c r="U25" s="127">
        <f t="shared" si="2"/>
        <v>27200000</v>
      </c>
      <c r="V25" s="127">
        <f t="shared" si="2"/>
        <v>27200000</v>
      </c>
      <c r="W25" s="127">
        <f t="shared" si="2"/>
        <v>27200000</v>
      </c>
      <c r="X25" s="127">
        <f t="shared" si="2"/>
        <v>0</v>
      </c>
      <c r="Y25" s="127">
        <f t="shared" si="2"/>
        <v>0</v>
      </c>
      <c r="Z25" s="128">
        <f t="shared" si="2"/>
        <v>0</v>
      </c>
      <c r="AA25" s="129">
        <f t="shared" si="2"/>
        <v>192200000</v>
      </c>
      <c r="AB25" s="130">
        <f>SUBTOTAL(9,AB20:AB24)</f>
        <v>98800000</v>
      </c>
    </row>
    <row r="26" spans="2:29" s="26" customFormat="1" ht="11.25" x14ac:dyDescent="0.2">
      <c r="B26" s="26" t="s">
        <v>170</v>
      </c>
      <c r="C26" s="24"/>
      <c r="D26" s="25"/>
      <c r="E26" s="25"/>
      <c r="F26" s="25"/>
      <c r="G26" s="25"/>
      <c r="H26" s="25"/>
      <c r="I26" s="25"/>
      <c r="J26" s="25"/>
      <c r="K26" s="25"/>
      <c r="L26" s="25">
        <f>+G17-L25</f>
        <v>0</v>
      </c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4"/>
      <c r="O27" s="24"/>
      <c r="P27" s="50"/>
      <c r="Q27" s="56"/>
      <c r="R27" s="50"/>
      <c r="S27" s="50"/>
      <c r="T27" s="50"/>
      <c r="U27" s="50"/>
      <c r="V27" s="50"/>
      <c r="W27" s="56"/>
      <c r="X27" s="56"/>
      <c r="Y27" s="56"/>
      <c r="Z27" s="56"/>
      <c r="AA27" s="56"/>
      <c r="AB27" s="24"/>
      <c r="AC27" s="24"/>
    </row>
    <row r="28" spans="2:29" s="141" customFormat="1" x14ac:dyDescent="0.2">
      <c r="B28" s="142"/>
      <c r="C28" s="143"/>
      <c r="D28" s="143"/>
      <c r="E28" s="144"/>
      <c r="L28" s="141">
        <v>300000000</v>
      </c>
      <c r="M28" s="145">
        <v>291000000</v>
      </c>
      <c r="N28" s="145">
        <v>291000000</v>
      </c>
      <c r="P28" s="145"/>
      <c r="Q28" s="145"/>
      <c r="R28" s="145"/>
      <c r="S28" s="145"/>
      <c r="T28" s="145"/>
      <c r="U28" s="145"/>
      <c r="V28" s="145"/>
      <c r="W28" s="145">
        <v>27200000</v>
      </c>
      <c r="X28" s="145"/>
      <c r="Y28" s="145"/>
      <c r="Z28" s="145"/>
      <c r="AA28" s="146">
        <v>192200000</v>
      </c>
      <c r="AC28" s="145"/>
    </row>
    <row r="29" spans="2:29" x14ac:dyDescent="0.2">
      <c r="B29" s="30"/>
      <c r="C29" s="31"/>
      <c r="D29" s="32"/>
      <c r="L29" s="134">
        <f>+L28-L25</f>
        <v>0</v>
      </c>
      <c r="M29" s="134">
        <f>+M28-M25</f>
        <v>0</v>
      </c>
      <c r="N29" s="134">
        <f>+N28-N25</f>
        <v>0</v>
      </c>
      <c r="W29" s="134">
        <f>+W28-W25</f>
        <v>0</v>
      </c>
      <c r="AA29" s="134">
        <f>+AA28-AA25</f>
        <v>0</v>
      </c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11" x14ac:dyDescent="0.2">
      <c r="C33" s="31"/>
    </row>
    <row r="34" spans="2:11" x14ac:dyDescent="0.2">
      <c r="C34" s="31"/>
    </row>
    <row r="35" spans="2:11" x14ac:dyDescent="0.2">
      <c r="C35" s="31"/>
      <c r="K35" s="9"/>
    </row>
    <row r="36" spans="2:11" x14ac:dyDescent="0.2">
      <c r="B36" s="30"/>
      <c r="D36" s="31"/>
    </row>
    <row r="37" spans="2:11" x14ac:dyDescent="0.2">
      <c r="B37" s="30"/>
      <c r="D37" s="31"/>
    </row>
    <row r="38" spans="2:11" x14ac:dyDescent="0.2">
      <c r="B38" s="29"/>
      <c r="C38" s="31"/>
      <c r="D38" s="31"/>
    </row>
    <row r="39" spans="2:11" x14ac:dyDescent="0.2">
      <c r="B39" s="30"/>
      <c r="C39" s="31"/>
      <c r="D39" s="31"/>
      <c r="G39" s="34"/>
      <c r="H39" s="34"/>
      <c r="I39" s="34"/>
    </row>
    <row r="40" spans="2:11" x14ac:dyDescent="0.2">
      <c r="B40" s="30"/>
    </row>
    <row r="41" spans="2:11" x14ac:dyDescent="0.2">
      <c r="C41" s="31"/>
      <c r="D41" s="31"/>
    </row>
    <row r="42" spans="2:11" x14ac:dyDescent="0.2">
      <c r="B42" s="30"/>
    </row>
    <row r="43" spans="2:11" x14ac:dyDescent="0.2">
      <c r="B43" s="30"/>
    </row>
    <row r="44" spans="2:11" x14ac:dyDescent="0.2">
      <c r="B44" s="30"/>
    </row>
    <row r="45" spans="2:11" x14ac:dyDescent="0.2">
      <c r="B45" s="30"/>
    </row>
    <row r="46" spans="2:11" x14ac:dyDescent="0.2">
      <c r="B46" s="30"/>
    </row>
    <row r="47" spans="2:11" x14ac:dyDescent="0.2">
      <c r="B47" s="30"/>
      <c r="C47" s="31"/>
    </row>
    <row r="48" spans="2:11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6"/>
  <mergeCells count="14">
    <mergeCell ref="C7:G7"/>
    <mergeCell ref="C8:G8"/>
    <mergeCell ref="C9:G9"/>
    <mergeCell ref="C10:G10"/>
    <mergeCell ref="B2:B4"/>
    <mergeCell ref="C2:G2"/>
    <mergeCell ref="C3:G3"/>
    <mergeCell ref="C4:G4"/>
    <mergeCell ref="C6:G6"/>
    <mergeCell ref="B16:B17"/>
    <mergeCell ref="C15:E15"/>
    <mergeCell ref="C13:G13"/>
    <mergeCell ref="C11:G11"/>
    <mergeCell ref="C12:G12"/>
  </mergeCells>
  <phoneticPr fontId="37" type="noConversion"/>
  <conditionalFormatting sqref="AC26 AC6:AC11 AC14:AC15 AB19 AC28:AC1048576">
    <cfRule type="cellIs" dxfId="83" priority="290" operator="lessThan">
      <formula>0</formula>
    </cfRule>
    <cfRule type="cellIs" dxfId="82" priority="293" operator="lessThan">
      <formula>0</formula>
    </cfRule>
  </conditionalFormatting>
  <conditionalFormatting sqref="AC12:AC13">
    <cfRule type="cellIs" dxfId="81" priority="269" operator="lessThan">
      <formula>0</formula>
    </cfRule>
    <cfRule type="cellIs" dxfId="80" priority="272" operator="lessThan">
      <formula>0</formula>
    </cfRule>
  </conditionalFormatting>
  <conditionalFormatting sqref="AB20">
    <cfRule type="cellIs" dxfId="79" priority="77" operator="lessThan">
      <formula>0</formula>
    </cfRule>
    <cfRule type="cellIs" dxfId="78" priority="78" operator="lessThan">
      <formula>0</formula>
    </cfRule>
  </conditionalFormatting>
  <conditionalFormatting sqref="AB21">
    <cfRule type="cellIs" dxfId="77" priority="65" operator="lessThan">
      <formula>0</formula>
    </cfRule>
    <cfRule type="cellIs" dxfId="76" priority="66" operator="lessThan">
      <formula>0</formula>
    </cfRule>
  </conditionalFormatting>
  <conditionalFormatting sqref="AB22">
    <cfRule type="cellIs" dxfId="75" priority="59" operator="lessThan">
      <formula>0</formula>
    </cfRule>
    <cfRule type="cellIs" dxfId="74" priority="60" operator="lessThan">
      <formula>0</formula>
    </cfRule>
  </conditionalFormatting>
  <conditionalFormatting sqref="AB23">
    <cfRule type="cellIs" dxfId="73" priority="53" operator="lessThan">
      <formula>0</formula>
    </cfRule>
    <cfRule type="cellIs" dxfId="72" priority="54" operator="lessThan">
      <formula>0</formula>
    </cfRule>
  </conditionalFormatting>
  <conditionalFormatting sqref="AB24">
    <cfRule type="cellIs" dxfId="71" priority="47" operator="lessThan">
      <formula>0</formula>
    </cfRule>
    <cfRule type="cellIs" dxfId="70" priority="48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ignoredErrors>
    <ignoredError sqref="AA20 AA21:AA22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B1:AC57"/>
  <sheetViews>
    <sheetView showGridLines="0" zoomScale="90" zoomScaleNormal="90" workbookViewId="0">
      <pane xSplit="7" ySplit="19" topLeftCell="I20" activePane="bottomRight" state="frozen"/>
      <selection pane="topRight" activeCell="G1" sqref="G1"/>
      <selection pane="bottomLeft" activeCell="A20" sqref="A20"/>
      <selection pane="bottomRight" activeCell="C12" sqref="C12:G12"/>
    </sheetView>
  </sheetViews>
  <sheetFormatPr baseColWidth="10" defaultRowHeight="12.75" outlineLevelRow="1" outlineLevelCol="1" x14ac:dyDescent="0.2"/>
  <cols>
    <col min="1" max="1" width="2.28515625" style="3" customWidth="1"/>
    <col min="2" max="2" width="29.140625" style="3" customWidth="1"/>
    <col min="3" max="3" width="26" style="5" customWidth="1"/>
    <col min="4" max="4" width="20" style="3" customWidth="1"/>
    <col min="5" max="5" width="20.7109375" style="3" customWidth="1"/>
    <col min="6" max="6" width="26.42578125" style="3" customWidth="1"/>
    <col min="7" max="7" width="21" style="3" customWidth="1"/>
    <col min="8" max="8" width="21.7109375" style="3" customWidth="1" outlineLevel="1"/>
    <col min="9" max="9" width="21.5703125" style="3" customWidth="1" outlineLevel="1"/>
    <col min="10" max="10" width="23.140625" style="3" customWidth="1" outlineLevel="1"/>
    <col min="11" max="11" width="19.42578125" style="3" customWidth="1" outlineLevel="1"/>
    <col min="12" max="12" width="23.28515625" style="3" bestFit="1" customWidth="1" outlineLevel="1"/>
    <col min="13" max="13" width="21.42578125" style="3" customWidth="1" outlineLevel="1"/>
    <col min="14" max="15" width="19.7109375" style="5" bestFit="1" customWidth="1"/>
    <col min="16" max="17" width="15.7109375" style="6" customWidth="1" outlineLevel="1"/>
    <col min="18" max="20" width="17.5703125" style="6" customWidth="1" outlineLevel="1"/>
    <col min="21" max="22" width="16.140625" style="6" customWidth="1" outlineLevel="1"/>
    <col min="23" max="23" width="17.85546875" style="6" customWidth="1" outlineLevel="1"/>
    <col min="24" max="26" width="14.7109375" style="6" customWidth="1" outlineLevel="1"/>
    <col min="27" max="27" width="20.42578125" style="6" customWidth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67"/>
      <c r="C2" s="170" t="s">
        <v>4</v>
      </c>
      <c r="D2" s="171"/>
      <c r="E2" s="171"/>
      <c r="F2" s="171"/>
      <c r="G2" s="171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8"/>
      <c r="C3" s="170" t="s">
        <v>7</v>
      </c>
      <c r="D3" s="171"/>
      <c r="E3" s="171"/>
      <c r="F3" s="171"/>
      <c r="G3" s="171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9"/>
      <c r="C4" s="170" t="s">
        <v>39</v>
      </c>
      <c r="D4" s="171"/>
      <c r="E4" s="171"/>
      <c r="F4" s="171"/>
      <c r="G4" s="171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72" t="s">
        <v>47</v>
      </c>
      <c r="D6" s="172"/>
      <c r="E6" s="172"/>
      <c r="F6" s="172"/>
      <c r="G6" s="173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65" t="s">
        <v>48</v>
      </c>
      <c r="D7" s="165" t="s">
        <v>48</v>
      </c>
      <c r="E7" s="165" t="s">
        <v>48</v>
      </c>
      <c r="F7" s="165" t="s">
        <v>48</v>
      </c>
      <c r="G7" s="166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65" t="s">
        <v>69</v>
      </c>
      <c r="D8" s="165" t="s">
        <v>50</v>
      </c>
      <c r="E8" s="165" t="s">
        <v>50</v>
      </c>
      <c r="F8" s="165" t="s">
        <v>50</v>
      </c>
      <c r="G8" s="166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65" t="s">
        <v>51</v>
      </c>
      <c r="D9" s="165" t="s">
        <v>51</v>
      </c>
      <c r="E9" s="165" t="s">
        <v>51</v>
      </c>
      <c r="F9" s="165" t="s">
        <v>51</v>
      </c>
      <c r="G9" s="166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65" t="s">
        <v>70</v>
      </c>
      <c r="D10" s="165" t="s">
        <v>52</v>
      </c>
      <c r="E10" s="165" t="s">
        <v>52</v>
      </c>
      <c r="F10" s="165" t="s">
        <v>52</v>
      </c>
      <c r="G10" s="166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61" t="s">
        <v>188</v>
      </c>
      <c r="D11" s="162"/>
      <c r="E11" s="162"/>
      <c r="F11" s="162"/>
      <c r="G11" s="163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64" t="s">
        <v>71</v>
      </c>
      <c r="D12" s="165" t="s">
        <v>53</v>
      </c>
      <c r="E12" s="165" t="s">
        <v>53</v>
      </c>
      <c r="F12" s="165" t="s">
        <v>53</v>
      </c>
      <c r="G12" s="166" t="s">
        <v>53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58" t="s">
        <v>72</v>
      </c>
      <c r="D13" s="159">
        <v>2020110010174</v>
      </c>
      <c r="E13" s="159">
        <v>2020110010174</v>
      </c>
      <c r="F13" s="159">
        <v>2020110010174</v>
      </c>
      <c r="G13" s="160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55"/>
      <c r="D15" s="156"/>
      <c r="E15" s="157"/>
      <c r="F15" s="2" t="s">
        <v>9</v>
      </c>
      <c r="G15" s="35">
        <v>44860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30" x14ac:dyDescent="0.2">
      <c r="B16" s="153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4"/>
      <c r="C17" s="38">
        <v>6144000000</v>
      </c>
      <c r="D17" s="52">
        <v>800000000</v>
      </c>
      <c r="E17" s="52"/>
      <c r="F17" s="39">
        <f>D17-E17</f>
        <v>800000000</v>
      </c>
      <c r="G17" s="45">
        <f>+C17+F17</f>
        <v>6944000000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51.75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1" t="s">
        <v>79</v>
      </c>
      <c r="C20" s="122" t="s">
        <v>73</v>
      </c>
      <c r="D20" s="79" t="s">
        <v>74</v>
      </c>
      <c r="E20" s="79" t="s">
        <v>75</v>
      </c>
      <c r="F20" s="80" t="s">
        <v>76</v>
      </c>
      <c r="G20" s="81" t="s">
        <v>77</v>
      </c>
      <c r="H20" s="82" t="s">
        <v>78</v>
      </c>
      <c r="I20" s="83" t="s">
        <v>159</v>
      </c>
      <c r="J20" s="138" t="s">
        <v>160</v>
      </c>
      <c r="K20" s="85" t="s">
        <v>158</v>
      </c>
      <c r="L20" s="131">
        <v>2822810255</v>
      </c>
      <c r="M20" s="131">
        <v>2438846739</v>
      </c>
      <c r="N20" s="87">
        <v>2358118136</v>
      </c>
      <c r="O20" s="88">
        <v>0</v>
      </c>
      <c r="P20" s="89">
        <v>30253475</v>
      </c>
      <c r="Q20" s="89">
        <v>219603813</v>
      </c>
      <c r="R20" s="89">
        <v>210262513</v>
      </c>
      <c r="S20" s="89">
        <v>206972380</v>
      </c>
      <c r="T20" s="89">
        <v>206972380</v>
      </c>
      <c r="U20" s="89">
        <v>206972380</v>
      </c>
      <c r="V20" s="89">
        <v>214785913</v>
      </c>
      <c r="W20" s="89">
        <v>212504330</v>
      </c>
      <c r="X20" s="89"/>
      <c r="Y20" s="89"/>
      <c r="Z20" s="90"/>
      <c r="AA20" s="91">
        <f>SUM(O20:Z20)</f>
        <v>1508327184</v>
      </c>
      <c r="AB20" s="92">
        <f>+N20-AA20</f>
        <v>849790952</v>
      </c>
      <c r="AC20" s="3"/>
    </row>
    <row r="21" spans="2:29" ht="34.5" customHeight="1" x14ac:dyDescent="0.2">
      <c r="B21" s="123" t="s">
        <v>80</v>
      </c>
      <c r="C21" s="124" t="s">
        <v>81</v>
      </c>
      <c r="D21" s="93" t="s">
        <v>82</v>
      </c>
      <c r="E21" s="93" t="s">
        <v>83</v>
      </c>
      <c r="F21" s="94" t="s">
        <v>76</v>
      </c>
      <c r="G21" s="95" t="s">
        <v>77</v>
      </c>
      <c r="H21" s="96" t="s">
        <v>78</v>
      </c>
      <c r="I21" s="97" t="s">
        <v>62</v>
      </c>
      <c r="J21" s="98" t="s">
        <v>62</v>
      </c>
      <c r="K21" s="99" t="s">
        <v>62</v>
      </c>
      <c r="L21" s="132">
        <v>1121050000</v>
      </c>
      <c r="M21" s="132">
        <v>988362560</v>
      </c>
      <c r="N21" s="101">
        <v>695916427</v>
      </c>
      <c r="O21" s="102">
        <v>0</v>
      </c>
      <c r="P21" s="103">
        <v>4186620</v>
      </c>
      <c r="Q21" s="103">
        <v>67913770</v>
      </c>
      <c r="R21" s="103">
        <v>62442960</v>
      </c>
      <c r="S21" s="103">
        <v>62442960</v>
      </c>
      <c r="T21" s="103">
        <v>62442960</v>
      </c>
      <c r="U21" s="103">
        <v>55687960</v>
      </c>
      <c r="V21" s="103">
        <v>15477150</v>
      </c>
      <c r="W21" s="103">
        <v>93937179</v>
      </c>
      <c r="X21" s="103"/>
      <c r="Y21" s="103"/>
      <c r="Z21" s="104"/>
      <c r="AA21" s="105">
        <f t="shared" ref="AA21:AA22" si="0">SUM(O21:Z21)</f>
        <v>424531559</v>
      </c>
      <c r="AB21" s="106">
        <f t="shared" ref="AB21:AB22" si="1">+N21-AA21</f>
        <v>271384868</v>
      </c>
      <c r="AC21" s="3"/>
    </row>
    <row r="22" spans="2:29" ht="34.5" customHeight="1" x14ac:dyDescent="0.2">
      <c r="B22" s="123" t="s">
        <v>79</v>
      </c>
      <c r="C22" s="124" t="s">
        <v>84</v>
      </c>
      <c r="D22" s="93" t="s">
        <v>85</v>
      </c>
      <c r="E22" s="93" t="s">
        <v>86</v>
      </c>
      <c r="F22" s="94" t="s">
        <v>76</v>
      </c>
      <c r="G22" s="95" t="s">
        <v>87</v>
      </c>
      <c r="H22" s="96" t="s">
        <v>78</v>
      </c>
      <c r="I22" s="97" t="s">
        <v>62</v>
      </c>
      <c r="J22" s="98" t="s">
        <v>62</v>
      </c>
      <c r="K22" s="99" t="s">
        <v>62</v>
      </c>
      <c r="L22" s="132">
        <v>3000139745</v>
      </c>
      <c r="M22" s="132">
        <v>2710165830</v>
      </c>
      <c r="N22" s="101">
        <v>2599132093</v>
      </c>
      <c r="O22" s="102">
        <v>0</v>
      </c>
      <c r="P22" s="103">
        <v>23210109</v>
      </c>
      <c r="Q22" s="103">
        <v>272450172</v>
      </c>
      <c r="R22" s="103">
        <v>249304178</v>
      </c>
      <c r="S22" s="103">
        <v>245923005</v>
      </c>
      <c r="T22" s="103">
        <v>240905005</v>
      </c>
      <c r="U22" s="103">
        <v>244958005</v>
      </c>
      <c r="V22" s="103">
        <v>242993847</v>
      </c>
      <c r="W22" s="103">
        <v>242879830</v>
      </c>
      <c r="X22" s="103"/>
      <c r="Y22" s="103"/>
      <c r="Z22" s="104"/>
      <c r="AA22" s="105">
        <f t="shared" si="0"/>
        <v>1762624151</v>
      </c>
      <c r="AB22" s="106">
        <f t="shared" si="1"/>
        <v>836507942</v>
      </c>
      <c r="AC22" s="3"/>
    </row>
    <row r="23" spans="2:29" ht="34.5" customHeight="1" x14ac:dyDescent="0.2">
      <c r="B23" s="123"/>
      <c r="C23" s="124"/>
      <c r="D23" s="93"/>
      <c r="E23" s="93"/>
      <c r="F23" s="94"/>
      <c r="G23" s="95"/>
      <c r="H23" s="96"/>
      <c r="I23" s="97"/>
      <c r="J23" s="98"/>
      <c r="K23" s="99"/>
      <c r="L23" s="132"/>
      <c r="M23" s="132"/>
      <c r="N23" s="10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5"/>
      <c r="AB23" s="106"/>
      <c r="AC23" s="3"/>
    </row>
    <row r="24" spans="2:29" ht="34.5" customHeight="1" thickBot="1" x14ac:dyDescent="0.25">
      <c r="B24" s="125"/>
      <c r="C24" s="126"/>
      <c r="D24" s="107"/>
      <c r="E24" s="107"/>
      <c r="F24" s="108"/>
      <c r="G24" s="109"/>
      <c r="H24" s="110"/>
      <c r="I24" s="111"/>
      <c r="J24" s="112"/>
      <c r="K24" s="113"/>
      <c r="L24" s="133"/>
      <c r="M24" s="133"/>
      <c r="N24" s="11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  <c r="AA24" s="119"/>
      <c r="AB24" s="120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1"/>
      <c r="H25" s="63"/>
      <c r="I25" s="61"/>
      <c r="J25" s="23"/>
      <c r="K25" s="58"/>
      <c r="L25" s="59">
        <f t="shared" ref="L25:AA25" si="2">SUBTOTAL(9,L20:L24)</f>
        <v>6944000000</v>
      </c>
      <c r="M25" s="59">
        <f t="shared" si="2"/>
        <v>6137375129</v>
      </c>
      <c r="N25" s="55">
        <f t="shared" si="2"/>
        <v>5653166656</v>
      </c>
      <c r="O25" s="127">
        <f t="shared" si="2"/>
        <v>0</v>
      </c>
      <c r="P25" s="127">
        <f t="shared" si="2"/>
        <v>57650204</v>
      </c>
      <c r="Q25" s="127">
        <f t="shared" si="2"/>
        <v>559967755</v>
      </c>
      <c r="R25" s="127">
        <f t="shared" si="2"/>
        <v>522009651</v>
      </c>
      <c r="S25" s="127">
        <f t="shared" si="2"/>
        <v>515338345</v>
      </c>
      <c r="T25" s="127">
        <f t="shared" si="2"/>
        <v>510320345</v>
      </c>
      <c r="U25" s="127">
        <f t="shared" si="2"/>
        <v>507618345</v>
      </c>
      <c r="V25" s="127">
        <f t="shared" si="2"/>
        <v>473256910</v>
      </c>
      <c r="W25" s="127">
        <f t="shared" si="2"/>
        <v>549321339</v>
      </c>
      <c r="X25" s="127">
        <f t="shared" si="2"/>
        <v>0</v>
      </c>
      <c r="Y25" s="127">
        <f t="shared" si="2"/>
        <v>0</v>
      </c>
      <c r="Z25" s="128">
        <f t="shared" si="2"/>
        <v>0</v>
      </c>
      <c r="AA25" s="129">
        <f t="shared" si="2"/>
        <v>3695482894</v>
      </c>
      <c r="AB25" s="130">
        <f>SUBTOTAL(9,AB20:AB24)</f>
        <v>1957683762</v>
      </c>
    </row>
    <row r="26" spans="2:29" s="26" customFormat="1" ht="11.25" x14ac:dyDescent="0.2">
      <c r="B26" s="26" t="s">
        <v>170</v>
      </c>
      <c r="C26" s="24"/>
      <c r="D26" s="25"/>
      <c r="E26" s="25"/>
      <c r="F26" s="25"/>
      <c r="G26" s="25"/>
      <c r="H26" s="25"/>
      <c r="I26" s="25"/>
      <c r="J26" s="25"/>
      <c r="K26" s="25"/>
      <c r="L26" s="25">
        <f>+G17-L25</f>
        <v>0</v>
      </c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>
        <v>6944000000</v>
      </c>
      <c r="M27" s="50"/>
      <c r="N27" s="50">
        <v>5653166656</v>
      </c>
      <c r="O27" s="24"/>
      <c r="Q27" s="56"/>
      <c r="R27" s="50"/>
      <c r="T27" s="50"/>
      <c r="U27" s="50"/>
      <c r="V27" s="50"/>
      <c r="W27" s="56">
        <v>549321339</v>
      </c>
      <c r="Y27" s="56"/>
      <c r="Z27" s="56"/>
      <c r="AA27" s="56">
        <v>3695482894</v>
      </c>
      <c r="AB27" s="24"/>
      <c r="AC27" s="24"/>
    </row>
    <row r="28" spans="2:29" x14ac:dyDescent="0.2">
      <c r="B28" s="30"/>
      <c r="C28" s="31"/>
      <c r="D28" s="32"/>
      <c r="E28" s="33"/>
      <c r="L28" s="134">
        <f>+L27-L25</f>
        <v>0</v>
      </c>
      <c r="M28" s="134"/>
      <c r="N28" s="134">
        <f>+N27-N25</f>
        <v>0</v>
      </c>
      <c r="W28" s="134">
        <f>+W27-W25</f>
        <v>0</v>
      </c>
      <c r="AA28" s="134">
        <f>+AA27-AA25</f>
        <v>0</v>
      </c>
    </row>
    <row r="29" spans="2:29" x14ac:dyDescent="0.2">
      <c r="B29" s="30"/>
      <c r="C29" s="31"/>
      <c r="D29" s="32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B36" s="30"/>
      <c r="D36" s="31"/>
    </row>
    <row r="37" spans="2:9" x14ac:dyDescent="0.2">
      <c r="B37" s="30"/>
      <c r="D37" s="31"/>
    </row>
    <row r="38" spans="2:9" x14ac:dyDescent="0.2">
      <c r="B38" s="29"/>
      <c r="C38" s="31"/>
      <c r="D38" s="31"/>
    </row>
    <row r="39" spans="2:9" x14ac:dyDescent="0.2">
      <c r="B39" s="30"/>
      <c r="C39" s="31"/>
      <c r="D39" s="31"/>
      <c r="G39" s="34"/>
      <c r="H39" s="34"/>
      <c r="I39" s="34"/>
    </row>
    <row r="40" spans="2:9" x14ac:dyDescent="0.2">
      <c r="B40" s="30"/>
    </row>
    <row r="41" spans="2:9" x14ac:dyDescent="0.2">
      <c r="C41" s="31"/>
      <c r="D41" s="31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6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69" priority="13" operator="lessThan">
      <formula>0</formula>
    </cfRule>
    <cfRule type="cellIs" dxfId="68" priority="14" operator="lessThan">
      <formula>0</formula>
    </cfRule>
  </conditionalFormatting>
  <conditionalFormatting sqref="AC12:AC13">
    <cfRule type="cellIs" dxfId="67" priority="11" operator="lessThan">
      <formula>0</formula>
    </cfRule>
    <cfRule type="cellIs" dxfId="66" priority="12" operator="lessThan">
      <formula>0</formula>
    </cfRule>
  </conditionalFormatting>
  <conditionalFormatting sqref="AB20">
    <cfRule type="cellIs" dxfId="65" priority="9" operator="lessThan">
      <formula>0</formula>
    </cfRule>
    <cfRule type="cellIs" dxfId="64" priority="10" operator="lessThan">
      <formula>0</formula>
    </cfRule>
  </conditionalFormatting>
  <conditionalFormatting sqref="AB21">
    <cfRule type="cellIs" dxfId="63" priority="7" operator="lessThan">
      <formula>0</formula>
    </cfRule>
    <cfRule type="cellIs" dxfId="62" priority="8" operator="lessThan">
      <formula>0</formula>
    </cfRule>
  </conditionalFormatting>
  <conditionalFormatting sqref="AB22">
    <cfRule type="cellIs" dxfId="61" priority="5" operator="lessThan">
      <formula>0</formula>
    </cfRule>
    <cfRule type="cellIs" dxfId="60" priority="6" operator="lessThan">
      <formula>0</formula>
    </cfRule>
  </conditionalFormatting>
  <conditionalFormatting sqref="AB23">
    <cfRule type="cellIs" dxfId="59" priority="3" operator="lessThan">
      <formula>0</formula>
    </cfRule>
    <cfRule type="cellIs" dxfId="58" priority="4" operator="lessThan">
      <formula>0</formula>
    </cfRule>
  </conditionalFormatting>
  <conditionalFormatting sqref="AB24">
    <cfRule type="cellIs" dxfId="57" priority="1" operator="lessThan">
      <formula>0</formula>
    </cfRule>
    <cfRule type="cellIs" dxfId="56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12" sqref="C12:G12"/>
    </sheetView>
  </sheetViews>
  <sheetFormatPr baseColWidth="10" defaultRowHeight="12.75" outlineLevelRow="1" outlineLevelCol="1" x14ac:dyDescent="0.2"/>
  <cols>
    <col min="1" max="1" width="2.28515625" style="3" customWidth="1"/>
    <col min="2" max="2" width="28.14062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1.42578125" style="3" customWidth="1" outlineLevel="1"/>
    <col min="9" max="9" width="28.140625" style="3" customWidth="1" outlineLevel="1"/>
    <col min="10" max="10" width="30" style="3" customWidth="1" outlineLevel="1"/>
    <col min="11" max="11" width="26.42578125" style="3" customWidth="1" outlineLevel="1"/>
    <col min="12" max="12" width="23.28515625" style="3" bestFit="1" customWidth="1" outlineLevel="1"/>
    <col min="13" max="13" width="22.42578125" style="3" customWidth="1" outlineLevel="1"/>
    <col min="14" max="15" width="19.7109375" style="5" bestFit="1" customWidth="1"/>
    <col min="16" max="16" width="14.7109375" style="6" customWidth="1" outlineLevel="1"/>
    <col min="17" max="17" width="16.85546875" style="6" customWidth="1" outlineLevel="1"/>
    <col min="18" max="20" width="17.5703125" style="6" customWidth="1" outlineLevel="1"/>
    <col min="21" max="21" width="16.42578125" style="6" customWidth="1" outlineLevel="1"/>
    <col min="22" max="22" width="18.5703125" style="6" customWidth="1" outlineLevel="1"/>
    <col min="23" max="23" width="16.42578125" style="6" customWidth="1" outlineLevel="1"/>
    <col min="24" max="26" width="14.7109375" style="6" customWidth="1" outlineLevel="1"/>
    <col min="27" max="27" width="19.28515625" style="6" customWidth="1" outlineLevel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67"/>
      <c r="C2" s="170" t="s">
        <v>4</v>
      </c>
      <c r="D2" s="171"/>
      <c r="E2" s="171"/>
      <c r="F2" s="171"/>
      <c r="G2" s="171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8"/>
      <c r="C3" s="170" t="s">
        <v>7</v>
      </c>
      <c r="D3" s="171"/>
      <c r="E3" s="171"/>
      <c r="F3" s="171"/>
      <c r="G3" s="171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9"/>
      <c r="C4" s="170" t="s">
        <v>39</v>
      </c>
      <c r="D4" s="171"/>
      <c r="E4" s="171"/>
      <c r="F4" s="171"/>
      <c r="G4" s="171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72" t="s">
        <v>47</v>
      </c>
      <c r="D6" s="172"/>
      <c r="E6" s="172"/>
      <c r="F6" s="172"/>
      <c r="G6" s="173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65" t="s">
        <v>48</v>
      </c>
      <c r="D7" s="165" t="s">
        <v>48</v>
      </c>
      <c r="E7" s="165" t="s">
        <v>48</v>
      </c>
      <c r="F7" s="165" t="s">
        <v>48</v>
      </c>
      <c r="G7" s="166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65" t="s">
        <v>69</v>
      </c>
      <c r="D8" s="165" t="s">
        <v>50</v>
      </c>
      <c r="E8" s="165" t="s">
        <v>50</v>
      </c>
      <c r="F8" s="165" t="s">
        <v>50</v>
      </c>
      <c r="G8" s="166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65" t="s">
        <v>51</v>
      </c>
      <c r="D9" s="165" t="s">
        <v>51</v>
      </c>
      <c r="E9" s="165" t="s">
        <v>51</v>
      </c>
      <c r="F9" s="165" t="s">
        <v>51</v>
      </c>
      <c r="G9" s="166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65" t="s">
        <v>70</v>
      </c>
      <c r="D10" s="165" t="s">
        <v>52</v>
      </c>
      <c r="E10" s="165" t="s">
        <v>52</v>
      </c>
      <c r="F10" s="165" t="s">
        <v>52</v>
      </c>
      <c r="G10" s="166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61" t="s">
        <v>189</v>
      </c>
      <c r="D11" s="162"/>
      <c r="E11" s="162"/>
      <c r="F11" s="162"/>
      <c r="G11" s="163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64" t="s">
        <v>88</v>
      </c>
      <c r="D12" s="165" t="s">
        <v>53</v>
      </c>
      <c r="E12" s="165" t="s">
        <v>53</v>
      </c>
      <c r="F12" s="165" t="s">
        <v>53</v>
      </c>
      <c r="G12" s="166" t="s">
        <v>53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58" t="s">
        <v>89</v>
      </c>
      <c r="D13" s="159">
        <v>2020110010174</v>
      </c>
      <c r="E13" s="159">
        <v>2020110010174</v>
      </c>
      <c r="F13" s="159">
        <v>2020110010174</v>
      </c>
      <c r="G13" s="160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55"/>
      <c r="D15" s="156"/>
      <c r="E15" s="157"/>
      <c r="F15" s="2" t="s">
        <v>9</v>
      </c>
      <c r="G15" s="35">
        <v>44860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3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4"/>
      <c r="C17" s="38">
        <v>8283820000</v>
      </c>
      <c r="D17" s="52"/>
      <c r="E17" s="52"/>
      <c r="F17" s="39">
        <f>D17-E17</f>
        <v>0</v>
      </c>
      <c r="G17" s="45">
        <f>+C17+F17</f>
        <v>8283820000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51.75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1" t="s">
        <v>90</v>
      </c>
      <c r="C20" s="122" t="s">
        <v>91</v>
      </c>
      <c r="D20" s="79" t="s">
        <v>92</v>
      </c>
      <c r="E20" s="79" t="s">
        <v>93</v>
      </c>
      <c r="F20" s="80" t="s">
        <v>94</v>
      </c>
      <c r="G20" s="81" t="s">
        <v>95</v>
      </c>
      <c r="H20" s="82" t="s">
        <v>78</v>
      </c>
      <c r="I20" s="140" t="s">
        <v>176</v>
      </c>
      <c r="J20" s="138" t="s">
        <v>177</v>
      </c>
      <c r="K20" s="85" t="s">
        <v>175</v>
      </c>
      <c r="L20" s="131">
        <v>6616760853</v>
      </c>
      <c r="M20" s="131">
        <v>5907319035</v>
      </c>
      <c r="N20" s="87">
        <v>5405287789</v>
      </c>
      <c r="O20" s="88">
        <v>0</v>
      </c>
      <c r="P20" s="89">
        <v>5119399</v>
      </c>
      <c r="Q20" s="89">
        <v>418205738</v>
      </c>
      <c r="R20" s="89">
        <v>409097604</v>
      </c>
      <c r="S20" s="89">
        <v>426596652</v>
      </c>
      <c r="T20" s="89">
        <v>529156701</v>
      </c>
      <c r="U20" s="89">
        <v>488244611</v>
      </c>
      <c r="V20" s="89">
        <v>478500367</v>
      </c>
      <c r="W20" s="89">
        <v>458836636</v>
      </c>
      <c r="X20" s="89"/>
      <c r="Y20" s="89"/>
      <c r="Z20" s="90"/>
      <c r="AA20" s="91">
        <f>SUM(O20:Z20)</f>
        <v>3213757708</v>
      </c>
      <c r="AB20" s="92">
        <f>+N20-AA20</f>
        <v>2191530081</v>
      </c>
      <c r="AC20" s="3"/>
    </row>
    <row r="21" spans="2:29" ht="34.5" customHeight="1" x14ac:dyDescent="0.2">
      <c r="B21" s="123" t="s">
        <v>96</v>
      </c>
      <c r="C21" s="124" t="s">
        <v>97</v>
      </c>
      <c r="D21" s="93" t="s">
        <v>98</v>
      </c>
      <c r="E21" s="93" t="s">
        <v>99</v>
      </c>
      <c r="F21" s="94" t="s">
        <v>94</v>
      </c>
      <c r="G21" s="95" t="s">
        <v>100</v>
      </c>
      <c r="H21" s="96" t="s">
        <v>78</v>
      </c>
      <c r="I21" s="137" t="s">
        <v>180</v>
      </c>
      <c r="J21" s="139" t="s">
        <v>178</v>
      </c>
      <c r="K21" s="99" t="s">
        <v>179</v>
      </c>
      <c r="L21" s="132">
        <v>813029332</v>
      </c>
      <c r="M21" s="132">
        <v>871958832</v>
      </c>
      <c r="N21" s="101">
        <v>697958832</v>
      </c>
      <c r="O21" s="102">
        <v>0</v>
      </c>
      <c r="P21" s="103">
        <v>933333</v>
      </c>
      <c r="Q21" s="103">
        <v>32684000</v>
      </c>
      <c r="R21" s="103">
        <v>31860000</v>
      </c>
      <c r="S21" s="103">
        <v>31860000</v>
      </c>
      <c r="T21" s="103">
        <v>202260000</v>
      </c>
      <c r="U21" s="103">
        <v>96860000</v>
      </c>
      <c r="V21" s="103">
        <v>72631800</v>
      </c>
      <c r="W21" s="103">
        <v>49419300</v>
      </c>
      <c r="X21" s="103"/>
      <c r="Y21" s="103"/>
      <c r="Z21" s="104"/>
      <c r="AA21" s="105">
        <f t="shared" ref="AA21:AA23" si="0">SUM(O21:Z21)</f>
        <v>518508433</v>
      </c>
      <c r="AB21" s="106">
        <f t="shared" ref="AB21:AB23" si="1">+N21-AA21</f>
        <v>179450399</v>
      </c>
      <c r="AC21" s="3"/>
    </row>
    <row r="22" spans="2:29" ht="34.5" customHeight="1" x14ac:dyDescent="0.2">
      <c r="B22" s="123" t="s">
        <v>101</v>
      </c>
      <c r="C22" s="124" t="s">
        <v>102</v>
      </c>
      <c r="D22" s="93" t="s">
        <v>57</v>
      </c>
      <c r="E22" s="93" t="s">
        <v>58</v>
      </c>
      <c r="F22" s="94" t="s">
        <v>94</v>
      </c>
      <c r="G22" s="95" t="s">
        <v>95</v>
      </c>
      <c r="H22" s="96" t="s">
        <v>78</v>
      </c>
      <c r="I22" s="137" t="s">
        <v>165</v>
      </c>
      <c r="J22" s="139" t="s">
        <v>164</v>
      </c>
      <c r="K22" s="99" t="s">
        <v>163</v>
      </c>
      <c r="L22" s="132">
        <v>553650000</v>
      </c>
      <c r="M22" s="132">
        <v>323650000</v>
      </c>
      <c r="N22" s="101">
        <v>323534800</v>
      </c>
      <c r="O22" s="102">
        <v>0</v>
      </c>
      <c r="P22" s="103">
        <v>0</v>
      </c>
      <c r="Q22" s="103">
        <v>20481200</v>
      </c>
      <c r="R22" s="103">
        <v>19810600</v>
      </c>
      <c r="S22" s="103">
        <v>19810600</v>
      </c>
      <c r="T22" s="103">
        <v>19810600</v>
      </c>
      <c r="U22" s="103">
        <v>19810600</v>
      </c>
      <c r="V22" s="103">
        <v>50510600</v>
      </c>
      <c r="W22" s="103">
        <v>35510600</v>
      </c>
      <c r="X22" s="103"/>
      <c r="Y22" s="103"/>
      <c r="Z22" s="104"/>
      <c r="AA22" s="105">
        <f t="shared" si="0"/>
        <v>185744800</v>
      </c>
      <c r="AB22" s="106">
        <f t="shared" si="1"/>
        <v>137790000</v>
      </c>
      <c r="AC22" s="3"/>
    </row>
    <row r="23" spans="2:29" ht="34.5" customHeight="1" x14ac:dyDescent="0.2">
      <c r="B23" s="123" t="s">
        <v>80</v>
      </c>
      <c r="C23" s="124" t="s">
        <v>103</v>
      </c>
      <c r="D23" s="93" t="s">
        <v>104</v>
      </c>
      <c r="E23" s="93" t="s">
        <v>105</v>
      </c>
      <c r="F23" s="94" t="s">
        <v>94</v>
      </c>
      <c r="G23" s="95" t="s">
        <v>95</v>
      </c>
      <c r="H23" s="96" t="s">
        <v>78</v>
      </c>
      <c r="I23" s="97" t="s">
        <v>62</v>
      </c>
      <c r="J23" s="98" t="s">
        <v>62</v>
      </c>
      <c r="K23" s="99" t="s">
        <v>62</v>
      </c>
      <c r="L23" s="132">
        <v>300379815</v>
      </c>
      <c r="M23" s="132">
        <v>300379815</v>
      </c>
      <c r="N23" s="101">
        <v>300249077</v>
      </c>
      <c r="O23" s="102">
        <v>0</v>
      </c>
      <c r="P23" s="103">
        <v>2076667</v>
      </c>
      <c r="Q23" s="103">
        <v>29581200</v>
      </c>
      <c r="R23" s="103">
        <v>28910600</v>
      </c>
      <c r="S23" s="103">
        <v>28910600</v>
      </c>
      <c r="T23" s="103">
        <v>28910600</v>
      </c>
      <c r="U23" s="103">
        <v>28910600</v>
      </c>
      <c r="V23" s="103">
        <v>13205300</v>
      </c>
      <c r="W23" s="103">
        <v>13205300</v>
      </c>
      <c r="X23" s="103"/>
      <c r="Y23" s="103"/>
      <c r="Z23" s="104"/>
      <c r="AA23" s="105">
        <f t="shared" si="0"/>
        <v>173710867</v>
      </c>
      <c r="AB23" s="106">
        <f t="shared" si="1"/>
        <v>126538210</v>
      </c>
      <c r="AC23" s="3"/>
    </row>
    <row r="24" spans="2:29" ht="34.5" customHeight="1" thickBot="1" x14ac:dyDescent="0.25">
      <c r="B24" s="125"/>
      <c r="C24" s="126"/>
      <c r="D24" s="107"/>
      <c r="E24" s="107"/>
      <c r="F24" s="108"/>
      <c r="G24" s="109"/>
      <c r="H24" s="110"/>
      <c r="I24" s="111"/>
      <c r="J24" s="112"/>
      <c r="K24" s="113"/>
      <c r="L24" s="133"/>
      <c r="M24" s="133"/>
      <c r="N24" s="11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  <c r="AA24" s="119"/>
      <c r="AB24" s="120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1"/>
      <c r="H25" s="63"/>
      <c r="I25" s="61"/>
      <c r="J25" s="23"/>
      <c r="K25" s="58"/>
      <c r="L25" s="59">
        <f t="shared" ref="L25:AA25" si="2">SUBTOTAL(9,L20:L24)</f>
        <v>8283820000</v>
      </c>
      <c r="M25" s="59">
        <f t="shared" si="2"/>
        <v>7403307682</v>
      </c>
      <c r="N25" s="55">
        <f t="shared" si="2"/>
        <v>6727030498</v>
      </c>
      <c r="O25" s="127">
        <f t="shared" si="2"/>
        <v>0</v>
      </c>
      <c r="P25" s="127">
        <f t="shared" si="2"/>
        <v>8129399</v>
      </c>
      <c r="Q25" s="127">
        <f t="shared" si="2"/>
        <v>500952138</v>
      </c>
      <c r="R25" s="127">
        <f t="shared" si="2"/>
        <v>489678804</v>
      </c>
      <c r="S25" s="127">
        <f t="shared" si="2"/>
        <v>507177852</v>
      </c>
      <c r="T25" s="127">
        <f t="shared" si="2"/>
        <v>780137901</v>
      </c>
      <c r="U25" s="127">
        <f t="shared" si="2"/>
        <v>633825811</v>
      </c>
      <c r="V25" s="127">
        <f t="shared" si="2"/>
        <v>614848067</v>
      </c>
      <c r="W25" s="127">
        <f t="shared" si="2"/>
        <v>556971836</v>
      </c>
      <c r="X25" s="127">
        <f t="shared" si="2"/>
        <v>0</v>
      </c>
      <c r="Y25" s="127">
        <f t="shared" si="2"/>
        <v>0</v>
      </c>
      <c r="Z25" s="128">
        <f t="shared" si="2"/>
        <v>0</v>
      </c>
      <c r="AA25" s="129">
        <f t="shared" si="2"/>
        <v>4091721808</v>
      </c>
      <c r="AB25" s="130">
        <f>SUBTOTAL(9,AB20:AB24)</f>
        <v>2635308690</v>
      </c>
    </row>
    <row r="26" spans="2:29" s="26" customFormat="1" ht="11.25" x14ac:dyDescent="0.2">
      <c r="B26" s="26" t="s">
        <v>170</v>
      </c>
      <c r="C26" s="24"/>
      <c r="D26" s="25"/>
      <c r="E26" s="25"/>
      <c r="F26" s="25"/>
      <c r="G26" s="25"/>
      <c r="H26" s="25"/>
      <c r="I26" s="25"/>
      <c r="J26" s="25"/>
      <c r="K26" s="25"/>
      <c r="L26" s="25">
        <f>+G17-L25</f>
        <v>0</v>
      </c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149" customFormat="1" ht="11.25" x14ac:dyDescent="0.2"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8">
        <v>8283820000</v>
      </c>
      <c r="M27" s="150"/>
      <c r="N27" s="150">
        <v>6727030498</v>
      </c>
      <c r="O27" s="148"/>
      <c r="Q27" s="151"/>
      <c r="R27" s="150"/>
      <c r="T27" s="150"/>
      <c r="U27" s="150"/>
      <c r="V27" s="150"/>
      <c r="W27" s="151">
        <v>556971836</v>
      </c>
      <c r="Y27" s="151"/>
      <c r="Z27" s="151"/>
      <c r="AA27" s="151">
        <v>4091721808</v>
      </c>
      <c r="AB27" s="148"/>
      <c r="AC27" s="148"/>
    </row>
    <row r="28" spans="2:29" x14ac:dyDescent="0.2">
      <c r="B28" s="30"/>
      <c r="C28" s="31"/>
      <c r="D28" s="32"/>
      <c r="E28" s="33"/>
      <c r="L28" s="134">
        <f>+L27-L25</f>
        <v>0</v>
      </c>
      <c r="M28" s="134"/>
      <c r="N28" s="134">
        <f t="shared" ref="N28" si="3">+N27-N25</f>
        <v>0</v>
      </c>
      <c r="W28" s="134">
        <f t="shared" ref="W28" si="4">+W27-W25</f>
        <v>0</v>
      </c>
      <c r="AA28" s="134">
        <f t="shared" ref="AA28" si="5">+AA27-AA25</f>
        <v>0</v>
      </c>
    </row>
    <row r="29" spans="2:29" x14ac:dyDescent="0.2">
      <c r="B29" s="30"/>
      <c r="C29" s="31"/>
      <c r="D29" s="32"/>
      <c r="M29" s="135"/>
    </row>
    <row r="30" spans="2:29" x14ac:dyDescent="0.2">
      <c r="C30" s="31"/>
      <c r="M30" s="135"/>
    </row>
    <row r="31" spans="2:29" x14ac:dyDescent="0.2">
      <c r="C31" s="31"/>
      <c r="M31" s="136"/>
    </row>
    <row r="32" spans="2:29" x14ac:dyDescent="0.2">
      <c r="C32" s="31"/>
    </row>
    <row r="33" spans="2:27" x14ac:dyDescent="0.2">
      <c r="C33" s="31"/>
    </row>
    <row r="34" spans="2:27" x14ac:dyDescent="0.2">
      <c r="C34" s="31"/>
      <c r="P34" s="5"/>
      <c r="Q34" s="5"/>
      <c r="R34" s="5"/>
      <c r="S34" s="5"/>
      <c r="T34" s="5"/>
      <c r="AA34" s="5"/>
    </row>
    <row r="35" spans="2:27" x14ac:dyDescent="0.2">
      <c r="C35" s="31"/>
      <c r="K35" s="9"/>
    </row>
    <row r="36" spans="2:27" x14ac:dyDescent="0.2">
      <c r="B36" s="30"/>
      <c r="D36" s="31"/>
    </row>
    <row r="37" spans="2:27" x14ac:dyDescent="0.2">
      <c r="B37" s="30"/>
      <c r="D37" s="31"/>
    </row>
    <row r="38" spans="2:27" x14ac:dyDescent="0.2">
      <c r="B38" s="29"/>
      <c r="C38" s="31"/>
      <c r="D38" s="31"/>
    </row>
    <row r="39" spans="2:27" x14ac:dyDescent="0.2">
      <c r="B39" s="30"/>
      <c r="C39" s="31"/>
      <c r="D39" s="31"/>
      <c r="G39" s="34"/>
      <c r="H39" s="34"/>
      <c r="I39" s="34"/>
    </row>
    <row r="40" spans="2:27" x14ac:dyDescent="0.2">
      <c r="B40" s="30"/>
    </row>
    <row r="41" spans="2:27" x14ac:dyDescent="0.2">
      <c r="C41" s="31"/>
      <c r="D41" s="31"/>
    </row>
    <row r="42" spans="2:27" x14ac:dyDescent="0.2">
      <c r="B42" s="30"/>
    </row>
    <row r="43" spans="2:27" x14ac:dyDescent="0.2">
      <c r="B43" s="30"/>
    </row>
    <row r="44" spans="2:27" x14ac:dyDescent="0.2">
      <c r="B44" s="30"/>
    </row>
    <row r="45" spans="2:27" x14ac:dyDescent="0.2">
      <c r="B45" s="30"/>
    </row>
    <row r="46" spans="2:27" x14ac:dyDescent="0.2">
      <c r="B46" s="30"/>
    </row>
    <row r="47" spans="2:27" x14ac:dyDescent="0.2">
      <c r="B47" s="30"/>
      <c r="C47" s="31"/>
    </row>
    <row r="48" spans="2:27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55" priority="13" operator="lessThan">
      <formula>0</formula>
    </cfRule>
    <cfRule type="cellIs" dxfId="54" priority="14" operator="lessThan">
      <formula>0</formula>
    </cfRule>
  </conditionalFormatting>
  <conditionalFormatting sqref="AC12:AC13">
    <cfRule type="cellIs" dxfId="53" priority="11" operator="lessThan">
      <formula>0</formula>
    </cfRule>
    <cfRule type="cellIs" dxfId="52" priority="12" operator="lessThan">
      <formula>0</formula>
    </cfRule>
  </conditionalFormatting>
  <conditionalFormatting sqref="AB20">
    <cfRule type="cellIs" dxfId="51" priority="9" operator="lessThan">
      <formula>0</formula>
    </cfRule>
    <cfRule type="cellIs" dxfId="50" priority="10" operator="lessThan">
      <formula>0</formula>
    </cfRule>
  </conditionalFormatting>
  <conditionalFormatting sqref="AB21">
    <cfRule type="cellIs" dxfId="49" priority="7" operator="lessThan">
      <formula>0</formula>
    </cfRule>
    <cfRule type="cellIs" dxfId="48" priority="8" operator="lessThan">
      <formula>0</formula>
    </cfRule>
  </conditionalFormatting>
  <conditionalFormatting sqref="AB22">
    <cfRule type="cellIs" dxfId="47" priority="5" operator="lessThan">
      <formula>0</formula>
    </cfRule>
    <cfRule type="cellIs" dxfId="46" priority="6" operator="lessThan">
      <formula>0</formula>
    </cfRule>
  </conditionalFormatting>
  <conditionalFormatting sqref="AB23">
    <cfRule type="cellIs" dxfId="45" priority="3" operator="lessThan">
      <formula>0</formula>
    </cfRule>
    <cfRule type="cellIs" dxfId="44" priority="4" operator="lessThan">
      <formula>0</formula>
    </cfRule>
  </conditionalFormatting>
  <conditionalFormatting sqref="AB24">
    <cfRule type="cellIs" dxfId="43" priority="1" operator="lessThan">
      <formula>0</formula>
    </cfRule>
    <cfRule type="cellIs" dxfId="42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AC57"/>
  <sheetViews>
    <sheetView showGridLines="0" zoomScale="90" zoomScaleNormal="90" workbookViewId="0">
      <pane xSplit="7" ySplit="19" topLeftCell="I20" activePane="bottomRight" state="frozen"/>
      <selection pane="topRight" activeCell="G1" sqref="G1"/>
      <selection pane="bottomLeft" activeCell="A20" sqref="A20"/>
      <selection pane="bottomRight" activeCell="C13" sqref="C13:G13"/>
    </sheetView>
  </sheetViews>
  <sheetFormatPr baseColWidth="10" defaultRowHeight="12.75" outlineLevelRow="1" outlineLevelCol="1" x14ac:dyDescent="0.2"/>
  <cols>
    <col min="1" max="1" width="2.28515625" style="3" customWidth="1"/>
    <col min="2" max="2" width="28.85546875" style="3" customWidth="1"/>
    <col min="3" max="3" width="26.5703125" style="5" customWidth="1"/>
    <col min="4" max="4" width="20" style="3" customWidth="1"/>
    <col min="5" max="5" width="23.7109375" style="3" customWidth="1"/>
    <col min="6" max="6" width="24.28515625" style="3" customWidth="1"/>
    <col min="7" max="7" width="23.5703125" style="3" customWidth="1"/>
    <col min="8" max="8" width="23.85546875" style="3" customWidth="1" outlineLevel="1"/>
    <col min="9" max="11" width="19.28515625" style="3" customWidth="1" outlineLevel="1"/>
    <col min="12" max="12" width="23.28515625" style="3" bestFit="1" customWidth="1" outlineLevel="1"/>
    <col min="13" max="13" width="21.7109375" style="3" customWidth="1" outlineLevel="1"/>
    <col min="14" max="15" width="19.7109375" style="5" bestFit="1" customWidth="1"/>
    <col min="16" max="16" width="16.42578125" style="6" customWidth="1" outlineLevel="1"/>
    <col min="17" max="17" width="16.5703125" style="6" bestFit="1" customWidth="1" outlineLevel="1"/>
    <col min="18" max="19" width="16.42578125" style="6" customWidth="1" outlineLevel="1"/>
    <col min="20" max="20" width="17.42578125" style="6" customWidth="1" outlineLevel="1"/>
    <col min="21" max="21" width="16.85546875" style="6" customWidth="1" outlineLevel="1"/>
    <col min="22" max="22" width="18.28515625" style="6" customWidth="1" outlineLevel="1"/>
    <col min="23" max="23" width="16.85546875" style="6" customWidth="1" outlineLevel="1"/>
    <col min="24" max="26" width="14.7109375" style="6" customWidth="1" outlineLevel="1"/>
    <col min="27" max="27" width="22" style="6" bestFit="1" customWidth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67"/>
      <c r="C2" s="170" t="s">
        <v>4</v>
      </c>
      <c r="D2" s="171"/>
      <c r="E2" s="171"/>
      <c r="F2" s="171"/>
      <c r="G2" s="171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8"/>
      <c r="C3" s="170" t="s">
        <v>7</v>
      </c>
      <c r="D3" s="171"/>
      <c r="E3" s="171"/>
      <c r="F3" s="171"/>
      <c r="G3" s="171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9"/>
      <c r="C4" s="170" t="s">
        <v>39</v>
      </c>
      <c r="D4" s="171"/>
      <c r="E4" s="171"/>
      <c r="F4" s="171"/>
      <c r="G4" s="171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72" t="s">
        <v>47</v>
      </c>
      <c r="D6" s="172"/>
      <c r="E6" s="172"/>
      <c r="F6" s="172"/>
      <c r="G6" s="173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65" t="s">
        <v>106</v>
      </c>
      <c r="D7" s="165" t="s">
        <v>48</v>
      </c>
      <c r="E7" s="165" t="s">
        <v>48</v>
      </c>
      <c r="F7" s="165" t="s">
        <v>48</v>
      </c>
      <c r="G7" s="166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65" t="s">
        <v>107</v>
      </c>
      <c r="D8" s="165" t="s">
        <v>50</v>
      </c>
      <c r="E8" s="165" t="s">
        <v>50</v>
      </c>
      <c r="F8" s="165" t="s">
        <v>50</v>
      </c>
      <c r="G8" s="166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65" t="s">
        <v>108</v>
      </c>
      <c r="D9" s="165" t="s">
        <v>51</v>
      </c>
      <c r="E9" s="165" t="s">
        <v>51</v>
      </c>
      <c r="F9" s="165" t="s">
        <v>51</v>
      </c>
      <c r="G9" s="166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65" t="s">
        <v>109</v>
      </c>
      <c r="D10" s="165" t="s">
        <v>52</v>
      </c>
      <c r="E10" s="165" t="s">
        <v>52</v>
      </c>
      <c r="F10" s="165" t="s">
        <v>52</v>
      </c>
      <c r="G10" s="166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61" t="s">
        <v>110</v>
      </c>
      <c r="D11" s="162"/>
      <c r="E11" s="162"/>
      <c r="F11" s="162"/>
      <c r="G11" s="163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64" t="s">
        <v>155</v>
      </c>
      <c r="D12" s="165" t="s">
        <v>53</v>
      </c>
      <c r="E12" s="165" t="s">
        <v>53</v>
      </c>
      <c r="F12" s="165" t="s">
        <v>53</v>
      </c>
      <c r="G12" s="166" t="s">
        <v>53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58" t="s">
        <v>111</v>
      </c>
      <c r="D13" s="159">
        <v>2020110010174</v>
      </c>
      <c r="E13" s="159">
        <v>2020110010174</v>
      </c>
      <c r="F13" s="159">
        <v>2020110010174</v>
      </c>
      <c r="G13" s="160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55"/>
      <c r="D15" s="156"/>
      <c r="E15" s="157"/>
      <c r="F15" s="2" t="s">
        <v>9</v>
      </c>
      <c r="G15" s="35">
        <v>44860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3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4"/>
      <c r="C17" s="38">
        <v>5493000000</v>
      </c>
      <c r="D17" s="52"/>
      <c r="E17" s="52"/>
      <c r="F17" s="39">
        <f>D17-E17</f>
        <v>0</v>
      </c>
      <c r="G17" s="45">
        <f>+C17+F17</f>
        <v>5493000000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1" t="s">
        <v>112</v>
      </c>
      <c r="C20" s="122" t="s">
        <v>113</v>
      </c>
      <c r="D20" s="79" t="s">
        <v>114</v>
      </c>
      <c r="E20" s="79" t="s">
        <v>115</v>
      </c>
      <c r="F20" s="80" t="s">
        <v>76</v>
      </c>
      <c r="G20" s="81" t="s">
        <v>77</v>
      </c>
      <c r="H20" s="82" t="s">
        <v>78</v>
      </c>
      <c r="I20" s="140" t="s">
        <v>183</v>
      </c>
      <c r="J20" s="138" t="s">
        <v>182</v>
      </c>
      <c r="K20" s="85" t="s">
        <v>181</v>
      </c>
      <c r="L20" s="131">
        <v>755105000</v>
      </c>
      <c r="M20" s="86">
        <v>694953015</v>
      </c>
      <c r="N20" s="87">
        <v>694953015</v>
      </c>
      <c r="O20" s="88"/>
      <c r="P20" s="89">
        <v>3310667</v>
      </c>
      <c r="Q20" s="89">
        <v>41424500</v>
      </c>
      <c r="R20" s="89">
        <v>36430667</v>
      </c>
      <c r="S20" s="89">
        <v>40421245</v>
      </c>
      <c r="T20" s="89">
        <v>66786957</v>
      </c>
      <c r="U20" s="89">
        <v>66786957</v>
      </c>
      <c r="V20" s="89">
        <v>66786957</v>
      </c>
      <c r="W20" s="89">
        <v>66786957</v>
      </c>
      <c r="X20" s="89"/>
      <c r="Y20" s="89"/>
      <c r="Z20" s="90"/>
      <c r="AA20" s="91">
        <f>SUM(O20:Z20)</f>
        <v>388734907</v>
      </c>
      <c r="AB20" s="92">
        <f>+N20-AA20</f>
        <v>306218108</v>
      </c>
      <c r="AC20" s="3"/>
    </row>
    <row r="21" spans="2:29" ht="34.5" customHeight="1" x14ac:dyDescent="0.2">
      <c r="B21" s="123" t="s">
        <v>116</v>
      </c>
      <c r="C21" s="124" t="s">
        <v>117</v>
      </c>
      <c r="D21" s="93" t="s">
        <v>82</v>
      </c>
      <c r="E21" s="93" t="s">
        <v>83</v>
      </c>
      <c r="F21" s="94" t="s">
        <v>76</v>
      </c>
      <c r="G21" s="95" t="s">
        <v>118</v>
      </c>
      <c r="H21" s="96" t="s">
        <v>78</v>
      </c>
      <c r="I21" s="97" t="s">
        <v>62</v>
      </c>
      <c r="J21" s="98" t="s">
        <v>62</v>
      </c>
      <c r="K21" s="99" t="s">
        <v>62</v>
      </c>
      <c r="L21" s="132">
        <v>1191020000</v>
      </c>
      <c r="M21" s="100">
        <v>1191020000</v>
      </c>
      <c r="N21" s="101">
        <v>1190486667</v>
      </c>
      <c r="O21" s="102"/>
      <c r="P21" s="103">
        <v>14728667</v>
      </c>
      <c r="Q21" s="103">
        <v>114421667</v>
      </c>
      <c r="R21" s="103">
        <v>111210000</v>
      </c>
      <c r="S21" s="103">
        <v>111210000</v>
      </c>
      <c r="T21" s="103">
        <v>111210000</v>
      </c>
      <c r="U21" s="103">
        <v>111210000</v>
      </c>
      <c r="V21" s="103">
        <v>111210000</v>
      </c>
      <c r="W21" s="103">
        <v>111535745</v>
      </c>
      <c r="X21" s="103"/>
      <c r="Y21" s="103"/>
      <c r="Z21" s="104"/>
      <c r="AA21" s="105">
        <f t="shared" ref="AA21:AA24" si="0">SUM(O21:Z21)</f>
        <v>796736079</v>
      </c>
      <c r="AB21" s="106">
        <f t="shared" ref="AB21:AB24" si="1">+N21-AA21</f>
        <v>393750588</v>
      </c>
      <c r="AC21" s="3"/>
    </row>
    <row r="22" spans="2:29" ht="34.5" customHeight="1" x14ac:dyDescent="0.2">
      <c r="B22" s="123" t="s">
        <v>119</v>
      </c>
      <c r="C22" s="124" t="s">
        <v>120</v>
      </c>
      <c r="D22" s="93" t="s">
        <v>57</v>
      </c>
      <c r="E22" s="93" t="s">
        <v>58</v>
      </c>
      <c r="F22" s="94" t="s">
        <v>76</v>
      </c>
      <c r="G22" s="95" t="s">
        <v>118</v>
      </c>
      <c r="H22" s="96" t="s">
        <v>78</v>
      </c>
      <c r="I22" s="137" t="s">
        <v>166</v>
      </c>
      <c r="J22" s="139" t="s">
        <v>162</v>
      </c>
      <c r="K22" s="99" t="s">
        <v>157</v>
      </c>
      <c r="L22" s="132">
        <v>401385000</v>
      </c>
      <c r="M22" s="100">
        <v>401385000</v>
      </c>
      <c r="N22" s="101">
        <v>401268448</v>
      </c>
      <c r="O22" s="102"/>
      <c r="P22" s="103">
        <v>4473333</v>
      </c>
      <c r="Q22" s="103">
        <v>31989995</v>
      </c>
      <c r="R22" s="103">
        <v>31217495</v>
      </c>
      <c r="S22" s="103">
        <v>31217495</v>
      </c>
      <c r="T22" s="103">
        <v>31217495</v>
      </c>
      <c r="U22" s="103">
        <v>33327635</v>
      </c>
      <c r="V22" s="103">
        <v>32935062</v>
      </c>
      <c r="W22" s="103">
        <v>34312376</v>
      </c>
      <c r="X22" s="103"/>
      <c r="Y22" s="103"/>
      <c r="Z22" s="104"/>
      <c r="AA22" s="105">
        <f t="shared" si="0"/>
        <v>230690886</v>
      </c>
      <c r="AB22" s="106">
        <f t="shared" si="1"/>
        <v>170577562</v>
      </c>
      <c r="AC22" s="3"/>
    </row>
    <row r="23" spans="2:29" ht="34.5" customHeight="1" x14ac:dyDescent="0.2">
      <c r="B23" s="123" t="s">
        <v>121</v>
      </c>
      <c r="C23" s="124" t="s">
        <v>122</v>
      </c>
      <c r="D23" s="93" t="s">
        <v>123</v>
      </c>
      <c r="E23" s="93" t="s">
        <v>64</v>
      </c>
      <c r="F23" s="94" t="s">
        <v>76</v>
      </c>
      <c r="G23" s="95" t="s">
        <v>124</v>
      </c>
      <c r="H23" s="96" t="s">
        <v>78</v>
      </c>
      <c r="I23" s="137" t="s">
        <v>185</v>
      </c>
      <c r="J23" s="139" t="s">
        <v>186</v>
      </c>
      <c r="K23" s="99" t="s">
        <v>184</v>
      </c>
      <c r="L23" s="132">
        <v>1080117850</v>
      </c>
      <c r="M23" s="100">
        <v>1076610000</v>
      </c>
      <c r="N23" s="101">
        <v>1076588154</v>
      </c>
      <c r="O23" s="102"/>
      <c r="P23" s="103">
        <v>13721334</v>
      </c>
      <c r="Q23" s="103">
        <v>88510000</v>
      </c>
      <c r="R23" s="103">
        <v>95043333</v>
      </c>
      <c r="S23" s="103">
        <v>95510000</v>
      </c>
      <c r="T23" s="103">
        <v>95510000</v>
      </c>
      <c r="U23" s="103">
        <v>92176667</v>
      </c>
      <c r="V23" s="103">
        <v>93176667</v>
      </c>
      <c r="W23" s="103">
        <v>95510000</v>
      </c>
      <c r="X23" s="103"/>
      <c r="Y23" s="103"/>
      <c r="Z23" s="104"/>
      <c r="AA23" s="105">
        <f t="shared" si="0"/>
        <v>669158001</v>
      </c>
      <c r="AB23" s="106">
        <f t="shared" si="1"/>
        <v>407430153</v>
      </c>
      <c r="AC23" s="3"/>
    </row>
    <row r="24" spans="2:29" ht="34.5" customHeight="1" thickBot="1" x14ac:dyDescent="0.25">
      <c r="B24" s="125" t="s">
        <v>116</v>
      </c>
      <c r="C24" s="126" t="s">
        <v>125</v>
      </c>
      <c r="D24" s="107" t="s">
        <v>82</v>
      </c>
      <c r="E24" s="107" t="s">
        <v>83</v>
      </c>
      <c r="F24" s="108" t="s">
        <v>76</v>
      </c>
      <c r="G24" s="109" t="s">
        <v>118</v>
      </c>
      <c r="H24" s="110" t="s">
        <v>78</v>
      </c>
      <c r="I24" s="111" t="s">
        <v>62</v>
      </c>
      <c r="J24" s="112" t="s">
        <v>62</v>
      </c>
      <c r="K24" s="113" t="s">
        <v>62</v>
      </c>
      <c r="L24" s="133">
        <v>2065372150</v>
      </c>
      <c r="M24" s="114">
        <v>2137972150</v>
      </c>
      <c r="N24" s="115">
        <v>2048934791</v>
      </c>
      <c r="O24" s="116"/>
      <c r="P24" s="117">
        <v>26850200</v>
      </c>
      <c r="Q24" s="117">
        <v>185493846</v>
      </c>
      <c r="R24" s="117">
        <v>181814280</v>
      </c>
      <c r="S24" s="117">
        <v>181814280</v>
      </c>
      <c r="T24" s="117">
        <v>181814280</v>
      </c>
      <c r="U24" s="117">
        <v>181782480</v>
      </c>
      <c r="V24" s="117">
        <v>184540780</v>
      </c>
      <c r="W24" s="117">
        <v>195339480</v>
      </c>
      <c r="X24" s="117"/>
      <c r="Y24" s="117"/>
      <c r="Z24" s="118"/>
      <c r="AA24" s="119">
        <f t="shared" si="0"/>
        <v>1319449626</v>
      </c>
      <c r="AB24" s="120">
        <f t="shared" si="1"/>
        <v>729485165</v>
      </c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1"/>
      <c r="H25" s="63"/>
      <c r="I25" s="61"/>
      <c r="J25" s="23"/>
      <c r="K25" s="58"/>
      <c r="L25" s="59">
        <f t="shared" ref="L25:AA25" si="2">SUBTOTAL(9,L20:L24)</f>
        <v>5493000000</v>
      </c>
      <c r="M25" s="59">
        <f t="shared" si="2"/>
        <v>5501940165</v>
      </c>
      <c r="N25" s="55">
        <f t="shared" si="2"/>
        <v>5412231075</v>
      </c>
      <c r="O25" s="127">
        <f t="shared" si="2"/>
        <v>0</v>
      </c>
      <c r="P25" s="127">
        <f t="shared" si="2"/>
        <v>63084201</v>
      </c>
      <c r="Q25" s="127">
        <f t="shared" si="2"/>
        <v>461840008</v>
      </c>
      <c r="R25" s="127">
        <f t="shared" si="2"/>
        <v>455715775</v>
      </c>
      <c r="S25" s="127">
        <f t="shared" si="2"/>
        <v>460173020</v>
      </c>
      <c r="T25" s="127">
        <f t="shared" si="2"/>
        <v>486538732</v>
      </c>
      <c r="U25" s="127">
        <f t="shared" si="2"/>
        <v>485283739</v>
      </c>
      <c r="V25" s="127">
        <f t="shared" si="2"/>
        <v>488649466</v>
      </c>
      <c r="W25" s="127">
        <f t="shared" si="2"/>
        <v>503484558</v>
      </c>
      <c r="X25" s="127">
        <f t="shared" si="2"/>
        <v>0</v>
      </c>
      <c r="Y25" s="127">
        <f t="shared" si="2"/>
        <v>0</v>
      </c>
      <c r="Z25" s="128">
        <f t="shared" si="2"/>
        <v>0</v>
      </c>
      <c r="AA25" s="129">
        <f t="shared" si="2"/>
        <v>3404769499</v>
      </c>
      <c r="AB25" s="130">
        <f>SUBTOTAL(9,AB20:AB24)</f>
        <v>2007461576</v>
      </c>
    </row>
    <row r="26" spans="2:29" s="26" customFormat="1" ht="11.25" x14ac:dyDescent="0.2">
      <c r="B26" s="26" t="s">
        <v>170</v>
      </c>
      <c r="C26" s="24"/>
      <c r="D26" s="25"/>
      <c r="E26" s="25"/>
      <c r="F26" s="25"/>
      <c r="G26" s="25"/>
      <c r="H26" s="25"/>
      <c r="I26" s="25"/>
      <c r="J26" s="25"/>
      <c r="K26" s="25"/>
      <c r="L26" s="25">
        <f>+G17-L25</f>
        <v>0</v>
      </c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149" customFormat="1" x14ac:dyDescent="0.2"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1">
        <v>5493000000</v>
      </c>
      <c r="M27" s="145"/>
      <c r="N27" s="145">
        <v>5412231075</v>
      </c>
      <c r="O27" s="148"/>
      <c r="P27" s="150"/>
      <c r="Q27" s="151"/>
      <c r="R27" s="150"/>
      <c r="S27" s="150"/>
      <c r="T27" s="150"/>
      <c r="U27" s="150"/>
      <c r="V27" s="150"/>
      <c r="W27" s="151">
        <v>503484558</v>
      </c>
      <c r="X27" s="151"/>
      <c r="Y27" s="151"/>
      <c r="AA27" s="151">
        <v>3404769499</v>
      </c>
      <c r="AB27" s="148"/>
      <c r="AC27" s="148"/>
    </row>
    <row r="28" spans="2:29" x14ac:dyDescent="0.2">
      <c r="B28" s="30"/>
      <c r="C28" s="31"/>
      <c r="D28" s="32"/>
      <c r="E28" s="33"/>
      <c r="L28" s="134">
        <f>+L27-L25</f>
        <v>0</v>
      </c>
      <c r="M28" s="134"/>
      <c r="N28" s="134">
        <f>+N27-N25</f>
        <v>0</v>
      </c>
      <c r="W28" s="152">
        <f>+W27-W25</f>
        <v>0</v>
      </c>
      <c r="AA28" s="152">
        <f>+AA27-AA25</f>
        <v>0</v>
      </c>
    </row>
    <row r="29" spans="2:29" x14ac:dyDescent="0.2">
      <c r="B29" s="30"/>
      <c r="C29" s="31"/>
      <c r="D29" s="32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13" x14ac:dyDescent="0.2">
      <c r="C33" s="31"/>
    </row>
    <row r="34" spans="2:13" x14ac:dyDescent="0.2">
      <c r="C34" s="31"/>
    </row>
    <row r="35" spans="2:13" x14ac:dyDescent="0.2">
      <c r="C35" s="31"/>
    </row>
    <row r="36" spans="2:13" x14ac:dyDescent="0.2">
      <c r="B36" s="30"/>
      <c r="D36" s="31"/>
    </row>
    <row r="37" spans="2:13" x14ac:dyDescent="0.2">
      <c r="B37" s="30"/>
      <c r="D37" s="31"/>
    </row>
    <row r="38" spans="2:13" x14ac:dyDescent="0.2">
      <c r="B38" s="29"/>
      <c r="C38" s="31"/>
      <c r="D38" s="31"/>
    </row>
    <row r="39" spans="2:13" x14ac:dyDescent="0.2">
      <c r="B39" s="30"/>
      <c r="C39" s="31"/>
      <c r="D39" s="31"/>
      <c r="G39" s="34"/>
      <c r="H39" s="34"/>
      <c r="I39" s="34"/>
      <c r="M39" s="5"/>
    </row>
    <row r="40" spans="2:13" x14ac:dyDescent="0.2">
      <c r="B40" s="30"/>
    </row>
    <row r="41" spans="2:13" x14ac:dyDescent="0.2">
      <c r="C41" s="31"/>
      <c r="D41" s="31"/>
    </row>
    <row r="42" spans="2:13" x14ac:dyDescent="0.2">
      <c r="B42" s="30"/>
    </row>
    <row r="43" spans="2:13" x14ac:dyDescent="0.2">
      <c r="B43" s="30"/>
    </row>
    <row r="44" spans="2:13" x14ac:dyDescent="0.2">
      <c r="B44" s="30"/>
    </row>
    <row r="45" spans="2:13" x14ac:dyDescent="0.2">
      <c r="B45" s="30"/>
    </row>
    <row r="46" spans="2:13" x14ac:dyDescent="0.2">
      <c r="B46" s="30"/>
    </row>
    <row r="47" spans="2:13" x14ac:dyDescent="0.2">
      <c r="B47" s="30"/>
      <c r="C47" s="31"/>
    </row>
    <row r="48" spans="2:13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6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41" priority="13" operator="lessThan">
      <formula>0</formula>
    </cfRule>
    <cfRule type="cellIs" dxfId="40" priority="14" operator="lessThan">
      <formula>0</formula>
    </cfRule>
  </conditionalFormatting>
  <conditionalFormatting sqref="AC12:AC13">
    <cfRule type="cellIs" dxfId="39" priority="11" operator="lessThan">
      <formula>0</formula>
    </cfRule>
    <cfRule type="cellIs" dxfId="38" priority="12" operator="lessThan">
      <formula>0</formula>
    </cfRule>
  </conditionalFormatting>
  <conditionalFormatting sqref="AB20">
    <cfRule type="cellIs" dxfId="37" priority="9" operator="lessThan">
      <formula>0</formula>
    </cfRule>
    <cfRule type="cellIs" dxfId="36" priority="10" operator="lessThan">
      <formula>0</formula>
    </cfRule>
  </conditionalFormatting>
  <conditionalFormatting sqref="AB21">
    <cfRule type="cellIs" dxfId="35" priority="7" operator="lessThan">
      <formula>0</formula>
    </cfRule>
    <cfRule type="cellIs" dxfId="34" priority="8" operator="lessThan">
      <formula>0</formula>
    </cfRule>
  </conditionalFormatting>
  <conditionalFormatting sqref="AB22">
    <cfRule type="cellIs" dxfId="33" priority="5" operator="lessThan">
      <formula>0</formula>
    </cfRule>
    <cfRule type="cellIs" dxfId="32" priority="6" operator="lessThan">
      <formula>0</formula>
    </cfRule>
  </conditionalFormatting>
  <conditionalFormatting sqref="AB23">
    <cfRule type="cellIs" dxfId="31" priority="3" operator="lessThan">
      <formula>0</formula>
    </cfRule>
    <cfRule type="cellIs" dxfId="30" priority="4" operator="lessThan">
      <formula>0</formula>
    </cfRule>
  </conditionalFormatting>
  <conditionalFormatting sqref="AB24">
    <cfRule type="cellIs" dxfId="29" priority="1" operator="lessThan">
      <formula>0</formula>
    </cfRule>
    <cfRule type="cellIs" dxfId="28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C57"/>
  <sheetViews>
    <sheetView showGridLines="0" zoomScale="90" zoomScaleNormal="90" workbookViewId="0">
      <pane xSplit="7" ySplit="19" topLeftCell="N20" activePane="bottomRight" state="frozen"/>
      <selection pane="topRight" activeCell="G1" sqref="G1"/>
      <selection pane="bottomLeft" activeCell="A20" sqref="A20"/>
      <selection pane="bottomRight" activeCell="C11" sqref="C11:G11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11" width="17.85546875" style="3" customWidth="1" outlineLevel="1"/>
    <col min="12" max="12" width="23.28515625" style="3" bestFit="1" customWidth="1" outlineLevel="1"/>
    <col min="13" max="13" width="27.85546875" style="3" customWidth="1" outlineLevel="1"/>
    <col min="14" max="14" width="19.7109375" style="5" bestFit="1" customWidth="1"/>
    <col min="15" max="15" width="14.7109375" style="5" customWidth="1" outlineLevel="1"/>
    <col min="16" max="26" width="14.7109375" style="6" customWidth="1" outlineLevel="1"/>
    <col min="27" max="27" width="18" style="6" customWidth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67"/>
      <c r="C2" s="170" t="s">
        <v>4</v>
      </c>
      <c r="D2" s="171"/>
      <c r="E2" s="171"/>
      <c r="F2" s="171"/>
      <c r="G2" s="171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8"/>
      <c r="C3" s="170" t="s">
        <v>7</v>
      </c>
      <c r="D3" s="171"/>
      <c r="E3" s="171"/>
      <c r="F3" s="171"/>
      <c r="G3" s="171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9"/>
      <c r="C4" s="170" t="s">
        <v>39</v>
      </c>
      <c r="D4" s="171"/>
      <c r="E4" s="171"/>
      <c r="F4" s="171"/>
      <c r="G4" s="171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76" t="s">
        <v>47</v>
      </c>
      <c r="D6" s="176"/>
      <c r="E6" s="176"/>
      <c r="F6" s="176"/>
      <c r="G6" s="177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74" t="s">
        <v>126</v>
      </c>
      <c r="D7" s="174" t="s">
        <v>48</v>
      </c>
      <c r="E7" s="174" t="s">
        <v>48</v>
      </c>
      <c r="F7" s="174" t="s">
        <v>48</v>
      </c>
      <c r="G7" s="175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74" t="s">
        <v>127</v>
      </c>
      <c r="D8" s="174" t="s">
        <v>50</v>
      </c>
      <c r="E8" s="174" t="s">
        <v>50</v>
      </c>
      <c r="F8" s="174" t="s">
        <v>50</v>
      </c>
      <c r="G8" s="175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74" t="s">
        <v>128</v>
      </c>
      <c r="D9" s="174" t="s">
        <v>51</v>
      </c>
      <c r="E9" s="174" t="s">
        <v>51</v>
      </c>
      <c r="F9" s="174" t="s">
        <v>51</v>
      </c>
      <c r="G9" s="175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74" t="s">
        <v>129</v>
      </c>
      <c r="D10" s="174" t="s">
        <v>52</v>
      </c>
      <c r="E10" s="174" t="s">
        <v>52</v>
      </c>
      <c r="F10" s="174" t="s">
        <v>52</v>
      </c>
      <c r="G10" s="175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61" t="s">
        <v>130</v>
      </c>
      <c r="D11" s="162"/>
      <c r="E11" s="162"/>
      <c r="F11" s="162"/>
      <c r="G11" s="163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74" t="s">
        <v>131</v>
      </c>
      <c r="D12" s="174" t="s">
        <v>53</v>
      </c>
      <c r="E12" s="174" t="s">
        <v>53</v>
      </c>
      <c r="F12" s="174" t="s">
        <v>53</v>
      </c>
      <c r="G12" s="175" t="s">
        <v>53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78" t="s">
        <v>132</v>
      </c>
      <c r="D13" s="179">
        <v>2020110010174</v>
      </c>
      <c r="E13" s="179">
        <v>2020110010174</v>
      </c>
      <c r="F13" s="179">
        <v>2020110010174</v>
      </c>
      <c r="G13" s="180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55"/>
      <c r="D15" s="156"/>
      <c r="E15" s="157"/>
      <c r="F15" s="2" t="s">
        <v>9</v>
      </c>
      <c r="G15" s="35">
        <v>44860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3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4"/>
      <c r="C17" s="38">
        <v>674284000</v>
      </c>
      <c r="D17" s="52">
        <v>1047000000</v>
      </c>
      <c r="E17" s="52"/>
      <c r="F17" s="39">
        <f>D17-E17</f>
        <v>1047000000</v>
      </c>
      <c r="G17" s="45">
        <f>+C17+F17</f>
        <v>1721284000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1" t="s">
        <v>133</v>
      </c>
      <c r="C20" s="122" t="s">
        <v>134</v>
      </c>
      <c r="D20" s="79" t="s">
        <v>74</v>
      </c>
      <c r="E20" s="79" t="s">
        <v>75</v>
      </c>
      <c r="F20" s="80" t="s">
        <v>76</v>
      </c>
      <c r="G20" s="81" t="s">
        <v>135</v>
      </c>
      <c r="H20" s="82" t="s">
        <v>78</v>
      </c>
      <c r="I20" s="83" t="s">
        <v>62</v>
      </c>
      <c r="J20" s="84" t="s">
        <v>62</v>
      </c>
      <c r="K20" s="85" t="s">
        <v>62</v>
      </c>
      <c r="L20" s="131">
        <v>1707284000</v>
      </c>
      <c r="M20" s="86">
        <v>1358335071</v>
      </c>
      <c r="N20" s="87">
        <v>57904398</v>
      </c>
      <c r="O20" s="88"/>
      <c r="P20" s="89">
        <v>0</v>
      </c>
      <c r="Q20" s="89">
        <v>6044444</v>
      </c>
      <c r="R20" s="89">
        <v>5333333</v>
      </c>
      <c r="S20" s="89">
        <v>5333333</v>
      </c>
      <c r="T20" s="89">
        <v>5333333</v>
      </c>
      <c r="U20" s="89">
        <v>5333333</v>
      </c>
      <c r="V20" s="89">
        <v>4622222</v>
      </c>
      <c r="W20" s="89">
        <v>2655240</v>
      </c>
      <c r="X20" s="89"/>
      <c r="Y20" s="89"/>
      <c r="Z20" s="90"/>
      <c r="AA20" s="91">
        <f>SUM(O20:Z20)</f>
        <v>34655238</v>
      </c>
      <c r="AB20" s="92">
        <f>+N20-AA20</f>
        <v>23249160</v>
      </c>
      <c r="AC20" s="3"/>
    </row>
    <row r="21" spans="2:29" ht="34.5" customHeight="1" x14ac:dyDescent="0.2">
      <c r="B21" s="123" t="s">
        <v>133</v>
      </c>
      <c r="C21" s="124" t="s">
        <v>136</v>
      </c>
      <c r="D21" s="93" t="s">
        <v>123</v>
      </c>
      <c r="E21" s="93" t="s">
        <v>64</v>
      </c>
      <c r="F21" s="94" t="s">
        <v>76</v>
      </c>
      <c r="G21" s="95" t="s">
        <v>135</v>
      </c>
      <c r="H21" s="96" t="s">
        <v>78</v>
      </c>
      <c r="I21" s="97" t="s">
        <v>62</v>
      </c>
      <c r="J21" s="98" t="s">
        <v>62</v>
      </c>
      <c r="K21" s="99" t="s">
        <v>62</v>
      </c>
      <c r="L21" s="132">
        <v>14000000</v>
      </c>
      <c r="M21" s="100">
        <v>14000000</v>
      </c>
      <c r="N21" s="101"/>
      <c r="O21" s="102"/>
      <c r="P21" s="103">
        <v>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v>0</v>
      </c>
      <c r="W21" s="103">
        <v>0</v>
      </c>
      <c r="X21" s="103"/>
      <c r="Y21" s="103"/>
      <c r="Z21" s="104"/>
      <c r="AA21" s="105">
        <f>SUM(O21:Z21)</f>
        <v>0</v>
      </c>
      <c r="AB21" s="106">
        <f>+N21-AA21</f>
        <v>0</v>
      </c>
      <c r="AC21" s="3"/>
    </row>
    <row r="22" spans="2:29" ht="34.5" customHeight="1" x14ac:dyDescent="0.2">
      <c r="B22" s="123"/>
      <c r="C22" s="124"/>
      <c r="D22" s="93"/>
      <c r="E22" s="93"/>
      <c r="F22" s="94"/>
      <c r="G22" s="95"/>
      <c r="H22" s="96"/>
      <c r="I22" s="97"/>
      <c r="J22" s="98"/>
      <c r="K22" s="99"/>
      <c r="L22" s="132"/>
      <c r="M22" s="100"/>
      <c r="N22" s="101"/>
      <c r="O22" s="102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4"/>
      <c r="AA22" s="105"/>
      <c r="AB22" s="106"/>
      <c r="AC22" s="3"/>
    </row>
    <row r="23" spans="2:29" ht="34.5" customHeight="1" x14ac:dyDescent="0.2">
      <c r="B23" s="123"/>
      <c r="C23" s="124"/>
      <c r="D23" s="93"/>
      <c r="E23" s="93"/>
      <c r="F23" s="94"/>
      <c r="G23" s="95"/>
      <c r="H23" s="96"/>
      <c r="I23" s="97"/>
      <c r="J23" s="98"/>
      <c r="K23" s="99"/>
      <c r="L23" s="132"/>
      <c r="M23" s="100"/>
      <c r="N23" s="10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5"/>
      <c r="AB23" s="106"/>
      <c r="AC23" s="3"/>
    </row>
    <row r="24" spans="2:29" ht="34.5" customHeight="1" thickBot="1" x14ac:dyDescent="0.25">
      <c r="B24" s="125"/>
      <c r="C24" s="126"/>
      <c r="D24" s="107"/>
      <c r="E24" s="107"/>
      <c r="F24" s="108"/>
      <c r="G24" s="109"/>
      <c r="H24" s="110"/>
      <c r="I24" s="111"/>
      <c r="J24" s="112"/>
      <c r="K24" s="113"/>
      <c r="L24" s="133"/>
      <c r="M24" s="114"/>
      <c r="N24" s="11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  <c r="AA24" s="119"/>
      <c r="AB24" s="120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1"/>
      <c r="H25" s="63"/>
      <c r="I25" s="61"/>
      <c r="J25" s="23"/>
      <c r="K25" s="58"/>
      <c r="L25" s="59">
        <f t="shared" ref="L25:AA25" si="0">SUBTOTAL(9,L20:L24)</f>
        <v>1721284000</v>
      </c>
      <c r="M25" s="59">
        <f t="shared" si="0"/>
        <v>1372335071</v>
      </c>
      <c r="N25" s="55">
        <f t="shared" si="0"/>
        <v>57904398</v>
      </c>
      <c r="O25" s="127">
        <f t="shared" si="0"/>
        <v>0</v>
      </c>
      <c r="P25" s="127">
        <f t="shared" si="0"/>
        <v>0</v>
      </c>
      <c r="Q25" s="127">
        <f t="shared" si="0"/>
        <v>6044444</v>
      </c>
      <c r="R25" s="127">
        <f t="shared" si="0"/>
        <v>5333333</v>
      </c>
      <c r="S25" s="127">
        <f t="shared" si="0"/>
        <v>5333333</v>
      </c>
      <c r="T25" s="127">
        <f t="shared" si="0"/>
        <v>5333333</v>
      </c>
      <c r="U25" s="127">
        <f t="shared" si="0"/>
        <v>5333333</v>
      </c>
      <c r="V25" s="127">
        <f t="shared" si="0"/>
        <v>4622222</v>
      </c>
      <c r="W25" s="127">
        <f t="shared" si="0"/>
        <v>2655240</v>
      </c>
      <c r="X25" s="127">
        <f t="shared" si="0"/>
        <v>0</v>
      </c>
      <c r="Y25" s="127">
        <f t="shared" si="0"/>
        <v>0</v>
      </c>
      <c r="Z25" s="128">
        <f t="shared" si="0"/>
        <v>0</v>
      </c>
      <c r="AA25" s="129">
        <f t="shared" si="0"/>
        <v>34655238</v>
      </c>
      <c r="AB25" s="130">
        <f>SUBTOTAL(9,AB20:AB24)</f>
        <v>23249160</v>
      </c>
    </row>
    <row r="26" spans="2:29" s="26" customFormat="1" ht="11.25" x14ac:dyDescent="0.2">
      <c r="B26" s="26" t="s">
        <v>170</v>
      </c>
      <c r="C26" s="24"/>
      <c r="D26" s="25"/>
      <c r="E26" s="25"/>
      <c r="F26" s="25"/>
      <c r="G26" s="25"/>
      <c r="H26" s="25"/>
      <c r="I26" s="25"/>
      <c r="J26" s="25"/>
      <c r="K26" s="25"/>
      <c r="L26" s="25">
        <f>+L25-G17</f>
        <v>0</v>
      </c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>
        <v>1721284000</v>
      </c>
      <c r="M27" s="50"/>
      <c r="N27" s="50">
        <v>57904398</v>
      </c>
      <c r="O27" s="24"/>
      <c r="Q27" s="56"/>
      <c r="R27" s="50"/>
      <c r="T27" s="50"/>
      <c r="U27" s="50"/>
      <c r="V27" s="50"/>
      <c r="W27" s="56">
        <v>2655240</v>
      </c>
      <c r="Y27" s="56"/>
      <c r="Z27" s="56"/>
      <c r="AA27" s="56">
        <v>34655238</v>
      </c>
      <c r="AB27" s="24"/>
      <c r="AC27" s="24"/>
    </row>
    <row r="28" spans="2:29" x14ac:dyDescent="0.2">
      <c r="B28" s="30"/>
      <c r="C28" s="31"/>
      <c r="D28" s="32"/>
      <c r="E28" s="33"/>
      <c r="L28" s="134">
        <f>+L27-L25</f>
        <v>0</v>
      </c>
      <c r="M28" s="134"/>
      <c r="N28" s="134">
        <f>+N27-N25</f>
        <v>0</v>
      </c>
      <c r="W28" s="145">
        <f>+W27-W25</f>
        <v>0</v>
      </c>
      <c r="AA28" s="145">
        <f>+AA27-AA25</f>
        <v>0</v>
      </c>
    </row>
    <row r="29" spans="2:29" x14ac:dyDescent="0.2">
      <c r="B29" s="30"/>
      <c r="C29" s="31"/>
      <c r="D29" s="32"/>
    </row>
    <row r="30" spans="2:29" x14ac:dyDescent="0.2">
      <c r="C30" s="31"/>
    </row>
    <row r="31" spans="2:29" x14ac:dyDescent="0.2">
      <c r="C31" s="3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B36" s="30"/>
      <c r="D36" s="31"/>
    </row>
    <row r="37" spans="2:9" x14ac:dyDescent="0.2">
      <c r="B37" s="30"/>
      <c r="D37" s="31"/>
    </row>
    <row r="38" spans="2:9" x14ac:dyDescent="0.2">
      <c r="B38" s="29"/>
      <c r="C38" s="31"/>
      <c r="D38" s="31"/>
    </row>
    <row r="39" spans="2:9" x14ac:dyDescent="0.2">
      <c r="B39" s="30"/>
      <c r="C39" s="31"/>
      <c r="D39" s="31"/>
      <c r="G39" s="34"/>
      <c r="H39" s="34"/>
      <c r="I39" s="34"/>
    </row>
    <row r="40" spans="2:9" x14ac:dyDescent="0.2">
      <c r="B40" s="30"/>
    </row>
    <row r="41" spans="2:9" x14ac:dyDescent="0.2">
      <c r="C41" s="31"/>
      <c r="D41" s="31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27" priority="13" operator="lessThan">
      <formula>0</formula>
    </cfRule>
    <cfRule type="cellIs" dxfId="26" priority="14" operator="lessThan">
      <formula>0</formula>
    </cfRule>
  </conditionalFormatting>
  <conditionalFormatting sqref="AC12:AC13">
    <cfRule type="cellIs" dxfId="25" priority="11" operator="lessThan">
      <formula>0</formula>
    </cfRule>
    <cfRule type="cellIs" dxfId="24" priority="12" operator="lessThan">
      <formula>0</formula>
    </cfRule>
  </conditionalFormatting>
  <conditionalFormatting sqref="AB20">
    <cfRule type="cellIs" dxfId="23" priority="9" operator="lessThan">
      <formula>0</formula>
    </cfRule>
    <cfRule type="cellIs" dxfId="22" priority="10" operator="lessThan">
      <formula>0</formula>
    </cfRule>
  </conditionalFormatting>
  <conditionalFormatting sqref="AB21">
    <cfRule type="cellIs" dxfId="21" priority="7" operator="lessThan">
      <formula>0</formula>
    </cfRule>
    <cfRule type="cellIs" dxfId="20" priority="8" operator="lessThan">
      <formula>0</formula>
    </cfRule>
  </conditionalFormatting>
  <conditionalFormatting sqref="AB22">
    <cfRule type="cellIs" dxfId="19" priority="5" operator="lessThan">
      <formula>0</formula>
    </cfRule>
    <cfRule type="cellIs" dxfId="18" priority="6" operator="lessThan">
      <formula>0</formula>
    </cfRule>
  </conditionalFormatting>
  <conditionalFormatting sqref="AB23">
    <cfRule type="cellIs" dxfId="17" priority="3" operator="lessThan">
      <formula>0</formula>
    </cfRule>
    <cfRule type="cellIs" dxfId="16" priority="4" operator="lessThan">
      <formula>0</formula>
    </cfRule>
  </conditionalFormatting>
  <conditionalFormatting sqref="AB24">
    <cfRule type="cellIs" dxfId="15" priority="1" operator="lessThan">
      <formula>0</formula>
    </cfRule>
    <cfRule type="cellIs" dxfId="1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C57"/>
  <sheetViews>
    <sheetView showGridLines="0" tabSelected="1" zoomScale="90" zoomScaleNormal="90" workbookViewId="0">
      <pane xSplit="7" ySplit="19" topLeftCell="H26" activePane="bottomRight" state="frozen"/>
      <selection pane="topRight" activeCell="G1" sqref="G1"/>
      <selection pane="bottomLeft" activeCell="A20" sqref="A20"/>
      <selection pane="bottomRight" activeCell="C12" sqref="C12:G12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30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1.140625" style="3" customWidth="1" outlineLevel="1"/>
    <col min="14" max="14" width="19.7109375" style="5" bestFit="1" customWidth="1"/>
    <col min="15" max="15" width="19.7109375" style="5" bestFit="1" customWidth="1" outlineLevel="1"/>
    <col min="16" max="16" width="18.28515625" style="6" bestFit="1" customWidth="1" outlineLevel="1"/>
    <col min="17" max="17" width="17" style="6" bestFit="1" customWidth="1" outlineLevel="1"/>
    <col min="18" max="18" width="18.7109375" style="6" customWidth="1" outlineLevel="1"/>
    <col min="19" max="20" width="16.85546875" style="6" customWidth="1" outlineLevel="1"/>
    <col min="21" max="26" width="14.7109375" style="6" customWidth="1" outlineLevel="1"/>
    <col min="27" max="27" width="20.140625" style="6" customWidth="1"/>
    <col min="28" max="28" width="21.28515625" style="28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67"/>
      <c r="C2" s="170" t="s">
        <v>4</v>
      </c>
      <c r="D2" s="171"/>
      <c r="E2" s="171"/>
      <c r="F2" s="171"/>
      <c r="G2" s="171"/>
      <c r="H2" s="13"/>
      <c r="I2" s="13"/>
      <c r="J2" s="13"/>
      <c r="K2" s="13"/>
      <c r="L2" s="13"/>
      <c r="M2" s="6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68"/>
      <c r="C3" s="170" t="s">
        <v>7</v>
      </c>
      <c r="D3" s="171"/>
      <c r="E3" s="171"/>
      <c r="F3" s="171"/>
      <c r="G3" s="171"/>
      <c r="H3" s="13"/>
      <c r="I3" s="13"/>
      <c r="J3" s="13"/>
      <c r="K3" s="13"/>
      <c r="L3" s="13"/>
      <c r="M3" s="6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69"/>
      <c r="C4" s="170" t="s">
        <v>39</v>
      </c>
      <c r="D4" s="171"/>
      <c r="E4" s="171"/>
      <c r="F4" s="171"/>
      <c r="G4" s="171"/>
      <c r="H4" s="13"/>
      <c r="I4" s="13"/>
      <c r="J4" s="13"/>
      <c r="K4" s="13"/>
      <c r="L4" s="13"/>
      <c r="M4" s="6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6" customFormat="1" ht="15.75" customHeight="1" outlineLevel="1" x14ac:dyDescent="0.2">
      <c r="B6" s="72" t="s">
        <v>45</v>
      </c>
      <c r="C6" s="176" t="s">
        <v>47</v>
      </c>
      <c r="D6" s="176"/>
      <c r="E6" s="176"/>
      <c r="F6" s="176"/>
      <c r="G6" s="177"/>
      <c r="H6" s="75"/>
      <c r="I6" s="75"/>
      <c r="J6" s="75"/>
      <c r="K6" s="75"/>
      <c r="L6" s="75"/>
      <c r="M6" s="75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s="76" customFormat="1" ht="15.75" customHeight="1" outlineLevel="1" x14ac:dyDescent="0.2">
      <c r="B7" s="71" t="s">
        <v>10</v>
      </c>
      <c r="C7" s="174" t="s">
        <v>149</v>
      </c>
      <c r="D7" s="174" t="s">
        <v>48</v>
      </c>
      <c r="E7" s="174" t="s">
        <v>48</v>
      </c>
      <c r="F7" s="174" t="s">
        <v>48</v>
      </c>
      <c r="G7" s="175" t="s">
        <v>48</v>
      </c>
      <c r="H7" s="75"/>
      <c r="I7" s="75"/>
      <c r="J7" s="75"/>
      <c r="K7" s="75"/>
      <c r="L7" s="75"/>
      <c r="M7" s="75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s="76" customFormat="1" ht="15.75" customHeight="1" outlineLevel="1" x14ac:dyDescent="0.2">
      <c r="B8" s="73" t="s">
        <v>8</v>
      </c>
      <c r="C8" s="174" t="s">
        <v>150</v>
      </c>
      <c r="D8" s="174" t="s">
        <v>50</v>
      </c>
      <c r="E8" s="174" t="s">
        <v>50</v>
      </c>
      <c r="F8" s="174" t="s">
        <v>50</v>
      </c>
      <c r="G8" s="175" t="s">
        <v>50</v>
      </c>
      <c r="H8" s="75"/>
      <c r="I8" s="75"/>
      <c r="J8" s="75"/>
      <c r="K8" s="75"/>
      <c r="L8" s="75"/>
      <c r="M8" s="75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s="76" customFormat="1" ht="23.25" customHeight="1" outlineLevel="1" x14ac:dyDescent="0.2">
      <c r="B9" s="71" t="s">
        <v>44</v>
      </c>
      <c r="C9" s="174" t="s">
        <v>151</v>
      </c>
      <c r="D9" s="174" t="s">
        <v>51</v>
      </c>
      <c r="E9" s="174" t="s">
        <v>51</v>
      </c>
      <c r="F9" s="174" t="s">
        <v>51</v>
      </c>
      <c r="G9" s="175" t="s">
        <v>51</v>
      </c>
      <c r="H9" s="75"/>
      <c r="I9" s="75"/>
      <c r="J9" s="75"/>
      <c r="K9" s="75"/>
      <c r="L9" s="75"/>
      <c r="M9" s="75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</row>
    <row r="10" spans="2:29" s="76" customFormat="1" ht="15.75" customHeight="1" outlineLevel="1" x14ac:dyDescent="0.2">
      <c r="B10" s="71" t="s">
        <v>46</v>
      </c>
      <c r="C10" s="174" t="s">
        <v>152</v>
      </c>
      <c r="D10" s="174" t="s">
        <v>52</v>
      </c>
      <c r="E10" s="174" t="s">
        <v>52</v>
      </c>
      <c r="F10" s="174" t="s">
        <v>52</v>
      </c>
      <c r="G10" s="175" t="s">
        <v>52</v>
      </c>
      <c r="H10" s="75"/>
      <c r="I10" s="75"/>
      <c r="J10" s="75"/>
      <c r="K10" s="75"/>
      <c r="L10" s="75"/>
      <c r="M10" s="75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2:29" s="76" customFormat="1" ht="32.25" customHeight="1" outlineLevel="1" x14ac:dyDescent="0.2">
      <c r="B11" s="71" t="s">
        <v>11</v>
      </c>
      <c r="C11" s="161" t="s">
        <v>190</v>
      </c>
      <c r="D11" s="162"/>
      <c r="E11" s="162"/>
      <c r="F11" s="162"/>
      <c r="G11" s="163"/>
      <c r="H11" s="75"/>
      <c r="I11" s="75"/>
      <c r="J11" s="77"/>
      <c r="K11" s="77"/>
      <c r="L11" s="77"/>
      <c r="M11" s="77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2:29" s="76" customFormat="1" ht="15.75" customHeight="1" outlineLevel="1" x14ac:dyDescent="0.2">
      <c r="B12" s="71" t="s">
        <v>18</v>
      </c>
      <c r="C12" s="174" t="s">
        <v>153</v>
      </c>
      <c r="D12" s="174" t="s">
        <v>53</v>
      </c>
      <c r="E12" s="174" t="s">
        <v>53</v>
      </c>
      <c r="F12" s="174" t="s">
        <v>53</v>
      </c>
      <c r="G12" s="175" t="s">
        <v>53</v>
      </c>
      <c r="H12" s="75"/>
      <c r="I12" s="75"/>
      <c r="J12" s="75"/>
      <c r="K12" s="75"/>
      <c r="L12" s="75"/>
      <c r="M12" s="75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2:29" s="76" customFormat="1" ht="15.75" customHeight="1" outlineLevel="1" thickBot="1" x14ac:dyDescent="0.25">
      <c r="B13" s="74" t="s">
        <v>15</v>
      </c>
      <c r="C13" s="178" t="s">
        <v>154</v>
      </c>
      <c r="D13" s="179">
        <v>2020110010174</v>
      </c>
      <c r="E13" s="179">
        <v>2020110010174</v>
      </c>
      <c r="F13" s="179">
        <v>2020110010174</v>
      </c>
      <c r="G13" s="180">
        <v>2020110010174</v>
      </c>
      <c r="H13" s="75"/>
      <c r="I13" s="75"/>
      <c r="J13" s="75"/>
      <c r="K13" s="75"/>
      <c r="L13" s="75"/>
      <c r="M13" s="75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2:29" s="11" customFormat="1" ht="15.75" customHeight="1" outlineLevel="1" thickBot="1" x14ac:dyDescent="0.25">
      <c r="B14" s="43"/>
      <c r="C14" s="44"/>
      <c r="D14" s="44"/>
      <c r="E14" s="44"/>
      <c r="F14" s="44"/>
      <c r="G14" s="44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55"/>
      <c r="D15" s="156"/>
      <c r="E15" s="157"/>
      <c r="F15" s="2" t="s">
        <v>9</v>
      </c>
      <c r="G15" s="35">
        <v>44860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53" t="s">
        <v>16</v>
      </c>
      <c r="C16" s="37" t="s">
        <v>41</v>
      </c>
      <c r="D16" s="36" t="s">
        <v>5</v>
      </c>
      <c r="E16" s="36" t="s">
        <v>6</v>
      </c>
      <c r="F16" s="36" t="s">
        <v>14</v>
      </c>
      <c r="G16" s="37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8"/>
    </row>
    <row r="17" spans="2:29" s="11" customFormat="1" ht="15.75" thickBot="1" x14ac:dyDescent="0.25">
      <c r="B17" s="154"/>
      <c r="C17" s="38">
        <v>6450000000</v>
      </c>
      <c r="D17" s="52"/>
      <c r="E17" s="52"/>
      <c r="F17" s="39">
        <f>D17-E17</f>
        <v>0</v>
      </c>
      <c r="G17" s="45">
        <f>+C17+F17</f>
        <v>6450000000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8"/>
    </row>
    <row r="18" spans="2:29" s="9" customFormat="1" ht="15.75" customHeight="1" thickBot="1" x14ac:dyDescent="0.25">
      <c r="B18" s="53"/>
      <c r="C18" s="46"/>
      <c r="D18" s="54"/>
      <c r="E18" s="54"/>
      <c r="F18" s="47"/>
      <c r="G18" s="42"/>
      <c r="H18" s="12"/>
      <c r="I18" s="12"/>
      <c r="J18" s="12"/>
      <c r="K18" s="12"/>
      <c r="L18" s="12"/>
      <c r="M18" s="12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18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2" t="s">
        <v>17</v>
      </c>
      <c r="F19" s="15" t="s">
        <v>0</v>
      </c>
      <c r="G19" s="62" t="s">
        <v>13</v>
      </c>
      <c r="H19" s="60" t="s">
        <v>22</v>
      </c>
      <c r="I19" s="40" t="s">
        <v>19</v>
      </c>
      <c r="J19" s="41" t="s">
        <v>20</v>
      </c>
      <c r="K19" s="57" t="s">
        <v>21</v>
      </c>
      <c r="L19" s="64" t="s">
        <v>38</v>
      </c>
      <c r="M19" s="64" t="s">
        <v>1</v>
      </c>
      <c r="N19" s="65" t="s">
        <v>2</v>
      </c>
      <c r="O19" s="66" t="s">
        <v>24</v>
      </c>
      <c r="P19" s="65" t="s">
        <v>35</v>
      </c>
      <c r="Q19" s="65" t="s">
        <v>34</v>
      </c>
      <c r="R19" s="65" t="s">
        <v>33</v>
      </c>
      <c r="S19" s="65" t="s">
        <v>32</v>
      </c>
      <c r="T19" s="65" t="s">
        <v>31</v>
      </c>
      <c r="U19" s="65" t="s">
        <v>30</v>
      </c>
      <c r="V19" s="65" t="s">
        <v>29</v>
      </c>
      <c r="W19" s="65" t="s">
        <v>28</v>
      </c>
      <c r="X19" s="65" t="s">
        <v>27</v>
      </c>
      <c r="Y19" s="65" t="s">
        <v>26</v>
      </c>
      <c r="Z19" s="67" t="s">
        <v>25</v>
      </c>
      <c r="AA19" s="48" t="s">
        <v>3</v>
      </c>
      <c r="AB19" s="68" t="s">
        <v>36</v>
      </c>
      <c r="AC19" s="18"/>
    </row>
    <row r="20" spans="2:29" ht="34.5" customHeight="1" x14ac:dyDescent="0.2">
      <c r="B20" s="121" t="s">
        <v>137</v>
      </c>
      <c r="C20" s="122" t="s">
        <v>138</v>
      </c>
      <c r="D20" s="79" t="s">
        <v>139</v>
      </c>
      <c r="E20" s="79" t="s">
        <v>139</v>
      </c>
      <c r="F20" s="80" t="s">
        <v>140</v>
      </c>
      <c r="G20" s="81" t="s">
        <v>141</v>
      </c>
      <c r="H20" s="82" t="s">
        <v>142</v>
      </c>
      <c r="I20" s="140" t="s">
        <v>168</v>
      </c>
      <c r="J20" s="138" t="s">
        <v>169</v>
      </c>
      <c r="K20" s="85" t="s">
        <v>167</v>
      </c>
      <c r="L20" s="131">
        <v>3652700000</v>
      </c>
      <c r="M20" s="86">
        <v>3651919178</v>
      </c>
      <c r="N20" s="87">
        <v>3496011535</v>
      </c>
      <c r="O20" s="88"/>
      <c r="P20" s="89">
        <v>56235086</v>
      </c>
      <c r="Q20" s="89">
        <v>333183288</v>
      </c>
      <c r="R20" s="89">
        <v>331189210</v>
      </c>
      <c r="S20" s="89">
        <v>309419750</v>
      </c>
      <c r="T20" s="89">
        <v>322547590</v>
      </c>
      <c r="U20" s="89">
        <v>329360742</v>
      </c>
      <c r="V20" s="89">
        <v>301901547</v>
      </c>
      <c r="W20" s="89">
        <v>312174082</v>
      </c>
      <c r="X20" s="89"/>
      <c r="Y20" s="89"/>
      <c r="Z20" s="90"/>
      <c r="AA20" s="91">
        <f>SUM(O20:Z20)</f>
        <v>2296011295</v>
      </c>
      <c r="AB20" s="92">
        <f>+N20-AA20</f>
        <v>1200000240</v>
      </c>
      <c r="AC20" s="3"/>
    </row>
    <row r="21" spans="2:29" ht="34.5" customHeight="1" x14ac:dyDescent="0.2">
      <c r="B21" s="123" t="s">
        <v>137</v>
      </c>
      <c r="C21" s="124" t="s">
        <v>146</v>
      </c>
      <c r="D21" s="93" t="s">
        <v>147</v>
      </c>
      <c r="E21" s="93" t="s">
        <v>147</v>
      </c>
      <c r="F21" s="94" t="s">
        <v>140</v>
      </c>
      <c r="G21" s="95" t="s">
        <v>148</v>
      </c>
      <c r="H21" s="96" t="s">
        <v>142</v>
      </c>
      <c r="I21" s="97" t="s">
        <v>62</v>
      </c>
      <c r="J21" s="98" t="s">
        <v>62</v>
      </c>
      <c r="K21" s="99" t="s">
        <v>62</v>
      </c>
      <c r="L21" s="132">
        <v>2530800000</v>
      </c>
      <c r="M21" s="100">
        <v>2445267533</v>
      </c>
      <c r="N21" s="101">
        <v>2334992490</v>
      </c>
      <c r="O21" s="102"/>
      <c r="P21" s="103">
        <v>26667637</v>
      </c>
      <c r="Q21" s="103">
        <v>25660291</v>
      </c>
      <c r="R21" s="103">
        <v>1274998654</v>
      </c>
      <c r="S21" s="103">
        <v>34084136</v>
      </c>
      <c r="T21" s="103">
        <v>84801345</v>
      </c>
      <c r="U21" s="103">
        <v>406932931</v>
      </c>
      <c r="V21" s="103">
        <v>92374404</v>
      </c>
      <c r="W21" s="103">
        <v>85080631</v>
      </c>
      <c r="X21" s="103"/>
      <c r="Y21" s="103"/>
      <c r="Z21" s="104"/>
      <c r="AA21" s="105">
        <f t="shared" ref="AA21:AA22" si="0">SUM(O21:Z21)</f>
        <v>2030600029</v>
      </c>
      <c r="AB21" s="106">
        <f t="shared" ref="AB21:AB22" si="1">+N21-AA21</f>
        <v>304392461</v>
      </c>
      <c r="AC21" s="3"/>
    </row>
    <row r="22" spans="2:29" ht="34.5" customHeight="1" x14ac:dyDescent="0.2">
      <c r="B22" s="123" t="s">
        <v>143</v>
      </c>
      <c r="C22" s="124" t="s">
        <v>144</v>
      </c>
      <c r="D22" s="93" t="s">
        <v>82</v>
      </c>
      <c r="E22" s="93" t="s">
        <v>83</v>
      </c>
      <c r="F22" s="94" t="s">
        <v>140</v>
      </c>
      <c r="G22" s="95" t="s">
        <v>145</v>
      </c>
      <c r="H22" s="96" t="s">
        <v>142</v>
      </c>
      <c r="I22" s="97" t="s">
        <v>62</v>
      </c>
      <c r="J22" s="98" t="s">
        <v>62</v>
      </c>
      <c r="K22" s="99" t="s">
        <v>62</v>
      </c>
      <c r="L22" s="132">
        <v>266500000</v>
      </c>
      <c r="M22" s="100">
        <v>283000000</v>
      </c>
      <c r="N22" s="101">
        <v>243200000</v>
      </c>
      <c r="O22" s="102"/>
      <c r="P22" s="103">
        <v>0</v>
      </c>
      <c r="Q22" s="103">
        <v>26600000</v>
      </c>
      <c r="R22" s="103">
        <v>26000000</v>
      </c>
      <c r="S22" s="103">
        <v>26000000</v>
      </c>
      <c r="T22" s="103">
        <v>26000000</v>
      </c>
      <c r="U22" s="103">
        <v>20000000</v>
      </c>
      <c r="V22" s="103">
        <v>17800000</v>
      </c>
      <c r="W22" s="103">
        <v>20000000</v>
      </c>
      <c r="X22" s="103"/>
      <c r="Y22" s="103"/>
      <c r="Z22" s="104"/>
      <c r="AA22" s="105">
        <f t="shared" si="0"/>
        <v>162400000</v>
      </c>
      <c r="AB22" s="106">
        <f t="shared" si="1"/>
        <v>80800000</v>
      </c>
      <c r="AC22" s="3"/>
    </row>
    <row r="23" spans="2:29" ht="34.5" customHeight="1" x14ac:dyDescent="0.2">
      <c r="B23" s="123"/>
      <c r="C23" s="124"/>
      <c r="D23" s="93"/>
      <c r="E23" s="93"/>
      <c r="F23" s="94"/>
      <c r="G23" s="95"/>
      <c r="H23" s="96"/>
      <c r="I23" s="97"/>
      <c r="J23" s="98"/>
      <c r="K23" s="99"/>
      <c r="L23" s="132"/>
      <c r="M23" s="100"/>
      <c r="N23" s="101"/>
      <c r="O23" s="102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5"/>
      <c r="AB23" s="106"/>
      <c r="AC23" s="3"/>
    </row>
    <row r="24" spans="2:29" ht="34.5" customHeight="1" thickBot="1" x14ac:dyDescent="0.25">
      <c r="B24" s="125"/>
      <c r="C24" s="126"/>
      <c r="D24" s="107"/>
      <c r="E24" s="107"/>
      <c r="F24" s="108"/>
      <c r="G24" s="109"/>
      <c r="H24" s="110"/>
      <c r="I24" s="111"/>
      <c r="J24" s="112"/>
      <c r="K24" s="113"/>
      <c r="L24" s="133"/>
      <c r="M24" s="114"/>
      <c r="N24" s="115"/>
      <c r="O24" s="116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8"/>
      <c r="AA24" s="119"/>
      <c r="AB24" s="120"/>
      <c r="AC24" s="3"/>
    </row>
    <row r="25" spans="2:29" s="18" customFormat="1" ht="31.5" customHeight="1" thickBot="1" x14ac:dyDescent="0.25">
      <c r="B25" s="19" t="s">
        <v>42</v>
      </c>
      <c r="C25" s="49"/>
      <c r="D25" s="21"/>
      <c r="E25" s="20"/>
      <c r="F25" s="22"/>
      <c r="G25" s="61"/>
      <c r="H25" s="63"/>
      <c r="I25" s="61"/>
      <c r="J25" s="23"/>
      <c r="K25" s="58"/>
      <c r="L25" s="59">
        <f t="shared" ref="L25:AA25" si="2">SUBTOTAL(9,L20:L24)</f>
        <v>6450000000</v>
      </c>
      <c r="M25" s="59">
        <f t="shared" si="2"/>
        <v>6380186711</v>
      </c>
      <c r="N25" s="55">
        <f t="shared" si="2"/>
        <v>6074204025</v>
      </c>
      <c r="O25" s="127">
        <f t="shared" si="2"/>
        <v>0</v>
      </c>
      <c r="P25" s="127">
        <f t="shared" si="2"/>
        <v>82902723</v>
      </c>
      <c r="Q25" s="127">
        <f t="shared" si="2"/>
        <v>385443579</v>
      </c>
      <c r="R25" s="127">
        <f t="shared" si="2"/>
        <v>1632187864</v>
      </c>
      <c r="S25" s="127">
        <f t="shared" si="2"/>
        <v>369503886</v>
      </c>
      <c r="T25" s="127">
        <f t="shared" si="2"/>
        <v>433348935</v>
      </c>
      <c r="U25" s="127">
        <f t="shared" si="2"/>
        <v>756293673</v>
      </c>
      <c r="V25" s="127">
        <f t="shared" si="2"/>
        <v>412075951</v>
      </c>
      <c r="W25" s="127">
        <f t="shared" si="2"/>
        <v>417254713</v>
      </c>
      <c r="X25" s="127">
        <f t="shared" si="2"/>
        <v>0</v>
      </c>
      <c r="Y25" s="127">
        <f t="shared" si="2"/>
        <v>0</v>
      </c>
      <c r="Z25" s="128">
        <f t="shared" si="2"/>
        <v>0</v>
      </c>
      <c r="AA25" s="129">
        <f t="shared" si="2"/>
        <v>4489011324</v>
      </c>
      <c r="AB25" s="130">
        <f>SUBTOTAL(9,AB20:AB24)</f>
        <v>1585192701</v>
      </c>
    </row>
    <row r="26" spans="2:29" s="26" customFormat="1" ht="11.25" x14ac:dyDescent="0.2">
      <c r="B26" s="26" t="s">
        <v>170</v>
      </c>
      <c r="C26" s="24"/>
      <c r="D26" s="25"/>
      <c r="E26" s="25"/>
      <c r="F26" s="25"/>
      <c r="G26" s="25"/>
      <c r="H26" s="25"/>
      <c r="I26" s="25"/>
      <c r="J26" s="25"/>
      <c r="K26" s="25"/>
      <c r="L26" s="25">
        <f>+G17-L25</f>
        <v>0</v>
      </c>
      <c r="M26" s="25"/>
      <c r="N26" s="24"/>
      <c r="O26" s="24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1"/>
    </row>
    <row r="27" spans="2:29" s="26" customFormat="1" ht="11.25" x14ac:dyDescent="0.2">
      <c r="B27" s="27"/>
      <c r="C27" s="24"/>
      <c r="D27" s="25"/>
      <c r="E27" s="25"/>
      <c r="F27" s="25"/>
      <c r="G27" s="25"/>
      <c r="H27" s="25"/>
      <c r="I27" s="25"/>
      <c r="J27" s="25"/>
      <c r="K27" s="25"/>
      <c r="L27" s="25">
        <v>6450000000</v>
      </c>
      <c r="M27" s="50"/>
      <c r="N27" s="50">
        <v>6074204025</v>
      </c>
      <c r="O27" s="24"/>
      <c r="Q27" s="56"/>
      <c r="R27" s="50"/>
      <c r="T27" s="50"/>
      <c r="U27" s="50"/>
      <c r="V27" s="50"/>
      <c r="W27" s="56">
        <v>417254713</v>
      </c>
      <c r="Y27" s="56"/>
      <c r="Z27" s="56"/>
      <c r="AA27" s="56">
        <v>4489011324</v>
      </c>
      <c r="AB27" s="24"/>
      <c r="AC27" s="24"/>
    </row>
    <row r="28" spans="2:29" x14ac:dyDescent="0.2">
      <c r="B28" s="30"/>
      <c r="C28" s="31"/>
      <c r="D28" s="32"/>
      <c r="E28" s="33"/>
      <c r="L28" s="134">
        <f>+L27-L25</f>
        <v>0</v>
      </c>
      <c r="M28" s="134"/>
      <c r="N28" s="134">
        <f>+N27-N25</f>
        <v>0</v>
      </c>
      <c r="W28" s="145">
        <f>+W27-W25</f>
        <v>0</v>
      </c>
      <c r="AA28" s="145">
        <f>+AA27-AA25</f>
        <v>0</v>
      </c>
    </row>
    <row r="29" spans="2:29" x14ac:dyDescent="0.2">
      <c r="B29" s="30"/>
      <c r="C29" s="31"/>
      <c r="D29" s="32"/>
      <c r="M29" s="134"/>
    </row>
    <row r="30" spans="2:29" x14ac:dyDescent="0.2">
      <c r="C30" s="31"/>
    </row>
    <row r="31" spans="2:29" x14ac:dyDescent="0.2">
      <c r="C31" s="31"/>
      <c r="M31" s="141"/>
    </row>
    <row r="32" spans="2:29" x14ac:dyDescent="0.2">
      <c r="C32" s="31"/>
    </row>
    <row r="33" spans="2:9" x14ac:dyDescent="0.2">
      <c r="C33" s="31"/>
    </row>
    <row r="34" spans="2:9" x14ac:dyDescent="0.2">
      <c r="C34" s="31"/>
    </row>
    <row r="35" spans="2:9" x14ac:dyDescent="0.2">
      <c r="C35" s="31"/>
    </row>
    <row r="36" spans="2:9" x14ac:dyDescent="0.2">
      <c r="B36" s="30"/>
      <c r="D36" s="31"/>
    </row>
    <row r="37" spans="2:9" x14ac:dyDescent="0.2">
      <c r="B37" s="30"/>
      <c r="D37" s="31"/>
    </row>
    <row r="38" spans="2:9" x14ac:dyDescent="0.2">
      <c r="B38" s="29"/>
      <c r="C38" s="31"/>
      <c r="D38" s="31"/>
    </row>
    <row r="39" spans="2:9" x14ac:dyDescent="0.2">
      <c r="B39" s="30"/>
      <c r="C39" s="31"/>
      <c r="D39" s="31"/>
      <c r="G39" s="34"/>
      <c r="H39" s="34"/>
      <c r="I39" s="34"/>
    </row>
    <row r="40" spans="2:9" x14ac:dyDescent="0.2">
      <c r="B40" s="30"/>
    </row>
    <row r="41" spans="2:9" x14ac:dyDescent="0.2">
      <c r="C41" s="31"/>
      <c r="D41" s="31"/>
    </row>
    <row r="42" spans="2:9" x14ac:dyDescent="0.2">
      <c r="B42" s="30"/>
    </row>
    <row r="43" spans="2:9" x14ac:dyDescent="0.2">
      <c r="B43" s="30"/>
    </row>
    <row r="44" spans="2:9" x14ac:dyDescent="0.2">
      <c r="B44" s="30"/>
    </row>
    <row r="45" spans="2:9" x14ac:dyDescent="0.2">
      <c r="B45" s="30"/>
    </row>
    <row r="46" spans="2:9" x14ac:dyDescent="0.2">
      <c r="B46" s="30"/>
    </row>
    <row r="47" spans="2:9" x14ac:dyDescent="0.2">
      <c r="B47" s="30"/>
      <c r="C47" s="31"/>
    </row>
    <row r="48" spans="2:9" x14ac:dyDescent="0.2">
      <c r="B48" s="30"/>
      <c r="C48" s="31"/>
    </row>
    <row r="49" spans="2:3" x14ac:dyDescent="0.2">
      <c r="B49" s="30"/>
      <c r="C49" s="31"/>
    </row>
    <row r="50" spans="2:3" x14ac:dyDescent="0.2">
      <c r="B50" s="30"/>
      <c r="C50" s="31"/>
    </row>
    <row r="51" spans="2:3" x14ac:dyDescent="0.2">
      <c r="B51" s="30"/>
      <c r="C51" s="31"/>
    </row>
    <row r="52" spans="2:3" x14ac:dyDescent="0.2">
      <c r="B52" s="30"/>
      <c r="C52" s="31"/>
    </row>
    <row r="53" spans="2:3" x14ac:dyDescent="0.2">
      <c r="B53" s="30"/>
      <c r="C53" s="31"/>
    </row>
    <row r="54" spans="2:3" x14ac:dyDescent="0.2">
      <c r="B54" s="30"/>
      <c r="C54" s="31"/>
    </row>
    <row r="55" spans="2:3" x14ac:dyDescent="0.2">
      <c r="B55" s="30"/>
      <c r="C55" s="31"/>
    </row>
    <row r="56" spans="2:3" x14ac:dyDescent="0.2">
      <c r="B56" s="30"/>
      <c r="C56" s="31"/>
    </row>
    <row r="57" spans="2:3" x14ac:dyDescent="0.2">
      <c r="B57" s="30"/>
      <c r="C57" s="31"/>
    </row>
  </sheetData>
  <autoFilter ref="B19:AC26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AC12:AC13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AB20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AB21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AB22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AB23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AB24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6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 (VIG)</vt:lpstr>
      <vt:lpstr>7611 (VIG)</vt:lpstr>
      <vt:lpstr>7639 (VIG)</vt:lpstr>
      <vt:lpstr>7649 (VIG)</vt:lpstr>
      <vt:lpstr>7612 (VIG)</vt:lpstr>
      <vt:lpstr>7597 (VIG)</vt:lpstr>
      <vt:lpstr>'7597 (VIG)'!Área_de_impresión</vt:lpstr>
      <vt:lpstr>'7601 (VIG)'!Área_de_impresión</vt:lpstr>
      <vt:lpstr>'7611 (VIG)'!Área_de_impresión</vt:lpstr>
      <vt:lpstr>'7612 (VIG)'!Área_de_impresión</vt:lpstr>
      <vt:lpstr>'7639 (VIG)'!Área_de_impresión</vt:lpstr>
      <vt:lpstr>'7649 (VIG)'!Área_de_impresión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Luz Patricia Quintanilla Parra</cp:lastModifiedBy>
  <cp:lastPrinted>2022-04-28T18:26:13Z</cp:lastPrinted>
  <dcterms:created xsi:type="dcterms:W3CDTF">2018-05-03T21:24:38Z</dcterms:created>
  <dcterms:modified xsi:type="dcterms:W3CDTF">2022-10-27T18:49:13Z</dcterms:modified>
</cp:coreProperties>
</file>