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AS" sheetId="1" r:id="rId4"/>
    <sheet state="visible" name="Act. Estratégicas" sheetId="2" r:id="rId5"/>
    <sheet state="visible" name="PRG-EJC POA" sheetId="3" r:id="rId6"/>
  </sheets>
  <externalReferences>
    <externalReference r:id="rId7"/>
  </externalReferences>
  <definedNames>
    <definedName name="_ob4">#REF!</definedName>
    <definedName name="PROD_OBJ_5">LISTAS!$D$128:$D$129</definedName>
    <definedName name="PROYECTOS">LISTAS!$H$2:$H$10</definedName>
    <definedName name="areas">#REF!</definedName>
    <definedName name="_ob1">#REF!</definedName>
    <definedName name="OBJ_6">LISTAS!$D$63:$D$65</definedName>
    <definedName name="OBJ_5">LISTAS!$D$60:$D$62</definedName>
    <definedName name="DIMENSIÓN_MIPG">LISTAS!$R$3:$R$10</definedName>
    <definedName name="PROD_OBJ_2">LISTAS!$D$116:$D$118</definedName>
    <definedName name="OBJ_3">LISTAS!$D$54:$D$56</definedName>
    <definedName name="PROD_OBJ_4">LISTAS!$D$124:$D$127</definedName>
    <definedName name="OBJ_1">LISTAS!$D$48:$D$50</definedName>
    <definedName name="_ob3">#REF!</definedName>
    <definedName name="OBJ_4">LISTAS!$D$57:$D$59</definedName>
    <definedName name="PROD_OBJ_1">LISTAS!$D$113:$D$115</definedName>
    <definedName name="PROD_OBJ_3">LISTAS!$D$119:$D$123</definedName>
    <definedName name="objetivos">#REF!</definedName>
    <definedName name="PROD_OBJ_6">LISTAS!$D$130:$D$132</definedName>
    <definedName name="OBJ_2">LISTAS!$D$51:$D$53</definedName>
    <definedName name="_ob5">#REF!</definedName>
    <definedName name="_ob2">#REF!</definedName>
    <definedName name="PROCESOS">LISTAS!$B$13:$B$30</definedName>
  </definedNames>
  <calcPr/>
  <extLst>
    <ext uri="GoogleSheetsCustomDataVersion1">
      <go:sheetsCustomData xmlns:go="http://customooxmlschemas.google.com/" r:id="rId8" roundtripDataSignature="AMtx7mgkJC5AtBMJ/uoAjnqruajD0aZHXQ=="/>
    </ext>
  </extLst>
</workbook>
</file>

<file path=xl/comments1.xml><?xml version="1.0" encoding="utf-8"?>
<comments xmlns:r="http://schemas.openxmlformats.org/officeDocument/2006/relationships" xmlns="http://schemas.openxmlformats.org/spreadsheetml/2006/main">
  <authors>
    <author/>
  </authors>
  <commentList>
    <comment authorId="0" ref="AJ30">
      <text>
        <t xml:space="preserve">======
ID#AAAASlo4gZM
Carlos Hernando Sandoval Mora    (2021-12-23 16:01:45)
Aprobasdo conn memo 20214000053773
Fecha: 17-03-2021</t>
      </text>
    </comment>
    <comment authorId="0" ref="F92">
      <text>
        <t xml:space="preserve">======
ID#AAAASlo4gZI
Carlos Hernando Sandoval Mora    (2021-12-23 16:01:45)
eliminada de acuerdo con el memorando 20214000082163
Fecha: 19-05-2021</t>
      </text>
    </comment>
    <comment authorId="0" ref="AU46">
      <text>
        <t xml:space="preserve">======
ID#AAAASlo4gZE
Carlos Hernando Sandoval Mora    (2021-12-23 16:01:45)
Modificación aprobada a través del memo 20214000155093
Fecha: 25-10-2021
Firmado el 14-12-2021</t>
      </text>
    </comment>
    <comment authorId="0" ref="Y29">
      <text>
        <t xml:space="preserve">======
ID#AAAASlooX6U
Carlos Hernando Sandoval Mora    (2021-12-23 16:01:45)
Aprobasdo conn memo 20214000053773
Fecha: 17-03-2021</t>
      </text>
    </comment>
    <comment authorId="0" ref="AO73">
      <text>
        <t xml:space="preserve">======
ID#AAAASlooX6I
Carlos Hernando Sandoval Mora    (2021-12-23 16:01:45)
Ajuste de acuerdo con memorando 20214000082163
Fecha: 19-05-2021</t>
      </text>
    </comment>
    <comment authorId="0" ref="AU32">
      <text>
        <t xml:space="preserve">======
ID#AAAASlooX6E
Carlos Hernando Sandoval Mora    (2021-12-23 16:01:45)
Aprobasdo conn memo 20214000053773
Fecha: 17-03-2021</t>
      </text>
    </comment>
    <comment authorId="0" ref="N30">
      <text>
        <t xml:space="preserve">======
ID#AAAASlooX6A
Carlos Hernando Sandoval Mora    (2021-12-23 16:01:45)
Aprobasdo conn memo 20214000053773
Fecha: 17-03-2021</t>
      </text>
    </comment>
    <comment authorId="0" ref="AJ29">
      <text>
        <t xml:space="preserve">======
ID#AAAASlooX58
Carlos Hernando Sandoval Mora    (2021-12-23 16:01:45)
Aprobasdo conn memo 20214000053773
Fecha: 17-03-2021</t>
      </text>
    </comment>
    <comment authorId="0" ref="BF29">
      <text>
        <t xml:space="preserve">======
ID#AAAASlooX54
Carlos Hernando Sandoval Mora    (2021-12-23 16:01:45)
Modificación aprobada a través del memo 20214000155093
Fecha: 25-10-2021
Firmado el 14-12-2021</t>
      </text>
    </comment>
    <comment authorId="0" ref="F74">
      <text>
        <t xml:space="preserve">======
ID#AAAASlooX5w
Carlos Hernando Sandoval Mora    (2021-12-23 16:01:45)
Ajuste de acuerdo con memorando 20214000082163
Fecha: 19-05-2021</t>
      </text>
    </comment>
    <comment authorId="0" ref="AV103">
      <text>
        <t xml:space="preserve">======
ID#AAAASlooX5s
Carlos Hernando Sandoval Mora    (2021-12-23 16:01:45)
Modificación aprobada a través del memo 20214000155093
Fecha: 25-10-2021
Firmado el 14-12-2021</t>
      </text>
    </comment>
    <comment authorId="0" ref="AK73">
      <text>
        <t xml:space="preserve">======
ID#AAAASlooX5k
Carlos Hernando Sandoval Mora    (2021-12-23 16:01:45)
Ajuste de acuerdo con memorando 20214000082163
Fecha: 19-05-2021</t>
      </text>
    </comment>
    <comment authorId="0" ref="N29">
      <text>
        <t xml:space="preserve">======
ID#AAAASlooX5g
Carlos Hernando Sandoval Mora    (2021-12-23 16:01:45)
Aprobasdo conn memo 20214000053773
Fecha: 17-03-2021</t>
      </text>
    </comment>
    <comment authorId="0" ref="BF31">
      <text>
        <t xml:space="preserve">======
ID#AAAASlooX5c
Carlos Hernando Sandoval Mora    (2021-12-23 16:01:45)
Modificación aprobada a través del memo 20214000155093
Fecha: 25-10-2021
Firmado el 14-12-2021</t>
      </text>
    </comment>
    <comment authorId="0" ref="AV76">
      <text>
        <t xml:space="preserve">======
ID#AAAASlooX5U
Carlos Hernando Sandoval Mora    (2021-12-23 16:01:45)
Ajuste de acuerdo con memorando 20214000082163
Fecha: 19-05-2021</t>
      </text>
    </comment>
    <comment authorId="0" ref="AU29">
      <text>
        <t xml:space="preserve">======
ID#AAAASlooX5Q
Carlos Hernando Sandoval Mora    (2021-12-23 16:01:45)
Aprobasdo conn memo 20214000053773
Fecha: 17-03-2021</t>
      </text>
    </comment>
    <comment authorId="0" ref="H41">
      <text>
        <t xml:space="preserve">======
ID#AAAASlooX5M
Familia    (2021-03-31 16:10:44)
Fórmula que permite medir el avance en la entrega del producto</t>
      </text>
    </comment>
    <comment authorId="0" ref="H85">
      <text>
        <t xml:space="preserve">======
ID#AAAASlo4gZA
Familia    (2021-03-31 15:54:22)
Fórmula que permite medir el avance en la entrega del producto</t>
      </text>
    </comment>
    <comment authorId="0" ref="H71">
      <text>
        <t xml:space="preserve">======
ID#AAAASlo4gY8
Familia    (2021-03-31 15:54:22)
Fórmula que permite medir el avance en la entrega del producto</t>
      </text>
    </comment>
    <comment authorId="0" ref="H125">
      <text>
        <t xml:space="preserve">======
ID#AAAASllb5vA
Familia    (2021-03-31 15:54:22)
Fórmula que permite medir el avance en la entrega del producto</t>
      </text>
    </comment>
    <comment authorId="0" ref="H13">
      <text>
        <t xml:space="preserve">======
ID#AAAASllb5vE
Familia    (2021-03-31 15:54:22)
Fórmula que permite medir el avance en la entrega del producto</t>
      </text>
    </comment>
    <comment authorId="0" ref="H101">
      <text>
        <t xml:space="preserve">======
ID#AAAASlooX5Y
Familia    (2021-03-31 15:54:22)
Fórmula que permite medir el avance en la entrega del producto</t>
      </text>
    </comment>
    <comment authorId="0" ref="H27">
      <text>
        <t xml:space="preserve">======
ID#AAAASlo4gY4
Familia    (2021-03-31 15:54:22)
Fórmula que permite medir el avance en la entrega del producto</t>
      </text>
    </comment>
    <comment authorId="0" ref="H55">
      <text>
        <t xml:space="preserve">======
ID#AAAASlooX6M
Familia    (2021-03-31 15:54:22)
Fórmula que permite medir el avance en la entrega del producto</t>
      </text>
    </comment>
    <comment authorId="0" ref="H112">
      <text>
        <t xml:space="preserve">======
ID#AAAASlooX6Q
Familia    (2021-03-31 15:54:22)
Fórmula que permite medir el avance en la entrega del producto</t>
      </text>
    </comment>
    <comment authorId="0" ref="H136">
      <text>
        <t xml:space="preserve">======
ID#AAAASlooX50
Familia    (2021-03-31 15:54:22)
Fórmula que permite medir el avance en la entrega del producto</t>
      </text>
    </comment>
    <comment authorId="0" ref="C96">
      <text>
        <t xml:space="preserve">======
ID#AAAASlooX5o
Jose Francisco Rodriguez Tellez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hNVdNpu3+oPh1VFmGldK3Hyx5IUQ=="/>
    </ext>
  </extLst>
</comments>
</file>

<file path=xl/sharedStrings.xml><?xml version="1.0" encoding="utf-8"?>
<sst xmlns="http://schemas.openxmlformats.org/spreadsheetml/2006/main" count="1986" uniqueCount="565">
  <si>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</si>
  <si>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</si>
  <si>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</si>
  <si>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</si>
  <si>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</si>
  <si>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</si>
  <si>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</si>
  <si>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</si>
  <si>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</si>
  <si>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</si>
  <si>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</si>
  <si>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</si>
  <si>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</si>
  <si>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</si>
  <si>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</si>
  <si>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</si>
  <si>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</si>
  <si>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</si>
  <si>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</si>
  <si>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</si>
  <si>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</si>
  <si>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</si>
  <si>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</si>
  <si>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</si>
  <si>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</si>
  <si>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</si>
  <si>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</si>
  <si>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</si>
  <si>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</si>
  <si>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</si>
  <si>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</si>
  <si>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</si>
  <si>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</si>
  <si>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</si>
  <si>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</si>
  <si>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</si>
  <si>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</si>
  <si>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</si>
  <si>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</si>
  <si>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</si>
  <si>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</si>
  <si>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</si>
  <si>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</si>
  <si>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</si>
  <si>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</si>
  <si>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</si>
  <si>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</si>
  <si>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</si>
  <si>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</si>
  <si>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</si>
  <si>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</si>
  <si>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</si>
  <si>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</si>
  <si>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</si>
  <si>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</si>
  <si>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</si>
  <si>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</si>
  <si>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</si>
  <si>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</si>
  <si>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</si>
  <si>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</si>
  <si>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</si>
  <si>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</si>
  <si>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</si>
  <si>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</si>
  <si>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</si>
  <si>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</si>
  <si>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</si>
  <si>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</si>
  <si>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</si>
  <si>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</si>
  <si>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</si>
  <si>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</si>
  <si>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</si>
  <si>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</si>
  <si>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</si>
  <si>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</si>
  <si>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</si>
  <si>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</si>
  <si>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</si>
  <si>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</si>
  <si>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</si>
  <si>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</si>
  <si>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</si>
  <si>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</si>
  <si>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</si>
  <si>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</si>
  <si>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</si>
  <si>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</si>
  <si>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</si>
  <si>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</si>
  <si>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</si>
  <si>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</si>
  <si>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</si>
  <si>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</si>
  <si>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</si>
  <si>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</si>
  <si>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</si>
  <si>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</si>
  <si>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</si>
  <si>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</si>
  <si>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</si>
  <si>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</si>
  <si>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</si>
  <si>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</si>
  <si>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</si>
  <si>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</si>
  <si>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</si>
  <si>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</si>
  <si>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</si>
  <si>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</si>
  <si>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</si>
  <si>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</si>
  <si>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</si>
  <si>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</si>
  <si>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</si>
  <si>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</si>
  <si>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</si>
  <si>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</si>
  <si>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</si>
  <si>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</si>
  <si>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</si>
  <si>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</si>
  <si>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</si>
  <si>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</si>
  <si>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</si>
  <si>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</si>
  <si>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</si>
  <si>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</si>
  <si>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</si>
  <si>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</si>
  <si>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</si>
  <si>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</si>
  <si>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</si>
  <si>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</si>
  <si>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</si>
  <si>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</si>
  <si>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</si>
  <si>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</si>
  <si>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</si>
  <si>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</si>
  <si>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</si>
  <si>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</si>
  <si>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</si>
  <si>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</si>
  <si>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</si>
  <si>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</si>
  <si>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</si>
  <si>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</si>
  <si>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</si>
  <si>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</si>
  <si>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</si>
  <si>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</si>
  <si>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</si>
  <si>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</si>
  <si>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</si>
  <si>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</si>
  <si>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</si>
  <si>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</si>
  <si>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</si>
  <si>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</si>
  <si>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</si>
  <si>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</si>
  <si>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</si>
  <si>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</si>
  <si>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</si>
  <si>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</si>
  <si>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</si>
  <si>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</si>
  <si>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</si>
  <si>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</si>
  <si>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</si>
  <si>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</si>
  <si>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</si>
  <si>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</si>
  <si>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</si>
  <si>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</si>
  <si>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</si>
  <si>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</si>
  <si>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</si>
  <si>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</si>
  <si>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</si>
  <si>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</si>
  <si>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</si>
  <si>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</si>
  <si>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</si>
  <si>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</si>
  <si>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</si>
  <si>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</si>
  <si>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</si>
  <si>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</si>
  <si>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</si>
  <si>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</si>
  <si>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</si>
  <si>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</si>
  <si>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</si>
  <si>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</si>
  <si>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</si>
  <si>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</si>
  <si>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</si>
  <si>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</si>
  <si>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</si>
  <si>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</si>
  <si>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</si>
  <si>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4 profesionales</t>
  </si>
  <si>
    <t>Materiales de divulgación, equipos de audio, computadores</t>
  </si>
  <si>
    <t>EVALUACIÓN ASESORÍA DE CONTROL INTERNO</t>
  </si>
  <si>
    <t>PRODUCTO MGA</t>
  </si>
  <si>
    <t>RECORRIDOS PATRIMONIALES</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</si>
  <si>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</si>
  <si>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</si>
  <si>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</si>
  <si>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</si>
  <si>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</si>
  <si>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</si>
  <si>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</si>
  <si>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</si>
  <si>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</si>
  <si>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</si>
  <si>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</si>
  <si>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</si>
  <si>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</si>
  <si>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</si>
  <si>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</si>
  <si>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</si>
  <si>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</si>
  <si>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</si>
  <si>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</si>
  <si>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</si>
  <si>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</si>
  <si>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</si>
  <si>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</si>
  <si>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</si>
  <si>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</si>
  <si>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</si>
  <si>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</si>
  <si>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</si>
  <si>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</si>
  <si>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</si>
  <si>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</si>
  <si>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</si>
  <si>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</si>
  <si>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</si>
  <si>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</si>
  <si>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</si>
  <si>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</si>
  <si>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</si>
  <si>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</si>
  <si>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</si>
  <si>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Desarrollo de recorridos patrimoniales</t>
  </si>
  <si>
    <t>Recorridos realizados</t>
  </si>
  <si>
    <t xml:space="preserve"># de recorridos ejecutados / # de recorridos programados </t>
  </si>
  <si>
    <t>Juan Sebastian Pinto</t>
  </si>
  <si>
    <t xml:space="preserve">Se realizaron dos recorridos en el mes de marzo:
1. Tiendas con memoria - 30 de marzo - Asistentes: 10 asistentes 
2. Los caminos del agua - 31 de marzo - Asistentes: 6 asistentes
Durante el mes de febrero se ha venido trabajando en la construcción metodológica de los componentes del programa de Recorridos Patrimoniales, cuya estructura está definida por:
1. Componente exploración 
2. Componente reflexión
3. Componente acción 
Este trabajo de conceptualización y planeación ha tomado más tiempo del planeado y por tal razón los recorridos inicialmente pensados en el mes de febrero no se realizaron.  Sin embargo, la meta de recorridos anual se cumplirán en los siguientes meses. </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</si>
  <si>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</si>
  <si>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1. Recorrido La flor de La Montaña - 2 de abril - Asistentes: 19 asistentes
2. Recorrido Dibujatón- 5 de junio articulación con el equipo de fomento, investigación y participación (Recorrido virtual)
3. Recorrido los caminos del agua- 4 de junio articulación con la Secretaria de Gobierno (Recorrido virtual)
4. Recorrido Columbarios- 29 de junio con jurados del premio de dibujatón 
5. Recorrido cartografías del paro - 20 mayo. Desarrollo propuesta en el marco del paro (Recorrido virtual)
6. Recorrido-taller Belén- 29 de junio en articulación con participación
Nota: teniendo en cuenta las acciones de articulación, de ajuste metodológico y de revisión de los componentes se han reprogramado recorridos para el mes de agosto (cumple años de Bogotá) y septiembre (mes del patrimonio)</t>
  </si>
  <si>
    <t xml:space="preserve">Se observa evidencia suficiente de la ejecución reportada de la actividad y se recuerda que los ajustes se pueden hacer a la programación con la justificación correspondiente, teniendo en cuenta los obstaculos presentados en el desarrollo de las actividades </t>
  </si>
  <si>
    <r>
      <rPr>
        <rFont val="Calibri"/>
        <b/>
        <color rgb="FF3F3F3F"/>
        <sz val="10.0"/>
      </rPr>
      <t>Colectivo Archivos del Buho</t>
    </r>
    <r>
      <rPr>
        <rFont val="Calibri"/>
        <color rgb="FF3F3F3F"/>
        <sz val="10.0"/>
      </rPr>
      <t xml:space="preserve">
1. Recorrido exploratorio el día 31 de julio junto con estudiantes participantes de la juntanza “Paisajes de la Protesta
</t>
    </r>
    <r>
      <rPr>
        <rFont val="Calibri"/>
        <b/>
        <color rgb="FF3F3F3F"/>
        <sz val="10.0"/>
      </rPr>
      <t>Fiesta por Bogotá</t>
    </r>
    <r>
      <rPr>
        <rFont val="Calibri"/>
        <color rgb="FF3F3F3F"/>
        <sz val="10.0"/>
      </rPr>
      <t xml:space="preserve">
2. Bogotá en corticos – 6 de agosto
3. El 7 en el 7- 7 de agosto
4. No hallarás otra tierra ni otro mar – 20 de agosto
5. Caminos del agua – 27 de agosto
</t>
    </r>
    <r>
      <rPr>
        <rFont val="Calibri"/>
        <b/>
        <color rgb="FF3F3F3F"/>
        <sz val="10.0"/>
      </rPr>
      <t xml:space="preserve">Recorridos por Columbarios </t>
    </r>
    <r>
      <rPr>
        <rFont val="Calibri"/>
        <color rgb="FF3F3F3F"/>
        <sz val="10.0"/>
      </rPr>
      <t xml:space="preserve">
6. Recorrido Cementerios (Central y Alemán) 10 de agosto
7. Recorrido “No hallarás otra tierra ni otro mar” 31 de agosto
</t>
    </r>
    <r>
      <rPr>
        <rFont val="Calibri"/>
        <b/>
        <color rgb="FF3F3F3F"/>
        <sz val="10.0"/>
      </rPr>
      <t xml:space="preserve">
Recorrido Barrio Las Cruces</t>
    </r>
    <r>
      <rPr>
        <rFont val="Calibri"/>
        <color rgb="FF3F3F3F"/>
        <sz val="10.0"/>
      </rPr>
      <t xml:space="preserve">
8.  Recorrido por el Barrio las Cruces con la Cuadrilla Manos a la Obra del proyecto Patrimonios Barriales el día 23 de agosto
</t>
    </r>
    <r>
      <rPr>
        <rFont val="Calibri"/>
        <b/>
        <color rgb="FF3F3F3F"/>
        <sz val="10.0"/>
      </rPr>
      <t xml:space="preserve">
Mes del Patrimonio </t>
    </r>
    <r>
      <rPr>
        <rFont val="Calibri"/>
        <color rgb="FF3F3F3F"/>
        <sz val="10.0"/>
      </rPr>
      <t xml:space="preserve">
9. Recorrido Apertura mes del patrimonio – 2 de septiembre
10. Plaza de la Concordia – 20 de septiembre
11. Iglesia de San Ignacio -22 de septiembre
12. Recorrido con Personas mayores por Columbarios – 24 de septiembre
13. Planta de Tratamiento Vitelma – 27 de septiembre
14. Plaza de Toros – 29 de septiembre
15. Iglesia Voto Nacional – 30 de septiembre
</t>
    </r>
  </si>
  <si>
    <t>Si bien se evidencia la ejecución de los recorridos, es necesario se incorpore en las evidencias las listas de asistencias de aquellos recorridos que no se anexaron, ejemplo Recorrido Voto Nacional, plaza de toros, caminos de agua entre otros</t>
  </si>
  <si>
    <r>
      <rPr>
        <rFont val="Calibri"/>
        <color rgb="FF3F3F3F"/>
        <sz val="10.0"/>
      </rPr>
      <t xml:space="preserve">En el periodo evaluado se desarrolalron los siguientes recorridos:
</t>
    </r>
    <r>
      <rPr>
        <rFont val="Calibri"/>
        <b/>
        <color rgb="FF3F3F3F"/>
        <sz val="10.0"/>
      </rPr>
      <t>Octubre</t>
    </r>
    <r>
      <rPr>
        <rFont val="Calibri"/>
        <color rgb="FF3F3F3F"/>
        <sz val="10.0"/>
      </rPr>
      <t xml:space="preserve">
- 2 recorridos denominados No hallarás otra tierra ni otro mar – 21 y 22 de octubre de 2021 a solicitud del profesor Luis Fernando Vásquez de la Universidad Colegio Mayor de Cundinamarca (UCMC) de carrera de Trabajo Social 
</t>
    </r>
    <r>
      <rPr>
        <rFont val="Calibri"/>
        <b/>
        <color rgb="FF3F3F3F"/>
        <sz val="10.0"/>
      </rPr>
      <t xml:space="preserve">Noviembre
- </t>
    </r>
    <r>
      <rPr>
        <rFont val="Calibri"/>
        <color rgb="FF3F3F3F"/>
        <sz val="10.0"/>
      </rPr>
      <t xml:space="preserve">1 recorrido en el mes de noviembre con el fin de hacer la apertura al mes del patrimonio fúnebre el día 2 de noviembre, se llevó a cabo en el antiguo Cementerio de Pobres. 
</t>
    </r>
    <r>
      <rPr>
        <rFont val="Calibri"/>
        <b/>
        <color rgb="FF3F3F3F"/>
        <sz val="10.0"/>
      </rPr>
      <t xml:space="preserve">-  </t>
    </r>
    <r>
      <rPr>
        <rFont val="Calibri"/>
        <color rgb="FF3F3F3F"/>
        <sz val="10.0"/>
      </rPr>
      <t>1 recorrido realizado por miembros de la Cuadrilla Manos a la Obra como apertura del lanzamiento del cierre de las sesiones</t>
    </r>
    <r>
      <rPr>
        <rFont val="Calibri"/>
        <b/>
        <color rgb="FF3F3F3F"/>
        <sz val="10.0"/>
      </rPr>
      <t xml:space="preserve">
Diciembre
</t>
    </r>
    <r>
      <rPr>
        <rFont val="Calibri"/>
        <color rgb="FF3F3F3F"/>
        <sz val="10.0"/>
      </rPr>
      <t xml:space="preserve">- 1 Recorrido participativo “Las santísimas Cruces: Encuentro de diversas culturas” el día 3 de diciembre de 2021
- 5 Recorridos participativos como parte del Circuito “Entre vivos y muertos” el día 4 de diciembre de 2021
    * Dónde está la paz del silencio de los muertos
    * Hay vida despues de la muerte
    * No nos olvides
    * Dignificar la muerte da vida a la memoria
    * La memoria del olvido lo que no te han contado
</t>
    </r>
  </si>
  <si>
    <t>Se observa evidencia suficiente de la ejecución de la actividad</t>
  </si>
  <si>
    <t>Listados de asistencia</t>
  </si>
  <si>
    <t xml:space="preserve"> Formular el plan de trabajo y cronograma del laboratorio de interpretación del patrimonio</t>
  </si>
  <si>
    <t xml:space="preserve">Documento Laboratorio de interpretación </t>
  </si>
  <si>
    <t xml:space="preserve"> Un documento formulado</t>
  </si>
  <si>
    <t xml:space="preserve">Versión 1 del documento del Laboratorio de interpretación que corresponde al componente Reflexión del programa de Recorridos patrimoniales. </t>
  </si>
  <si>
    <t xml:space="preserve">Se debe priorizar la ejecución de la actividad para el próximo trimestre </t>
  </si>
  <si>
    <t>Teniendo en cuenta el proceso de formulación metodológica del programa se hace entrega del documento definido</t>
  </si>
  <si>
    <t>Actividad ejecutada</t>
  </si>
  <si>
    <t>Documento</t>
  </si>
  <si>
    <t>Desarrollo de laboratorio de  interpretación del patrimonio</t>
  </si>
  <si>
    <t>6 módulos definidos</t>
  </si>
  <si>
    <t># modulos ejecutados/ # de modulos planeados</t>
  </si>
  <si>
    <t>En este periodo no se tenia meta definida y va relacionada con la actividad anterior</t>
  </si>
  <si>
    <t xml:space="preserve">Sin comentarios </t>
  </si>
  <si>
    <r>
      <rPr>
        <rFont val="Calibri"/>
        <b/>
        <color rgb="FF3F3F3F"/>
        <sz val="10.0"/>
      </rPr>
      <t>Laboratorio Columbarios</t>
    </r>
    <r>
      <rPr>
        <rFont val="Calibri"/>
        <color rgb="FF3F3F3F"/>
        <sz val="10.0"/>
      </rPr>
      <t xml:space="preserve">
Mod/ Etapa exploratorio: En el mes de julio se realizaron las sesiones 1, 2, 3 y 4 del proceso de activación de Columbarios con la metodología de los Laboratorios de Interpretación.
Mod/ Etapa de Reflexión: con el grupo  se llevaron a cabo las sesiones de los días 10, 12, 24 y 25 de agosto. 
</t>
    </r>
    <r>
      <rPr>
        <rFont val="Calibri"/>
        <b/>
        <color rgb="FF3F3F3F"/>
        <sz val="10.0"/>
      </rPr>
      <t xml:space="preserve">
Laboratorio Cruces</t>
    </r>
    <r>
      <rPr>
        <rFont val="Calibri"/>
        <color rgb="FF3F3F3F"/>
        <sz val="10.0"/>
      </rPr>
      <t xml:space="preserve">
Mod/ etapa reflexión: se está en la etapa de reflexión en tanto construcción de mensajes, ideas y posibles formas de divulgación.
</t>
    </r>
  </si>
  <si>
    <r>
      <rPr>
        <rFont val="Calibri"/>
        <color rgb="FF3F3F3F"/>
        <sz val="10.0"/>
      </rPr>
      <t xml:space="preserve">Para el cierre del laboratorio de interpretación del patrimonio se realizaron las siguientes acciones en el periodo reportado
</t>
    </r>
    <r>
      <rPr>
        <rFont val="Calibri"/>
        <b/>
        <color rgb="FF3F3F3F"/>
        <sz val="10.0"/>
      </rPr>
      <t>Octubre:</t>
    </r>
    <r>
      <rPr>
        <rFont val="Calibri"/>
        <color rgb="FF3F3F3F"/>
        <sz val="10.0"/>
      </rPr>
      <t xml:space="preserve">
Definición de ideas, mensaje de divulgación en ambos porcesos (Columbarios y Cruces), cierre del laboratorio de estos dos procesos
Con el proceso de archivos del Buho se encuentra en la formulación de mensajes y estructura de ideas y posibles formas de divulgación
</t>
    </r>
    <r>
      <rPr>
        <rFont val="Calibri"/>
        <b/>
        <color rgb="FF3F3F3F"/>
        <sz val="10.0"/>
      </rPr>
      <t xml:space="preserve">Noviembre
</t>
    </r>
    <r>
      <rPr>
        <rFont val="Calibri"/>
        <color rgb="FF3F3F3F"/>
        <sz val="10.0"/>
      </rPr>
      <t>Se cierra la última etapa del laboratorio con la definición de los procesos de divulgación
Con el proceso de archivos del Buho se cierra el laboratorio</t>
    </r>
  </si>
  <si>
    <t xml:space="preserve">Listas de asistencia del laboratorio </t>
  </si>
  <si>
    <t>NO UTILIZAR ESTA FILA, POR FAVOR NO LA ELIMINE. SI REQUIERE INSERTAR MÁS FILAS COPIE UNA FILA E INSERTA CUANTAS VECES REQUIERA.</t>
  </si>
  <si>
    <t>24 PROFESIONALES
1 TECNÓLOGO
2 TÉCNICOS</t>
  </si>
  <si>
    <t>Materiales de divulgación, espacios para realizar las actividades con comunidades</t>
  </si>
  <si>
    <t>equipos de audio, computadores</t>
  </si>
  <si>
    <t>MUSEO DE BOGOTÁ</t>
  </si>
  <si>
    <t xml:space="preserve">Ofrecer actividades educativas y culturales </t>
  </si>
  <si>
    <t>Actividades educativas y culturales realizadas</t>
  </si>
  <si>
    <t># actividades educativas y culturales realizadas/ # actividades educativas y culturales programadas</t>
  </si>
  <si>
    <t>3. Gestión con Valores para Resultados</t>
  </si>
  <si>
    <t>Fortalecimiento organizacional y simplificación de procesos</t>
  </si>
  <si>
    <t>Equipo del Museo de Bogotá</t>
  </si>
  <si>
    <t>Enero: 
Se realizaron 5 actividades educativas
1. Taller Graficando el cuidado (Proyecto Bogotarot). Actividad Virtual.  16 de enero de 2021. 
2. Conversación sobre saberes tradicionales (Proyecto Bogotarot). Actividad Virtual.  21 de enero de 2021. 
3. La comida y el cuidado (Proyecto Bogotarot). Actividad Virtual.  27 de enero de 2021. 
4. Gota tras gota (Proyecto Bogotarot). Actividad presencial. Fecha: 30 de enero de 2021. 
5. Quien presta la olla (Proyecto Bogotarot). Actividad virtual. Fecha: 31 de enero de 2021. 
Febrero: 
Se realizaron 8 actividades educativas:
1. Transformando el consumo (Proyecto Bogotarot). Actividad presencial. Fecha: 7 de febrero de 2021. 
2. Humedales y huertas, volviendo al origen (Proyecto Bogotarot). Actividad presencial. Fecha: 6 de febrero de 2021. 
3. Taller de fotografía documental (Proyecto Bogotarot). Actividad virtual. Fecha: 13 de febrero de 2021. 
4. Recorrido Ciudad Bolívar (Proyecto Bogotarot). Actividad presencial. Fecha: 14 de febrero de 2021. 
5. Taller stencil: Dejando Huella (Proyecto Bogotarot). Definir si fue virtual o presencial. Fecha: 20 de febrero de 2021. 
6. Instagram live cierre de Bogotarot (3). Actividad virtual. Fecha: 21 de febrero de 2021. 
7.1. Taller Revelar-se(r). Encuentros en la Ciudad Sentida. Sesión 1. (Proyecto Adentro). Actividad presencial. Fecha: 18 de febrero de 2021. .
7.2. Taller Revelar-se(r). Encuentros en la Ciudad Sentida. Sesión 2. (Proyecto Adentro). Actividad presencial. Fecha: 23 de febrero de 2021. 
8. Taller Democratizar la Ciencia en Bogotá (Proyecto Adentro). Actividad presencial. Fecha: 19 de febrero de 2021. 
Marzo: 
Se realizó 1 actividad educativa:
1 ¿Qué te pasa a vo'? (Proyecto Adentro) Fecha 16 de marzo de 2021. Actividad presencial.</t>
  </si>
  <si>
    <t xml:space="preserve">Abril: 
Se realizó una actividad educativa:
-Desafiando los estereotipos Unidad Operativa Restrepo 2 (Proyecto Adentro). Actividad Presencial. 27 de abril de 2021. 48 participantes. 
Adicionalmente se llevó a cabo la primera parte del Taller 1. Comamos lo que sembramos (Proyecto Adentro). Actividad presencial. 22 de abril de 2021. 16 participantes. 
Mayo: 
Se realizaron cinco actividades educativas: 
- Segunda parte del taller 1. Comamos lo que sembramos (Proyecto Adentro). Actividad virtual. 13 de mayo de 2021. 14 participantes. 
- Taller Letras ante el silencio. Manifestaciones desde la escritura (Exposición permanente). Actividad virtual. 14 de mayo de 2021. 8 participantes. 
- Taller Hablo por mi diferencia (Mes de los museos). Actividad presencial. 18 de mayo de 2021. 7 participantes. 
- Conversatorio Resistencias negras en Bogotá (Mes de los museos). Transmisión virtual (facebook live). 21 de mayo de 2021. 
- Taller Sanamos desde la palabra (Mes de los museos). Actividad presencial. 25 de mayo de 2021. 3 participantes. 
Adicionalmente se llevó a cabo la primera parte del Taller 2. Comamos lo que sembramos (Proyecto Adentro). Actividad virtual. 27 de mayo de 2021. 13 participantes. 
Junio  
Se realizaron cinco actividades educativas: 
- Segunda parte del taller 2. Comamos lo que sembramos (Proyecto Adentro). Actividad presencial. 3 de junio de 2021. 11 participantes. 
- Primera parte del taller 3. Comamos lo que sembramos (Proyecto Adentro). Actividad presencial. 10 de junio de 2021. 10 participantes. 
- Segunda parte del taller 3. Comamos lo que sembramos (Proyecto Adentro). Actividad presencial. 17 de junio de 2021. 15 participantes. 
- Taller Recorridos Urbanos 1. Gráfica, arte y manifestaciones (Exposición permanente). Actividad presencial. 8 de junio de 2021. 9 participantes. 
- Taller Recorridos Urbanos 2. Gráfica, arte y manifestaciones (Exposición permanente). Actividad presencial. 15 de junio de 2021. 14 participantes. 
- Taller Recorridos Urbanos 3. Gráfica, arte y manifestaciones (Exposición permanente). Actividad presencial. 23 de junio de 2021. 2 participantes. </t>
  </si>
  <si>
    <r>
      <rPr>
        <rFont val="Calibri"/>
        <b/>
        <color rgb="FF3F3F3F"/>
        <sz val="10.0"/>
      </rPr>
      <t>Julio:</t>
    </r>
    <r>
      <rPr>
        <rFont val="Calibri"/>
        <color rgb="FF3F3F3F"/>
        <sz val="10.0"/>
      </rPr>
      <t xml:space="preserve">
Se realizaron 11 actividades educativas:
- 9 de julio de 2021. Ser en la ciudad. Reflexiones sobre la corporalidad LGBTIQ+ en Bogotá (Proyecto Exposición permanente). Actividad Presencial. 11 participantes. 
- 11 de julio de 2021. Conversatorio ¡Que comience la fiesta! Celebraciones y rituales barriales en Bogotá. (Proyecto Exposición permanente). Transmisión virtual (facebook live).
- 13 de julio de 2021. Taller de Cerámica, a través de la resistencia. (Proyecto Museo de la Ciudad Autoconstruida). Actividad presencial. 18 participantes. 
- 17 de julio de 2021. Taller Abrir la protesta. (Proyecto Exposición permanente). Actividad virtual. 11 participantes. 
- 17 de julio de 2021. Recorrido - Taller Guardianes del agua. (Proyecto Exposición permanente). Actividad presencial. 14 participantes. 
- 17 de julio de 2021. Proyección de material audiovisual bajo las temáticas de identidad, memoria y patrimonio. (Proyecto Museo de la Ciudad Autoconstruida - BECA). Actividad presencial. 23 participantes. 
- 18 de julio de 2021. Recorrido por lo nuestro. (Proyecto Museo de la Ciudad Autoconstruida). Actividad presencial. 10 participantes.  
- 22 de julio de 2021. Taller La casa de Meca, la hormiga al museo. (Proyecto Museo de la Ciudad Autoconstruida). Actividad presencial. 18 participantes.  
- 23 de julio de 2021. Taller Desafiando los estereotipos - Unidad Operativa Bosa (Proyecto Adentro). Actividad Presencial. 60 participantes.
- 29 de julio de 2021. Conversatorio Mujeres, voces de resistencia en Ciudad Bolivar: Cuerpo, barrio y comunidad. (Proyecto Museo de la Ciudad Autoconstruida). Transmisión virtual (facebook live).
- 29 de julio de 2021. Encuentro gastronómico Región Pacífica (Proyecto Museo de la Ciudad Autoconstruida - BECA). Actividad presencial. 14 participantes. 
</t>
    </r>
    <r>
      <rPr>
        <rFont val="Calibri"/>
        <b/>
        <color rgb="FF3F3F3F"/>
        <sz val="10.0"/>
      </rPr>
      <t xml:space="preserve">Agosto: </t>
    </r>
    <r>
      <rPr>
        <rFont val="Calibri"/>
        <color rgb="FF3F3F3F"/>
        <sz val="10.0"/>
      </rPr>
      <t xml:space="preserve">
Se realizaron 13 actividades educativas:
- 10 de agosto de 2021. Recorrido Taller Mes mayor - Centro día Tunjuelito. (Proyecto Exposición permanente). Actividad presencial. 13 participantes. 
- 13 de agosto de 2021. Recorrido Taller Mes mayor - Centro día Kennedy. (Proyecto Exposición permanente). Actividad presencial. 11 participantes.  
-  Laboratorio de sueños. Una Bogotá imaginada:  
   Sesión 1: 11 de agosto de 2021. (Proyecto Exposición permanente). Actividad presencial. 9 participantes.
   Sesión 2: 18 de agosto de 2021. (Proyecto Exposición permanente). Actividad presencial. 6 participantes. 
- 14 de agosto de 2021. Taller Cartas a mi ciudad. (Proyecto Museo de la Ciudad Autoconstruida). Actividad presencial. 13 participantes. 
- 17 de agosto de 2021. Taller de exploración teatral. (Proyecto Museo de la Ciudad Autoconstruida). Actividad presencial. 5 participantes. 
- 18 de agosto de 2021. Taller Recordando nuestros saberes ancestrales. (Proyecto Museo de la Ciudad Autoconstruida). Actividad presencial. 4 participantes. 
- 20 de agosto de 2021. Recorrido No hallarás otra tierra ni otro mar. (Proyecto Exposición permanente). Actividad presencial. 3 participantes.
- 24 de agosto de 2021. Olimpiadas juegos populares de Ciudad Bolívar. (Proyecto Museo de la Ciudad Autoconstruida). Actividad presencial. 17 participantes. 
- 27 de agosto de 2021. Circuito de afectos: Diálogo de saberes sobre el paro en el Museo de Bogotá. (Proyecto Exposición permanente). Actividad presencial. 4 participantes.
- 27 de agosto de 2021. Recorrido Los caminos del agua. (Proyecto Exposición permanente). Actividad presencial. 13 participantes.
- 13 de agosto de 2021. Inauguración Muestra procesos de memoria Movimiento de Fotógrafos.  (Proyecto Museo de la Ciudad Autoconstruida - BECA). Actividad presencial. 26 participantes. 
- 21 de agosto de 2021. Proyección de material audiovisual bajo las temáticas de identidad, memoria y patrimonio. (Proyecto Museo de la Ciudad Autoconstruida - BECA). Actividad presencial. 14 participantes. 
- 25 de agosto de 2021. Encuentro gastronómico preparaciones ancestrales. (Proyecto Museo de la Ciudad Autoconstruida - BECA). Actividad presencial. 9 participantes. 
</t>
    </r>
    <r>
      <rPr>
        <rFont val="Calibri"/>
        <b/>
        <color rgb="FF3F3F3F"/>
        <sz val="10.0"/>
      </rPr>
      <t xml:space="preserve">
Septiembre: </t>
    </r>
    <r>
      <rPr>
        <rFont val="Calibri"/>
        <color rgb="FF3F3F3F"/>
        <sz val="10.0"/>
      </rPr>
      <t xml:space="preserve">
Se realizaron 13 actividades educativas:
- 11 de septiembre de 2021. Recorrido- visita Casona Villa Adelaida. (Proyecto Exposición permanente). Actividad presencial. 27 participantes.
- 15 de septiembre de 2021. Recorrido explorando nuestro patrimonio arqueológico. (Proyecto Museo de la Ciudad Autoconstruida). Actividad presencial. 4 participantes. 
- 12 de septiembre de 2021. Recorrido Un vistazo por nuestro patrimonio local. (Proyecto Museo de la Ciudad Autoconstruida). Actividad presencial. 15 participantes. 
- 17 de septiembre de 2021. Apropiar y ocupar los héroes, (Proyecto Exposición permanente). Actividad presencial. 11 participantes.
- 18 de septiembre de 2021. Distintos cuerpos y voces en el monumento de Los Héroes. (Proyecto Exposición permanente). Actividad presencial. 21 participantes.
- 25 de septiembre de 2021. Hacer nuestros monumentos: Patrimonios de niños y niñas en Bogotá. (Proyecto Exposición permanente). Actividad presencial. 15 participantes.
- 28 de septiembre de 2021. Donde fueres, haz lo que vieres.(Proyecto Exposición permanente). Actividad virtual. 15 participantes.
- 29 de septiembre de 2021. Taller Voces de Policía Nacional sobre construcción monumentos.  (Proyecto Exposición permanente). Actividad presencial. 8 participantes.
- 25 de septiembre de 2021. Conversatorio virtual Saberes Patrimoniales étnicos. (Proyecto Museo de la Ciudad Autoconstruida). Transmisión virtual (facebook live).
- 11 de septiembre de 2021. Conversatorio virtual Museos como espacios de mediación comunitaria. (Proyecto Museo de la Ciudad Autoconstruida). Transmisión virtual (facebook live).
- 17 de septiembre de 2021. Inauguración Montaje Exposición Artistas locales.  (Proyecto Museo de la Ciudad Autoconstruida - BECA). Actividad presencial. 14 participantes. 
- 11 de septiembre de 2021. Proyección de material audiovisual bajo las temáticas de identidad, memoria y patrimonio. (Proyecto Museo de la Ciudad Autoconstruida - BECA). Actividad presencial. 10 participantes. 
- 22 de septiembre de 2021. Encuentro gastronómico amasijos. (Proyecto Museo de la Ciudad Autoconstruida - BECA). Actividad presencial. 8 participantes. </t>
    </r>
  </si>
  <si>
    <r>
      <rPr>
        <rFont val="Calibri"/>
        <b/>
        <color rgb="FF3F3F3F"/>
        <sz val="10.0"/>
      </rPr>
      <t>Octubre:</t>
    </r>
    <r>
      <rPr>
        <rFont val="Calibri"/>
        <color rgb="FF3F3F3F"/>
        <sz val="10.0"/>
      </rPr>
      <t xml:space="preserve">
Se realizaron 5 actividades educativas:
1. 7 de octubre de 2021. Guardianes del agua: Recorrido para niños y niñas ciegos y de baja visión (Proyecto Exposición permanente). Actividad Presencial. 10 participantes. 
2. 15 de octubre de 2021. Resignificando las fechas, rituales y palabras para armonizar la ciudad. (Proyecto Exposición permanente). Actividad Presencial. 17 participantes. 
3. 16 de octubre de 2021. Carrera de observación mitos y leyendas de Ciudad Bolívar. (Proyecto Museo de la Ciudad Autoconstruida - BECA). Actividad Presencial. 10 participantes. 
4.  21 de octubre de 2021. Voces contra el silencio: Conversa - Líderes sociales. (Proyecto Exposición permanente). Actividad Presencial. 13 participantes. 
Adicionalmente se llevó a cabo la primera sesión de la siguiente actividad: 
25 de octubre de 2021. Reflejos: Autorretratos de personas con discapacidad visual. Sesión 1 (Proyecto Exposición permanente). Actividad Presencial. 9 participantes. 
</t>
    </r>
    <r>
      <rPr>
        <rFont val="Calibri"/>
        <b/>
        <color rgb="FF3F3F3F"/>
        <sz val="10.0"/>
      </rPr>
      <t xml:space="preserve">Noviembre: </t>
    </r>
    <r>
      <rPr>
        <rFont val="Calibri"/>
        <color rgb="FF3F3F3F"/>
        <sz val="10.0"/>
      </rPr>
      <t xml:space="preserve">
Se realizaron 3 actividades educativas:
1. 2 de noviembre de 2021. Reflejos: Autorretratos de personas con discapacidad visual. Sesión 2 (Proyecto Exposición permanente). Actividad Presencial. 7 participantes. 
2. 12 de noviembre de 2021. Noche de Museos. (Proyecto Exposición permanente). Actividad Presencial. 2691 participantes. 
3. 28 de noviembre de 2021. Lanzamiento de Museo de la Ciudad Autoconstruida. (Proyecto Museo de la Ciudad Autoconstruida). Actividad presencial. 674 participantes. 
</t>
    </r>
    <r>
      <rPr>
        <rFont val="Calibri"/>
        <b/>
        <color rgb="FF3F3F3F"/>
        <sz val="10.0"/>
      </rPr>
      <t xml:space="preserve">Diciembre: </t>
    </r>
    <r>
      <rPr>
        <rFont val="Calibri"/>
        <color rgb="FF3F3F3F"/>
        <sz val="10.0"/>
      </rPr>
      <t xml:space="preserve">
Se realizó 1 actividad educativa
- 04 de diciembre. Lo imposible posible, percepciones de personas con discapacidad visual sobre el habitar Bogotá. (Proyecto Exposición permanente). Actividad Presencial. 6 participantes
</t>
    </r>
    <r>
      <rPr>
        <rFont val="Calibri"/>
        <b/>
        <color rgb="FF3F3F3F"/>
        <sz val="10.0"/>
      </rPr>
      <t>Nota: se ajusta el reporte cuantitativo de agosto de 11 a 13 dada que en el informe cualitativo se reporta que eran 13 las actividades desarrolladas</t>
    </r>
  </si>
  <si>
    <t>Registro en video de las actividades realizadas, listados de asistencia, fotografías (presenciales), relatoria de la sesión en casos puntuales</t>
  </si>
  <si>
    <t xml:space="preserve"> (on line)</t>
  </si>
  <si>
    <t>Brindar servicios de mediación en las exposiciones del Museo de Bogotá</t>
  </si>
  <si>
    <t>Servicios de mediación realizados</t>
  </si>
  <si>
    <t>#servicios de mediación realizados /#número de servicios de mediaciónprogramados</t>
  </si>
  <si>
    <t xml:space="preserve">Enero: 
-La exposición permanente fue visitada por 518 personas y se realizaron 10 mediaciones acompañados. 
-La exposición temporal “Adentro” fue visitada por 112 personas y se realizaron 6 mediaciones acompañados. 
-Sumando las dos sedes se realizaron 16 recorridos acompañados. 
*Las cuarentenas estrictas por localidad que tuvieron lugar en este mes, por disposiciones de la Alcaldía, afectaron el número de visitantes y por tanto la posibilidad de ofrecer servicios de mediación. 
Febrero
-La exposición permanente fue visitada por 2312 personas y se realizaron 34 mediaciones acompañados. 
-La exposición temporal “Adentro” fue visitada por 975 personas y se realizaron 48 mediaciones acompañados. 
-Sumando las dos sedes se realizaron 82 mediaciones acompañados. 
Marzo 
-La exposición permanente fue visitada por 2763 personas y se realizaron 34 mediaciones acompañados. 
-La exposición temporal “Adentro” fue visitada por 1204 personas y se realizaron 34 mediaciones acompañados. 
-Sumando las dos sedes se realizaron 68 recorridos acompañados. </t>
  </si>
  <si>
    <t xml:space="preserve">Se observa evidencia suficiente de la ejecución de la actividad, sin embargo se debe revisar la estrategia para asegurar se cumpla con los acompañamientos planeados </t>
  </si>
  <si>
    <t xml:space="preserve">Abril: 
-La exposición permanente fue visitada por 1776 personas y se realizaron 36 recorridos acompañados. 
-La exposición temporal “Adentro” fue visitada por 1033 personas y se realizaron 22 recorridos acompañados. 
-Sumando las dos sedes se realizaron 58 recorridos acompañados. 
* Durante la semana del 12 al 18 de abril se cerró la Casa Sámano por las obras realizadas en la carrera cuarta. Adicionalmente durante el mes de abril la Alcaldía dispuso la medida del 4x3 (4 días de actividad normal y 3 de cuarentena estricta). Todo lo anterior afectó el número de visitantes y por tanto la posibilidad de ofrecer servicios de mediación. 
Mayo
-La exposición permanente fue visitada por 1765 personas y se realizaron 30 recorridos acompañados. 
-La exposición temporal “Adentro” fue visitada por 898 personas y se realizaron 33 recorridos acompañados. 
-Sumando las dos sedes se realizaron 63 recorridos acompañados. 
*Las manifestaciones que tuvieron lugar en este mes en la ciudad y los inconvenientes de movilidad, causaron la decisión de cerrar más temprano en algunas fechas las instalaciones del Museo. Esto afectó el número de visitantes y por tanto la posibilidad de ofrecer servicios de mediación. 
Junio  
-La exposición permanente fue visitada por 3963 personas y se realizaron 51 recorridos acompañados. 
-La exposición temporal “Adentro” fue visitada por 2053 personas y se realizaron 47 recorridos acompañados. 
-Sumando las dos sedes se realizaron 98 recorridos acompañados. 
*Las manifestaciones que tuvieron lugar en este mes en la ciudad y los inconvenientes de movilidad, causaron la decisión de cerrar más temprano en algunas fechas las instalaciones del Museo. Esto afectó el número de visitantes y por tanto la posibilidad de ofrecer servicios de mediación. </t>
  </si>
  <si>
    <t xml:space="preserve">Julio: 
-La exposición permanente fue visitada por 5253 personas y se realizaron 47 recorridos acompañados. 
-La exposición temporal “Adentro” fue visitada por 2766 personas y se realizaron 51 recorridos acompañados. 
-Sumando las dos sedes se realizaron 98 recorridos acompañados. 
Agosto:
-La exposición permanente fue visitada por 6021 personas y se realizaron 57 recorridos acompañados. 
-La exposición temporal “Adentro” fue visitada por 3244 personas y se realizaron 49 recorridos acompañados. 
-Sumando las dos sedes se realizaron 106 recorridos acompañados. 
Septiembre: 
-La exposición permanente fue visitada por 5104 personas y se realizaron 49 recorridos acompañados. 
-La exposición temporal “Adentro” fue visitada por 4069 personas y se realizaron 49 recorridos acompañados. 
-Sumando las dos sedes se realizaron 98 recorridos acompañados. 
</t>
  </si>
  <si>
    <t>Se advierte evidencia suficiente de la ejecución de la actividad, sin embargo , se observa un sobrecumplimiento por lo cual se debe revisar ñl aploaneación del ukltimo cuatrimestre ya la actividad tiene un acumulado del 91.8%</t>
  </si>
  <si>
    <r>
      <rPr>
        <rFont val="Calibri"/>
        <b/>
        <color rgb="FF3F3F3F"/>
        <sz val="10.0"/>
      </rPr>
      <t xml:space="preserve">Octubre: </t>
    </r>
    <r>
      <rPr>
        <rFont val="Calibri"/>
        <color rgb="FF3F3F3F"/>
        <sz val="10.0"/>
      </rPr>
      <t xml:space="preserve">
-La exposición permanente fue visitada por 5687 personas y se realizaron 5 recorridos acompañados. 
-La exposición temporal “Adentro” fue visitada por 4208 personas y se realizaron 5 recorridos acompañados. 
-Sumando las dos sedes se realizaron 10 recorridos acompañados. 
</t>
    </r>
    <r>
      <rPr>
        <rFont val="Calibri"/>
        <b/>
        <color rgb="FF3F3F3F"/>
        <sz val="10.0"/>
      </rPr>
      <t>Noviembre:</t>
    </r>
    <r>
      <rPr>
        <rFont val="Calibri"/>
        <color rgb="FF3F3F3F"/>
        <sz val="10.0"/>
      </rPr>
      <t xml:space="preserve">
-La exposición permanente fue visitada por 5640 personas y se realizaron 12 recorridos acompañados. 
-La exposición temporal “Adentro” fue visitada por 3950 personas y se realizaron 12 recorridos acompañados. 
-El Museo de la Ciudad Autoconstruida fue visitado 783 por personas y se realizaron 0 recorridos acompañados.
-Sumando las tres sedes se realizaron 24 recorridos acompañados. 
</t>
    </r>
    <r>
      <rPr>
        <rFont val="Calibri"/>
        <b/>
        <color rgb="FF3F3F3F"/>
        <sz val="10.0"/>
      </rPr>
      <t xml:space="preserve">Diciembre: </t>
    </r>
    <r>
      <rPr>
        <rFont val="Calibri"/>
        <color rgb="FF3F3F3F"/>
        <sz val="10.0"/>
      </rPr>
      <t xml:space="preserve">
-A 21 de diciembre, la exposición permanente fue visitada por 2435 personas y se realizaron 6 recorridos acompañados. 
-A 21 de diciembre, la exposición temporal “Adentro” fue visitada por 1591personas y se realizaron 10 recorridos acompañados.
-A 21 de diciembre, el Museo de la Ciudad Autoconstruida fue visitado por personas y se realizaron 11 recorridos acompañados. 
-Sumando las dos sedes se realizaron 27 recorridos acompañado
</t>
    </r>
    <r>
      <rPr>
        <rFont val="Calibri"/>
        <b/>
        <color rgb="FF3F3F3F"/>
        <sz val="10.0"/>
      </rPr>
      <t>Nota: teniendo en cuenta el cierre de la vigencia y la terminación de los diferentes contratos relacionados con esta actividad el equipo educativo realizó una programación anticipada que cubrió el mes de septiembre de mayor demanda relacionado con el Mes del Patrimonio además de la apertura del equipamiento cultural Museo de la ciudad autoconstruida para cubrir la meta anual de actividades programadas</t>
    </r>
  </si>
  <si>
    <t>Reporte de mediaciones realizadas (on line)</t>
  </si>
  <si>
    <t>Distribuir contenidos temáticos producidos por el Museo de Bogotá en entornos digitales de uso público</t>
  </si>
  <si>
    <t>Contenidos temáticos distribuidos</t>
  </si>
  <si>
    <t>#contendios temáticos distribuidos/ #número de contenidos temáticos programados</t>
  </si>
  <si>
    <t>Enero: Se distribuyó (diseñó, producción y publicación) través de los puntos de contacto digital (20) contenidos temático que corresponden al proyecto Bogotarot y a las actividades de la programación llevadas a cabo por el equipo del MDB.
Febrero: Se distribuyó (diseñó, producción y publicación) través de los puntos de contacto digital (20) contenidos temáticos que corresponden a los proyectos, Becas fomento 2021, Bogotarot y a las actividades de la programación llevadas a cabo por el equipo del MDB.</t>
  </si>
  <si>
    <t>Abril: 
Se distribuyó (diseñó, producción y publicación) través de los puntos de contacto digital (8) contenidos temáticos que corresponden a las actividades de la programación llevadas a cabo por el equipo del MDB.
Mayo: 
Se distribuyó (diseñó, producción y publicación) través de los puntos de contacto digital (20) contenidos temáticos que corresponde a la campaña imágenes en manifestación parte 1 y a las actividades de la programación de mayo llevadas a cabo por el equipo del MDB.
Junio: 
Se distribuyó (diseñó, producción y publicación) través de los puntos de contacto digital (53) contenidos temáticos que corresponde a la campaña imágenes en manifestación parte 2 llevada a cabo por los equipos del Md</t>
  </si>
  <si>
    <r>
      <rPr>
        <rFont val="Calibri"/>
        <b/>
        <color rgb="FF3F3F3F"/>
        <sz val="10.0"/>
      </rPr>
      <t xml:space="preserve">Julio: </t>
    </r>
    <r>
      <rPr>
        <rFont val="Calibri"/>
        <color rgb="FF3F3F3F"/>
        <sz val="10.0"/>
      </rPr>
      <t xml:space="preserve">
Se distribuyó (diseñó, producción y publicación) través de los puntos de contacto digital, 13 contenidos temáticos que corresponden a las actividades de la programación llevadas a cabo por el equipo del MDB.
</t>
    </r>
    <r>
      <rPr>
        <rFont val="Calibri"/>
        <b/>
        <color rgb="FF3F3F3F"/>
        <sz val="10.0"/>
      </rPr>
      <t xml:space="preserve">Agosto: </t>
    </r>
    <r>
      <rPr>
        <rFont val="Calibri"/>
        <color rgb="FF3F3F3F"/>
        <sz val="10.0"/>
      </rPr>
      <t xml:space="preserve">
Se distribuyó (diseñó, producción y publicación) través de los puntos de contacto digital (91) contenidos temáticos que corresponde a la versión digital de la exposición Adentro. Formas de vida en Bogotá (parte 1) y a las actividades de la programación de agosto llevadas a cabo por el equipo del MDB.
</t>
    </r>
    <r>
      <rPr>
        <rFont val="Calibri"/>
        <b/>
        <color rgb="FF3F3F3F"/>
        <sz val="10.0"/>
      </rPr>
      <t xml:space="preserve">
Septiembre: </t>
    </r>
    <r>
      <rPr>
        <rFont val="Calibri"/>
        <color rgb="FF3F3F3F"/>
        <sz val="10.0"/>
      </rPr>
      <t xml:space="preserve">
Se distribuyó (diseñó, producción y publicación) través de los puntos de contacto digital (59) contenidos temáticos que corresponde a la versión digital de la exposición Adentro. Formas de vida en Bogotá (parte 1) y a las actividades de la programación de septiembre llevadas a cabo por el equipo del MDB.</t>
    </r>
  </si>
  <si>
    <t>Se advierte  evidencia suficiente de la ejecución de la actividad, sin embargo , se observa un sobrecumplimiento para el trimestre y de la meta programada para la vigencia por lo cual es importante revisar la viabilidad de hacer ajuste en la planeación del cuarto trimestre</t>
  </si>
  <si>
    <r>
      <rPr>
        <rFont val="Calibri"/>
        <b/>
        <color rgb="FF3F3F3F"/>
        <sz val="10.0"/>
      </rPr>
      <t xml:space="preserve">Octubre: </t>
    </r>
    <r>
      <rPr>
        <rFont val="Calibri"/>
        <color rgb="FF3F3F3F"/>
        <sz val="10.0"/>
      </rPr>
      <t xml:space="preserve">
Se distribuyó (diseñó, producción y publicación) través de los puntos de contacto digital, 7 contenidos temáticos que corresponden a las actividades de la programación llevadas a cabo por el equipo del MDB.
</t>
    </r>
    <r>
      <rPr>
        <rFont val="Calibri"/>
        <b/>
        <color rgb="FF3F3F3F"/>
        <sz val="10.0"/>
      </rPr>
      <t xml:space="preserve">Noviembre: </t>
    </r>
    <r>
      <rPr>
        <rFont val="Calibri"/>
        <color rgb="FF3F3F3F"/>
        <sz val="10.0"/>
      </rPr>
      <t xml:space="preserve">
Se distribuyó (diseñó, producción y publicación) través de los puntos de contacto digital (12) contenidos temáticos que corresponde a la ncohe de museos y a las actividades de la programación de noviembre  llevadas a cabo por el equipo del MDB y el MCA.
</t>
    </r>
    <r>
      <rPr>
        <rFont val="Calibri"/>
        <b/>
        <color rgb="FF3F3F3F"/>
        <sz val="10.0"/>
      </rPr>
      <t xml:space="preserve">Diciembre: </t>
    </r>
    <r>
      <rPr>
        <rFont val="Calibri"/>
        <color rgb="FF3F3F3F"/>
        <sz val="10.0"/>
      </rPr>
      <t xml:space="preserve">
Se distribuyó (diseñó, producción y publicación) través de los puntos de contacto digital (11) contenidos temáticos que corresponde a los puntos de contacto digital del MCA  y a las actividades de la programación de diciembre  llevadas a cabo por el equipo del MDB.
</t>
    </r>
  </si>
  <si>
    <t>Listado de los links con los contenidos públicos</t>
  </si>
  <si>
    <t>Validar las piezas de la colección del Museo de Bogotá registradas en Colecciones Colombianas</t>
  </si>
  <si>
    <t>Registros validados de la colección del Museo de Bogotá en Colecciones Colombianas</t>
  </si>
  <si>
    <t>#piezas de la colección del Museo de  Bogotá validadas/#piezas de la colección con registro programado</t>
  </si>
  <si>
    <t xml:space="preserve">Enero: No se ha adquirido el programa Filemaker y por lo tanto no es posible trabajar en el registro de piezas en Colecciones Colombianas.
Febrero: No se ha adquirido el programa Filemaker y por lo tanto no es posible trabajar en el registro de piezas en Colecciones Colombianas.
Marzo: Informática del IDPC instaló Colecciones Colombianas en el equipo de a registradora el 30 de marzo, por lo que no fue posible realizar los registros correspondientes a dicho mes. </t>
  </si>
  <si>
    <t xml:space="preserve">Abril: Se validaron 108 piezas de la colección del Museo de Bogotá registradas en Colecciones Colombianas.
Mayo: Se validaron 100 piezas de la colección del Museo de Bogotá registradas en Colecciones Colombianas. 
Junio: Se validaron 100 piezas de la colección del Museo de Bogotá registradas en Colecciones Colombianas. </t>
  </si>
  <si>
    <r>
      <rPr>
        <rFont val="Calibri"/>
        <b/>
        <color rgb="FF3F3F3F"/>
        <sz val="10.0"/>
      </rPr>
      <t>Julio:</t>
    </r>
    <r>
      <rPr>
        <rFont val="Calibri"/>
        <color rgb="FF3F3F3F"/>
        <sz val="10.0"/>
      </rPr>
      <t xml:space="preserve"> Se validaron 100 piezas de la colección del Museo de Bogotá registradas en Colecciones Colombianas.
</t>
    </r>
    <r>
      <rPr>
        <rFont val="Calibri"/>
        <b/>
        <color rgb="FF3F3F3F"/>
        <sz val="10.0"/>
      </rPr>
      <t>Agosto:</t>
    </r>
    <r>
      <rPr>
        <rFont val="Calibri"/>
        <color rgb="FF3F3F3F"/>
        <sz val="10.0"/>
      </rPr>
      <t xml:space="preserve"> Se validaron 100 piezas de la colección del Museo de Bogotá registradas en Colecciones Colombianas.
</t>
    </r>
    <r>
      <rPr>
        <rFont val="Calibri"/>
        <b/>
        <color rgb="FF3F3F3F"/>
        <sz val="10.0"/>
      </rPr>
      <t>Septiembre</t>
    </r>
    <r>
      <rPr>
        <rFont val="Calibri"/>
        <color rgb="FF3F3F3F"/>
        <sz val="10.0"/>
      </rPr>
      <t>: Se validaron 100 piezas de la colección del Museo de Bogotá registradas en Colecciones Colombianas.</t>
    </r>
  </si>
  <si>
    <t>Se advierte  evidencia suficiente de la ejecución de la actividad</t>
  </si>
  <si>
    <r>
      <rPr>
        <rFont val="Calibri"/>
        <b/>
        <color rgb="FF3F3F3F"/>
        <sz val="10.0"/>
      </rPr>
      <t>Octubre:</t>
    </r>
    <r>
      <rPr>
        <rFont val="Calibri"/>
        <color rgb="FF3F3F3F"/>
        <sz val="10.0"/>
      </rPr>
      <t xml:space="preserve"> Se validaron 122 piezas de la colección del Museo de Bogotá registradas en Colecciones Colombianas. 
</t>
    </r>
    <r>
      <rPr>
        <rFont val="Calibri"/>
        <b/>
        <color rgb="FF3F3F3F"/>
        <sz val="10.0"/>
      </rPr>
      <t>Noviembre:</t>
    </r>
    <r>
      <rPr>
        <rFont val="Calibri"/>
        <color rgb="FF3F3F3F"/>
        <sz val="10.0"/>
      </rPr>
      <t xml:space="preserve"> Se validaron 124 piezas de la colección del Museo de Bogotá registradas en Colecciones Colombianas.</t>
    </r>
  </si>
  <si>
    <t>Registros validados en Colecciones Colombianas</t>
  </si>
  <si>
    <t>4 PROFESIONALES</t>
  </si>
  <si>
    <t>Impresión, espacios para realizar las actividades con comunidades</t>
  </si>
  <si>
    <t>licencias, computadores</t>
  </si>
  <si>
    <t>PUBLICACIONES</t>
  </si>
  <si>
    <t>Aprobar el plan de publicaciones institucional</t>
  </si>
  <si>
    <t>Plan de publicaciones</t>
  </si>
  <si>
    <t>Plan de publicaciones aprobado</t>
  </si>
  <si>
    <t>Ximena Bernal</t>
  </si>
  <si>
    <t>Se aprobó el plan de publicaciones 2021 el día 15 de febrero en sesión del Comité editorial de la entidad</t>
  </si>
  <si>
    <t>Actividad ejecutada 1 trimestre</t>
  </si>
  <si>
    <t xml:space="preserve"> acta de comité</t>
  </si>
  <si>
    <t>Ejecución del proceso editorial del plan de publicaciones</t>
  </si>
  <si>
    <t>Plan de publicaciones ejecutado</t>
  </si>
  <si>
    <t># de actividades ejecutadas/# de actividades programadas</t>
  </si>
  <si>
    <r>
      <rPr>
        <rFont val="Calibri"/>
        <color rgb="FF3F3F3F"/>
        <sz val="10.0"/>
      </rPr>
      <t xml:space="preserve">El proceso editorial del plan de publicaciones se ha desarrollado de la siguiente manera: - </t>
    </r>
    <r>
      <rPr>
        <rFont val="Calibri"/>
        <b/>
        <color rgb="FF3F3F3F"/>
        <sz val="10.0"/>
      </rPr>
      <t>Las raíces del Sagú: un viaje de los alimentos del campo a la ciudad</t>
    </r>
    <r>
      <rPr>
        <rFont val="Calibri"/>
        <color rgb="FF3F3F3F"/>
        <sz val="10.0"/>
      </rPr>
      <t xml:space="preserve"> :Se ha revisado dos versiones del texto, luego de ser indicadas las observaciones y ajustes a las autoras.  Se recibió el material de imágenes en alta y se organizó. El texto ha sido entregado a corrección de estilo. También se solicitó apoyo de toma de fotografías al fotógrafo del área de comunicaciones para ilustrar la venta de productos de Sagú en Corabastos. -</t>
    </r>
    <r>
      <rPr>
        <rFont val="Calibri"/>
        <b/>
        <color rgb="FF3F3F3F"/>
        <sz val="10.0"/>
      </rPr>
      <t>Cálcelo sin compromiso</t>
    </r>
    <r>
      <rPr>
        <rFont val="Calibri"/>
        <color rgb="FF3F3F3F"/>
        <sz val="10.0"/>
      </rPr>
      <t xml:space="preserve">: Se continúa en la revisión editorial del texto, el cual, desde la coordinación de publicaciones, se propone ajustar en términos de estructura y resumen de información.  El trabajo de edición ha sido extenso. También se solicitó el material del libro ilustrado en editable. </t>
    </r>
    <r>
      <rPr>
        <rFont val="Calibri"/>
        <b/>
        <color rgb="FF3F3F3F"/>
        <sz val="10.0"/>
      </rPr>
      <t xml:space="preserve"> -José Domingo Rodríguez”</t>
    </r>
    <r>
      <rPr>
        <rFont val="Calibri"/>
        <color rgb="FF3F3F3F"/>
        <sz val="10.0"/>
      </rPr>
      <t xml:space="preserve">: se cuenta con el texto corregido y en limpio. Se avanzó en la toma de fotografías de revistas y periódicos.  A su vez, se ha insistido en la autorización de uso de las imágenes provenientes de distintas fuentes, por lo que se está a la espera de esta respuesta. </t>
    </r>
    <r>
      <rPr>
        <rFont val="Calibri"/>
        <b/>
        <color rgb="FF3F3F3F"/>
        <sz val="10.0"/>
      </rPr>
      <t>La Rueda de la Fortuna (Luna Park y el Lago Gaitán)</t>
    </r>
    <r>
      <rPr>
        <rFont val="Calibri"/>
        <color rgb="FF3F3F3F"/>
        <sz val="10.0"/>
      </rPr>
      <t xml:space="preserve">: Se llevó a cabo la convocatoria de álbum familiar para ubicar nuevas fotografías. De esta, se obtuvieron varias imágenes del Lago Gaitán y referencias de otras para el Luna Park, que se encuentran en revistas de la época. Se procederá a sistematizar esta información. </t>
    </r>
    <r>
      <rPr>
        <rFont val="Calibri"/>
        <b/>
        <color rgb="FF3F3F3F"/>
        <sz val="10.0"/>
      </rPr>
      <t>Parque Nacional.</t>
    </r>
    <r>
      <rPr>
        <rFont val="Calibri"/>
        <color rgb="FF3F3F3F"/>
        <sz val="10.0"/>
      </rPr>
      <t xml:space="preserve"> En reunión con la autora, se revisó la nueva estructura propuesta, la cual tuvo en consideración las observaciones realizadas por parte de la coordinación de publicaciones.  El texto será entregado en su primera versión ajustada, el 6 de abril.. </t>
    </r>
    <r>
      <rPr>
        <rFont val="Calibri"/>
        <b/>
        <color rgb="FF3F3F3F"/>
        <sz val="10.0"/>
      </rPr>
      <t>Luz Amorocho.</t>
    </r>
    <r>
      <rPr>
        <rFont val="Calibri"/>
        <color rgb="FF3F3F3F"/>
        <sz val="10.0"/>
      </rPr>
      <t xml:space="preserve"> Para el 14 de abril, se contará con el borrador de un primer capítulo para así revisarlo y proponer ajustes y si es posible, una pauta de diseño. </t>
    </r>
    <r>
      <rPr>
        <rFont val="Calibri"/>
        <b/>
        <color rgb="FF3F3F3F"/>
        <sz val="10.0"/>
      </rPr>
      <t xml:space="preserve">25 años de la marcha LGBTI </t>
    </r>
    <r>
      <rPr>
        <rFont val="Calibri"/>
        <color rgb="FF3F3F3F"/>
        <sz val="10.0"/>
      </rPr>
      <t xml:space="preserve">:  se acordó una entrega de estructura, concepto y nombres y estado de los textos que compondrán el título para el 19 de abril.  </t>
    </r>
    <r>
      <rPr>
        <rFont val="Calibri"/>
        <b/>
        <color rgb="FF3F3F3F"/>
        <sz val="10.0"/>
      </rPr>
      <t>Huertas urbanas. Agenda 2021 IDPC:</t>
    </r>
    <r>
      <rPr>
        <rFont val="Calibri"/>
        <color rgb="FF3F3F3F"/>
        <sz val="10.0"/>
      </rPr>
      <t xml:space="preserve">  Se está a la espera de confirmación de la propuesta de estructura inicial de la publicación. </t>
    </r>
  </si>
  <si>
    <t xml:space="preserve">Sin observaciones </t>
  </si>
  <si>
    <r>
      <rPr>
        <rFont val="Calibri"/>
        <color rgb="FF000000"/>
        <sz val="10.0"/>
      </rPr>
      <t xml:space="preserve"> El proceso editorial del plan de publicaciones ha continuado su desarrollo de la siguiente manera: - </t>
    </r>
    <r>
      <rPr>
        <rFont val="Calibri"/>
        <b/>
        <color rgb="FF000000"/>
        <sz val="10.0"/>
      </rPr>
      <t>Las raíces del Sagú: Recorridos, regocijos y amasijos</t>
    </r>
    <r>
      <rPr>
        <rFont val="Calibri"/>
        <color rgb="FF000000"/>
        <sz val="10.0"/>
      </rPr>
      <t xml:space="preserve"> :Se culminó el proceso editorial. En este momento, tan solo hace falta ingresar la presentación del libro y el ISBN, el cual se gestionará cuando se cuente con un impresor. </t>
    </r>
    <r>
      <rPr>
        <rFont val="Calibri"/>
        <b/>
        <color rgb="FF000000"/>
        <sz val="10.0"/>
      </rPr>
      <t>-Cálcelo sin compromiso:</t>
    </r>
    <r>
      <rPr>
        <rFont val="Calibri"/>
        <color rgb="FF000000"/>
        <sz val="10.0"/>
      </rPr>
      <t xml:space="preserve"> Se culminaron los procesos de corrección de estilo y ajustes de textos. A su vez, se cuenta con las imágenes organizadas. El proceso de diseño inició y el libro se encuentra siendo ajustado por la diseñadora, luego de la primera revisión por parte de la coordinación de publicaciones.  Al ser culminado, será enviado a los autores para su revisión. - </t>
    </r>
    <r>
      <rPr>
        <rFont val="Calibri"/>
        <b/>
        <color rgb="FF000000"/>
        <sz val="10.0"/>
      </rPr>
      <t>José Domingo Rodríguez</t>
    </r>
    <r>
      <rPr>
        <rFont val="Calibri"/>
        <color rgb="FF000000"/>
        <sz val="10.0"/>
      </rPr>
      <t xml:space="preserve">: Se realizó la toma de fotografías de las obras y documentos del artista en la colección del Museo Nacional. En una segunda sesión, se escanearon las imágenes más pequeñas. Estas actividades fueron realizadas por el fotógrafo del área de comunicaciones y la diseñadora.  A su vez, Alfredo Barón asistió a la toma de fotografías de algunas imágenes de periódicos en la Biblioteca Luis Ángel Arango y se está gestionando una nueva toma en la Biblioteca Nacional. Contando ya con la mayoría del material en alta resolución, se dio iniciado el proceso de diseño del libro.  </t>
    </r>
    <r>
      <rPr>
        <rFont val="Calibri"/>
        <b/>
        <color rgb="FF000000"/>
        <sz val="10.0"/>
      </rPr>
      <t>-La Rueda de la Fortuna (Luna Park y el Lago Gaitán)</t>
    </r>
    <r>
      <rPr>
        <rFont val="Calibri"/>
        <color rgb="FF000000"/>
        <sz val="10.0"/>
      </rPr>
      <t>: El autor hizo entrega del texto ajustado, el cual está siendo leído y comentado por parte de la coordinación de publicaciones. A su vez, el autor subió al Drive del libro las imágenes que se tienen en alta sobre el parque. -</t>
    </r>
    <r>
      <rPr>
        <rFont val="Calibri"/>
        <b/>
        <color rgb="FF000000"/>
        <sz val="10.0"/>
      </rPr>
      <t xml:space="preserve">Parque Nacional:  </t>
    </r>
    <r>
      <rPr>
        <rFont val="Calibri"/>
        <color rgb="FF000000"/>
        <sz val="10.0"/>
      </rPr>
      <t xml:space="preserve">El texto debe ser enviado de vuelta por la autora, luego de contar con el proceso de corrección de estilo para que este pueda quedar en limpio para diseño.  A su vez, la autora está organizando el material fotográfico en el Drive que se dispuso para esto desde el programa de publicaciones. </t>
    </r>
    <r>
      <rPr>
        <rFont val="Calibri"/>
        <b/>
        <color rgb="FF000000"/>
        <sz val="10.0"/>
      </rPr>
      <t>-Luz Amorocho:</t>
    </r>
    <r>
      <rPr>
        <rFont val="Calibri"/>
        <color rgb="FF000000"/>
        <sz val="10.0"/>
      </rPr>
      <t xml:space="preserve"> ante la solicitud planteada desde la coordinación de publicaciones respecto a contar con un cronograma de trabajo, el equipo de investigación propuso un cronograma de entregas parciales por capítulo. Las fechas son : 30 de junio (primera entrega realizada y la cual está siendo leída desde la coordinación de publicaciones), 28 de julio, 4 de agosto y 11 de agosto. Posible entrega del machote: 25 de agosto -</t>
    </r>
    <r>
      <rPr>
        <rFont val="Calibri"/>
        <b/>
        <color rgb="FF000000"/>
        <sz val="10.0"/>
      </rPr>
      <t>25 años de la marcha LGBTI</t>
    </r>
    <r>
      <rPr>
        <rFont val="Calibri"/>
        <color rgb="FF000000"/>
        <sz val="10.0"/>
      </rPr>
      <t xml:space="preserve"> : Ante las observaciones planteadas desde la coordinación de publicaciones sobre este título, el equipo de autores desde la Secretaría Distrital de Planeación decidió acogerlas y ajustar textos. Fue enviada una primera versión del documento, aunque sin terminar. Esta fue revisada y comentada, solicitando nuevamente ajustes y profundización del material. De acuerdo a esto, el equipo de autores planteó el siguiente cronograma: Jueves 24 de junio, avance fotográfico y primer mapa. Martes 6 de julio, texto terminado con fotografías, y segundo y tercer mapa. Lunes 12 de julio, entrega final que incluye textos finales, los cuatro mapas terminados, todo el archivo fotográfico incluyendo las dos marchas de 2021. -</t>
    </r>
    <r>
      <rPr>
        <rFont val="Calibri"/>
        <b/>
        <color rgb="FF000000"/>
        <sz val="10.0"/>
      </rPr>
      <t xml:space="preserve">Huertas urbanas. </t>
    </r>
    <r>
      <rPr>
        <rFont val="Calibri"/>
        <color rgb="FF000000"/>
        <sz val="10.0"/>
      </rPr>
      <t>Agenda 2021 IDPC: Desde la coordinación de publicaciones se avanzó en la consulta de antecedentes de trabajos sobre huertas urbanas. En ese sentido, se consultó el resultado de tres becas de investigación del IDPC sobre esta temática y además, la guía de huertas del jardín Botánico de Bogotá. Con estos antecedentes, se contactó a dos de los ganadores de becas para invitarlos a participar en la publicación con sus resultados. Los investigadores respondieron de forma positiva. A este listado preliminar de huertas seleccionadas se sumaron dos huertas de museos. De esta manera se cuenta con 6 huertas seleccionadas: 1. Museo de Bogotá: (Centro-oriente) 2. Quinta de Bolívar: Fotos si /testimonio falta (Candelaria) 3. Jardín Itzatá: comunitaria /vecinos Pontevedra y San Nicolás. 30 familias / Humedal Córdoba (Suba) 4. Las Delicias: Familiar /Chapinero alto (Chapinero) 5. Soberanía Colectiva (Cosmo-ser): Lote apropiado por vecinos /Belalcázar. 6. Huerta Resiliencia: Humedal Tibabuyes/Juan Amarillo. 150 familias. (Engativá-Suba) Para la selección de las otras 6 huertas, y luego de revisar el directorio del Jardín Botánico, se hizo una preselección. También se contactó a Sandra Noriega del equipo de gestión territorial quien mencionó en Bosa las huertas del cabildo Muisca. De esta manera se contactó a Catalina Cavelier quien está trabajando con los Muiscas ante su respuesta positiva, se agendará una cita con ellos para entrevistarlos y tomar fotos. Con Daniel Cantoni de uno de las becas de investigación, se está gestionando la inclusión de otras tres huertas: -Teusacá. -Miralta -Huerta de Medea. Desde la coordinación de publicaciones se sugiere entonces que esté la huerta del cabildo Muisca de Bosa, una de San Cristóbal y una de Usme. Y estarían pendientes las tres últimas para escoger: Bosa: Huerta Muisca de recuperación de medicina tradicional. Cuidada por abuelas de la comunidad. (Contacto Catalina Cavelier)Santafé: Huerta Fabrica de Loza. CR 2A # 4 - 52. tel: 933 6455 San Cristóbal: Huerta San Isidro. CR 12 # 46 - 29 Sur. 313 805 1876. Huertopía: CR 23 # 9 - 42 Sur. 318 792 2372. o la huerta de Doña Cecilia. Usme: Huerta El Llano. Vereda La Requilina. 319 579 0831 - 311 475 9078. Huerta Finca El Cerezo. Vereda La Requilina.320 224 9077 - 766 0080. Huerta Fundación Vida y Liderazgo. CR 14 # 101A – 06 Sur. 311 846 6535 .Tunjuelito: Huerta Chihizaie. DG 52 Bis A Sur # 61 - 05. 312 531 2499 Kennedy: Huerta JAC Marsella. CR 69 # 8 – 28. 311 570 1239 Engativá : Huerta Terracita Orgánica. CR 73 # 67A - 63. 301 451 2486 - 251 7975 Teusaquillo: Huerta Bachué. CR 33 # 23 -51. 312 521 6027 Rafael Uribe Uribe: Huerta Aschircales. DG 49D # 13F - 37 Sur. 311 263 3395 - 568 0901 Ciudad Bolívar: Huerta Mariela. CL 7A Sur # 18L-76 316 664 5523.</t>
    </r>
  </si>
  <si>
    <t xml:space="preserve">Se culminó el proceso editorial de 4 títulos: - Las raíces del Sagú: Recorridos, regocijos y amasijos , -Cálcelo sin compromiso, - José Domingo Rodríguez, y Agenda de Huertas urbanas.  Se continúa con el proceso editorial de los siguientes títulos así: El Parque Nacional: se encuentra enviada la versión más depurada de diseño del libro a la autora.  Algunas de las imágenes que fueron gestionadas se encuentran en proceso de ser entregadas al IDPC para poder incluirlas. El proceso se cierra la primera semana de octubre para dar por terminado el libro.  La Rueda de la Fortuna (Luna Park y el Lago Gaitán): Se encuentra en proceso de diseño. El libro estará terminado la segunda semana de octubre.  Marcha LGBTI : El libro iniciar el proceso de diseño la primera semana de octubre y estará listo la última semana de ese mes. Luz Amorocho: se recibieron textos y fueron comentados. Posteriormente los autores de la cara A del libro, entregaron el machote de artículos y fueron enviados a corrección de estilo. A su vez, el texto de la cara B ha sido leído y comentado para ser devuelto al autor antes de entrar a corrección de estilo.  </t>
  </si>
  <si>
    <t xml:space="preserve">Se observa evidencia del avance de la actividad </t>
  </si>
  <si>
    <t xml:space="preserve">Se culminó el proceso editorial de 8 títulos: 6 se encuentran impresos: Las raíces del Sagú: Recorridos, regocijos y amasijos , -Cálcelo sin compromiso. El arte de la zapatería en el barrio Restrepo en Bogotá,   José Domingo Rodríguez. La tranquila expresión de una fe revolucionaria, Agenda de Huertas urbanas en Bogotá, Coser con un río. El Parque Nacional Olaya Herrera en Bogotá y La Rueda de la Fortuna. 1910-1934. Parques de diversiones y renta urbana en Bogotá. El Lago Gaitán y el Luna Park . Se encuentran en proceso de impresión el libro de la  Marcha LGBTI y el de Luz Amorocho.  De esta forma, se encuentran editados los 8 títulos programados. </t>
  </si>
  <si>
    <t>Versiones en proceso de las publicaciones</t>
  </si>
  <si>
    <t>Entrega de artes finales de las publicaciones</t>
  </si>
  <si>
    <t>Artes finales</t>
  </si>
  <si>
    <t># de publicaciones ejeuctadas/ # de publicaciones programadas</t>
  </si>
  <si>
    <t>Aún no se desarrolla esta actividad, dado que las publicaciones se encuentran en proceso editorial</t>
  </si>
  <si>
    <t xml:space="preserve">Los estudios previos, estudio de mercado y cotizaciones referentes al proceso público de impresión de las publicaciones, fueron enviados al abogado del área de Divulgación para su lectura y revisión.  A su vez, se envió la solicitud de viabilidad de impresos a la Imprenta Distrital y se está a la espera de la respuesta por parte de esta entidad. Este proceso es necesario con el fin de poder contar con un impresor al que hay que enviarle las artes finales de los libros. </t>
  </si>
  <si>
    <t xml:space="preserve">La Imprenta Distrital tuvo demoras para dar respuesta a las comunicaciones enviadas por el IDPC. Conforme la Imprenta dio respuesta, se realizó el procedimiento interno en la entidad para llevar a cabo el proceso público de licitación. Actualmente el proceso se encuentra abierto y de acuerdo al cronograma establecido por la oficina asesora jurídica, estará siendo adjudicado el día 25 de octubre.  Esa fecha y con la certeza del contratista que realizará las impresiones, se hará envío de las artes finales del libro. </t>
  </si>
  <si>
    <t>La artes finales de todas las publicaciones que contempla el plan editorial se encuentran terminadas y entregadas como insumo del proceso de impresión</t>
  </si>
  <si>
    <t>PDF de publicaciones</t>
  </si>
  <si>
    <t>Lanzamiento / activación de las publicaciones</t>
  </si>
  <si>
    <t>Evento de lanzamiento</t>
  </si>
  <si>
    <t># de eventos realizados/# de eventos programados</t>
  </si>
  <si>
    <t>Esta actividad se realizará, luego de contar con las publicaciones editadas y publicadas.</t>
  </si>
  <si>
    <r>
      <rPr>
        <rFont val="Calibri"/>
        <color rgb="FF3F3F3F"/>
        <sz val="10.0"/>
      </rPr>
      <t>Los títulos que comprenden la meta de publicaciones fueron editados, impresos y además presentados al público a través de la estrategia de la Feria del Libro del IDPC y de los lanzamientos que cada uno de ellos tuvo, tal y como se explica a continuación: 
Feria del libro realizada del 9-15 de diciembre de 2021 en la sede del Centro de Documentación de la entidad. Además, se contó con ventas en línea a través de la página libreriasiglo.com. Los lanzamientos se llevaron a cabo así: 
“</t>
    </r>
    <r>
      <rPr>
        <rFont val="Calibri"/>
        <b/>
        <color rgb="FF3F3F3F"/>
        <sz val="10.0"/>
      </rPr>
      <t>Jueves 9 /12 /2021</t>
    </r>
    <r>
      <rPr>
        <rFont val="Calibri"/>
        <color rgb="FF3F3F3F"/>
        <sz val="10.0"/>
      </rPr>
      <t xml:space="preserve">: Rueda de la fortuna en Bogotá. 1910-1934. Parques de diversiones y renta urbana en el Lago Gaitán y el Luna Park” Conversación entre: Juan Carlos Gómez Sánchez (autor), Germán Mejía Pavony (prologuista). 5:00 p.m. Calle 12b No. 2-96 (Cendoc IDPC) 
</t>
    </r>
    <r>
      <rPr>
        <rFont val="Calibri"/>
        <b/>
        <color rgb="FF3F3F3F"/>
        <sz val="10.0"/>
      </rPr>
      <t xml:space="preserve">Viernes 10 /12 /2021 </t>
    </r>
    <r>
      <rPr>
        <rFont val="Calibri"/>
        <color rgb="FF3F3F3F"/>
        <sz val="10.0"/>
      </rPr>
      <t xml:space="preserve">“Huertas urbanas en Bogotá”. Conversación entre: José Antonio Ramírez, Rosa Poveda, María Toquica. 4:00 p.m. Calle 12b No. 2-96 (Cendoc IDPC) 
</t>
    </r>
    <r>
      <rPr>
        <rFont val="Calibri"/>
        <b/>
        <color rgb="FF3F3F3F"/>
        <sz val="10.0"/>
      </rPr>
      <t xml:space="preserve">Sábado 11/ 12 /2021 </t>
    </r>
    <r>
      <rPr>
        <rFont val="Calibri"/>
        <color rgb="FF3F3F3F"/>
        <sz val="10.0"/>
      </rPr>
      <t>“ ¡Cálcelo, sin compromiso! El arte de la zapatería en el Barrio Restrepo en Bogotá” Recorrido presencial por talleres, fábricas y almacenes del barrio Restrepo con: Angie Milena Espinel, Claudia Montagut y Juan Sebastián Sepúlveda (autores) y zapateras y zapateros del barrio 10:00 a.m. Barrio Restrepo
Nota: adicional a las anteriores actividades se gestionaron estrategias para las publicaciones “Coser con un río. El Parque Nacional Olaya Herrera en Bogotá”. Conversación entre: Sandra Reina Mendoza (autora)y Ana María Rojas Eraso (prologuista) 4:00 p.m. Biblioteca del Parque. Parque Nacional Martes 14/ 12/2021, “José Domingo Rodríguez. La tranquila expresión de una fe revolucionaria” Conversación entre: Juan Ricardo Rey-Márquez (autor) e Ivonne Pini (prologuista) 5:00 p.m Facebook Live Instituto Distrital de Patrimonio Cultural *Los participantes que se conecten a la conversación, tendrán la posibilidad de participar para obtener un ejemplar del libro Miércoles 15/12/2021 “Las raíces del Sagú. Recorridos, regocijos y amasijos” Conversación entre: Jazmín Pabón Rojas y Diana González Rojas (autoras) y cultivadores y hacedores de amasijos de Sagú. 5:00 p.m Calle 12b No. 2-96 (Cendoc IDPC)</t>
    </r>
  </si>
  <si>
    <t>Registro fotográfico, grabacion o imágenes de la actividad</t>
  </si>
  <si>
    <t>6 PROFESIONALES</t>
  </si>
  <si>
    <t>Espacios para las actividades de lanzamiento y seguimiento</t>
  </si>
  <si>
    <t>computadores</t>
  </si>
  <si>
    <t>ESTÍMULOS</t>
  </si>
  <si>
    <t>Formular y abrir convocatoria 2021</t>
  </si>
  <si>
    <t>Resolución de apertura</t>
  </si>
  <si>
    <t>Resoluciones de apertura suscrita</t>
  </si>
  <si>
    <t>EQUIPO DE FOMENTO</t>
  </si>
  <si>
    <t xml:space="preserve">El 15 de febrero de 2021 el equipo de Fomento publicó el Acto Administrativo RESOLUCIÓN No. 000051 DE 15-02-2021 “Por medio de la cual se ordena la apertura del Programa Distrital de Estímulos del Instituto Distrital de Patrimonio Cultural – IDPC 2021”. Seis de las ocho convocatorias dispuestas en plataforma cerraron el 23 de marzo de 2021, con una inscripción total de 307 propuestas para 18 estímulos asociados a las 6 convocatorias. 
</t>
  </si>
  <si>
    <t xml:space="preserve">El 10 de junio de 2021 se dio apertura a la Beca para el fortalecimiento del patrimonio cultural de grupos étnicos en la ciudad de Bogotá, dirigida a 4 pueblos étnicos en el marco de las acciones concertadas del articulo 66. La beca aperturada busca otorgar y ejecutar 4 estímulos, uno para cada uno de los siguientes pueblos: Raizal, Palenque, Romm, Bakata, Autoridades Indígenas. 
Esta beca, que se   abrió al público con Resolución No. 000259 de 10 de junio de 2021, no estaba programada para segundo trimestre, no obstante por los retrasos en la concertación con pueblos étnicos no pudo abrirse en el primer trimestre 2021, razón por la cual se reporta en el mes de junio como adicional. </t>
  </si>
  <si>
    <t>Se observa evidencia suficiente de la ejecución de la actividad, sin embargo este adicional no se programó por lo cual se sugiere mantener el reporte  cualitativo y no el cuantitativo</t>
  </si>
  <si>
    <t xml:space="preserve">El 19 de Agosto  de 2021 se dio apertura a la Beca para el fortalecimiento del patrimonio cultural de grupos étnicos II en la ciudad de Bogotá, dirigida a 3 pueblos étnicos en el marco de las acciones concertadas del articulo 66. La beca aperturada busca otorgar y ejecutar 5 estímulos, como apoyo a los procesos de los siguientes pueblos étnicos:  Romm, Bakata, Afrodescendientes. 
Esta beca, que se  se abrió al público con Resolución No. 000407 de 19 de agosto de 2021, no estaba programada para segundo trimestre, no obstante por los retrasos en la concertación con pueblos étnicos no pudo abrirse en el primer trimestre 2021, razón por la cual se reporta en el mes de agosto como adicional. </t>
  </si>
  <si>
    <t>Se observa evidencia suficiente de la ejecución de la actividad, sin embargo el producto adicional no se programó por lo cual se sugiere mantener el reporte  cualitativo y no el cuantitativo</t>
  </si>
  <si>
    <t>Meta cumplida en el tercer trimestre</t>
  </si>
  <si>
    <t xml:space="preserve">Resoluciones </t>
  </si>
  <si>
    <t>Evaluación y designación de jurados</t>
  </si>
  <si>
    <t>8 Resoluciones de designación de jurados suscritas</t>
  </si>
  <si>
    <t># de resoluciones emitidas/# de resoluciones programadas en el periodo</t>
  </si>
  <si>
    <t xml:space="preserve">Durante el primer trimestre se dio apertura al Banco de Jurados de las convocatorias de IDPC para la vigencia 2021. El 15 de febrero se dio apertura al banco de jurados en la plataforma SICON y se cargaron en la plataforma los perfiles de jurados requeridos para cada convocatoria. La inscripción de hojas de vida cerró el 22 de marzo. Desde esa fecha el equipo de fomento se encuentra realizando la verificación de hojas de vida para discutir en comité de designación de jurados programado para el mes de abril.  </t>
  </si>
  <si>
    <t xml:space="preserve">Durante el mes de abril se expidieron 6 de las 8 resoluciones de designación de jurados programadas para el trimestre. Las 6 resoluciones expedidas en el mes de abril corresponden a las siguientes becas:  
BECA DEBATES Y TENSIONES 
BECA ESPACIOS DESAPARECIDOS 
BECA PARA EL HACER APOYO A OFICIOS 
BECA SECTORES SOCIALES 
BECA DE PROGRAMACION DEL MUSEO DE LA CIUDAD AUTOCONSTRUIDA
BECA PROYECTOS MUSEOGRAFICOS PARA VIVIR JUNTOS.
Durante el mes de mayo se expidió la resolución de designación de jurados del PREMIO DE FOTOGRAFIA CIUDAD DE BOGOTÁ y en el mes de junio se expidió la resolución de designación de Jurados del PREMIO DIBUJATÓN. Esta última se retraso en cronograma toda vez que la jornada de Dibujatón tuvo que ser aplazada para el 5 de junio por razones relativas a pandemia de COVID - 19. La resolución de designación de jurados solo se podia expedir una vez surtida la jornada presencial de dibujatón. </t>
  </si>
  <si>
    <t>Durante el mes de AGOSTO se expidio la resoluciónNo. 000375 del 04 de agosto de 2021 por medio de la cual se designaron los jurados de la Beca para el fortalecimiento del patrimonio cultural de grupos étnicos en la ciudad de Bogotá, dirigida designar los jurados evaluadores de las propuestas habilitadas en las categorias:  Raizal, Palenque, Autoridades Indigenas. 
Durante el mes de SEPTIEMBRE se expidió resolucion No. 000492 del 27 de septiembre de 2021 por medio de la cual se designaron los jurados de la Beca para el fortalecimiento del patrimonio cultural de grupos étnicos II en la ciudad de Bogotá, dirigida designar los jurados evaluadores de las propuestas habilitadas en las categorias:  Romm, Bakata y Afrodescendientes.
Esta beca étnica I y II, no estaba programada para segundo y tercer  trimestre, no obstante por los retrasos en la concertación con pueblos étnicos no pudo abrirse en el primer trimestre 2021, razón por la cual las resoluciones de designacion de jurados se reporta en el tercer trimestre como adicional.</t>
  </si>
  <si>
    <t>Evaluación de propuestas habilitadas por convocatoria</t>
  </si>
  <si>
    <t xml:space="preserve">Actas de evaluación </t>
  </si>
  <si>
    <t xml:space="preserve">8 actas de evaluación </t>
  </si>
  <si>
    <t xml:space="preserve">La evaluación de propuestas esta programada para el mes de abril. </t>
  </si>
  <si>
    <t xml:space="preserve">Durante el mes de MAYO se expidieron 7 de las 8 ACTAS DE EVALUACION DE PROPUESTAS programadas para el trimestre. Las 7 actas expedidas en el mes de MAYO corresponden a las conclusiones de la evaluacion realizada por los jurados para las siguientes convocatorias:  
BECA DEBATES Y TENSIONES 
BECA ESPACIOS DESAPARECIDOS 
BECA PARA EL HACER APOYO A OFICIOS 
BECA SECTORES SOCIALES 
BECA DE PROGRAMACION DEL MUSEO DE LA CIUDAD AUTOCONSTRUIDA
BECA PROYECTOS MUSEOGRAFICOS PARA VIVIR JUNTOS.
PREMIO FOTOGRAFÍA CIUDAD DE BOGOTÁ
El acta de evaluación relativa al PREMIO DIBUJATÓN se expedirá en el mes de Julio. Esta última se retrasó en cronograma toda vez que la jorada de Dibujatón tuvo que ser aplazada para el 5 de junio por razones relativas a pandemia de COVID - 19. El acta de evaluación solo se puede expedir una vez culminé el proceso de evaluación de propuestas, actividad que sufrió retraso por las razones antes expuestas. </t>
  </si>
  <si>
    <t xml:space="preserve">El día 7 de julio de 2021 se expidió el acta de evaluación resultado del proceso de deliberación de jurados del Premio DIBUJATÓN: Ilustra el patrimonio en Bogotá". 
El día 11 de agosto de 2021 se expidió el acta de evaluación resultado del proceso de deliberación de la Beca para el fortalecimiento del patrimonio cultural de grupos étnicos I en la ciudad de Bogotá, dirigida designar los jurados evaluadores de las propuestas habilitadas en las categorías: Raizal, Palenque, Autoridades indígenas.  Se adjunta acta de evaluacion por categoria etnica pero correspondiente a una unica Beca, razon por la cual numericamente se cuenta como un solo documento. </t>
  </si>
  <si>
    <t>Actas de evaluación</t>
  </si>
  <si>
    <t>Definición y publicación de ganadores</t>
  </si>
  <si>
    <t>8 Resoluciones de ganadores suscritas</t>
  </si>
  <si>
    <t xml:space="preserve">La publicación de resolución de ganadores se prevé para el mes de Mayo del año en curso. </t>
  </si>
  <si>
    <t xml:space="preserve">sin comentarios </t>
  </si>
  <si>
    <t xml:space="preserve">El estricto cumplimiento del cronograma de fomento durante la vigencia 2021 permitió al equipo de fomento expedir 7 de las 8 resoluciones de ganadores programadas para la vigencia en el segundo trimestre de 2021. La meta de 8 resoluciones de ganadores estaba prevista para el mes de julio, sin embrago la celeridad en los procesos de revisión de docuementos asi como la buena sinergia con la OAJ de la entidad permitió un avance sustantivo en la meta de expedición de resoluciones de ganadores. Se solicita al equipo de planeación revisar el porcentaje de esta actividad para este trimestre. 
En concordancia con lo anterior, durante el segundo semestre de 2021 se expidieron  las resoluciones de ganadores de las siguientes convocatorias: 
BECA DEBATES Y TENSIONES 
BECA ESPACIOS DESAPARECIDOS 
BECA PARA EL HACER APOYO A OFICIOS 
BECA SECTORES SOCIALES 
BECA DE PROGRAMACION DEL MUSEO DE LA CIUDAD AUTOCONSTRUIDA
BECA PROYECTOS MUSEOGRAFICOS PARA VIVIR JUNTOS.
PREMIO FOTOGRAFÍA CIUDAD DE BOGOTÁ
Para el tercer trimestre queda pendiente unicamente la expedicion de la resolucion de ganadores de PREMIO DIBUJATÓN para completar la meta de 8 prevista para la vigencia. Asi mismo, se contempla la expedición de una resolución adicional correspondiente a la beca de grupos étnicos. </t>
  </si>
  <si>
    <t>Se observa evidencia suficiente de la ejecución anticipada de la actividad, sin embargo, es importante realizar un seguimiento riguroso para identificar y tramitar los ajustes a la planeación, en otras palabras no solo se debe reprogramar lo que por diversas causas se va a ejecutar en periodos posteriores sino aquellas acciones que se van adelantar.</t>
  </si>
  <si>
    <t>Durante el mes de JULIO se expidio la resolución No. 000328 del 16 de julio de 2021  por medio de la cual se designaron los GANADORES del premio DIBUJATÓN. 
Durante el mes de AGOSTO se expidió resolucion No. 000401 del 18 de Agosto de 2021 por medio de la cual se designaron los GANADORES de la Beca para el fortalecimiento del patrimonio cultural de grupos étnicos I en la ciudad de Bogotá, en las categorias:  Raizal, Palenque, Autoridades Indigenas. 
Esta beca étnica I, no estaba programada para segundo trimestre, no obstante por los retrasos en la concertación con pueblos étnicos no pudo abrirse en el primer trimestre 2021, razón por la cual las resoluciones de ganadores se reporta en el tercer trimestre como adicional.</t>
  </si>
  <si>
    <t>Seguimiento técnico y administrativo a la ejecución de las becas otorgadas</t>
  </si>
  <si>
    <t xml:space="preserve">60 documentos de seguimiento </t>
  </si>
  <si>
    <t># de documentos de seguimiento realizados/# de documentos de seguimiento programados en el periodo</t>
  </si>
  <si>
    <t>La ejecución de las propuestas esta programada para segundo semestre de 2021</t>
  </si>
  <si>
    <t>Meta programada para cumplir en tercer y cuarto trimestre.</t>
  </si>
  <si>
    <t>Durante el mes de julio de 2021 el equipo de Fomento del IDPC, en su labor se acompañamiento y seguimiento, realizó 16 reuniones de inicio y encuadre de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
Durante el mes de Septiembre de 2021 el equipo de Fomento del IDPC, en su labor de acompañamiento y seguimiento,  realizó 3 reuniones de inicio y encuadre de la gestión misional y administrativa de los estimulos otorgados a cada uno de las propuestas ganadoras de la Beca para el fortalecimiento del patrimonio cultural de grupos étnicos I en la ciudad de Bogotá, en las siguientes categorias:  
Raizal - 1 ganador
Palenque- 1 ganador
Autoridades Indigenas -1 ganador
Durante el mes de septiembre de 2021 el equipo de Fomento del IDPC realizó 16 Informes de seguimiento a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t>
  </si>
  <si>
    <t>Se observa evidencia suficiente de la ejecución de la actividad,</t>
  </si>
  <si>
    <r>
      <rPr>
        <rFont val="Calibri"/>
        <color rgb="FF3F3F3F"/>
        <sz val="10.0"/>
      </rPr>
      <t xml:space="preserve">Durante el mes de </t>
    </r>
    <r>
      <rPr>
        <rFont val="Calibri"/>
        <b/>
        <color rgb="FF3F3F3F"/>
        <sz val="10.0"/>
      </rPr>
      <t>OCTUBRE de 2021</t>
    </r>
    <r>
      <rPr>
        <rFont val="Calibri"/>
        <color rgb="FF3F3F3F"/>
        <sz val="10.0"/>
      </rPr>
      <t xml:space="preserve"> el equipo de Fomento del IDPC, en su labor de acompañamiento y seguimiento, realizó 2 reuniones de inicio y encuadre de la gestión misional y administrativa de los estimulos otorgados a cada uno de las dos propuestas ganadoras de la Beca para el fortalecimiento del patrimonio cultural de grupos étnicos II en la ciudad de Bogotá, en las siguiente categoría: AFRODESCENDIENTES -2 ESTIMULOS. 
Durante el mes de NOVIEMBRE de 2021 el equipo de Fomento del IDPC realizó 16 Informes de seguimiento a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
Durante el mes de DICIEMBRE de 2021 el equipo de Fomento del IDPC realizó 5 Informes de seguimiento a la gestión misional y administrativa de los estíulos otorgados a cada uno de las propuestas ganadoras de las becas étnicas en las siguientes categorías: 
CABILDOS INDIGENAS- 1
RAIZAL- 1
PALENQUE-1
AFRODESCENDIENTES- 2
</t>
    </r>
    <r>
      <rPr>
        <rFont val="Calibri"/>
        <b/>
        <color rgb="FF3F3F3F"/>
        <sz val="10.0"/>
      </rPr>
      <t xml:space="preserve">Nota: LA DIFERENCIA ENTRE EL TOTAL DE REPORTES PROGRAMADOS (60) Y EL TOTAL DE REPORTES ELABORADOS (58) OBEDECE A QUE 2 DE LOS ESTIMULOS PROGRAMADOS PARA LA VIGENCIA NO FUERON OTORGADOS. CORRESPONDEN A LOS ESTIMULOS DE LOS PUEBLOS ÉTNICOS ROMM Y BAKATÁ. </t>
    </r>
  </si>
  <si>
    <t>Documentos de seguimiento</t>
  </si>
  <si>
    <t>Entrega informes y productos finales de ejecución de becas</t>
  </si>
  <si>
    <t>20 informes de ejecución</t>
  </si>
  <si>
    <t># de informes realizados/# de informes programados en el periodo</t>
  </si>
  <si>
    <t>Sin comentarios</t>
  </si>
  <si>
    <t>Meta programada para IV trimestre. El seguimiento a la fecha se ha dado y se espera los informes finales</t>
  </si>
  <si>
    <r>
      <rPr>
        <rFont val="Calibri"/>
        <color rgb="FF3F3F3F"/>
        <sz val="10.0"/>
      </rPr>
      <t xml:space="preserve">Durante el mes de </t>
    </r>
    <r>
      <rPr>
        <rFont val="Calibri"/>
        <b/>
        <color rgb="FF3F3F3F"/>
        <sz val="10.0"/>
      </rPr>
      <t xml:space="preserve">NOVIEMBRE </t>
    </r>
    <r>
      <rPr>
        <rFont val="Calibri"/>
        <color rgb="FF3F3F3F"/>
        <sz val="10.0"/>
      </rPr>
      <t xml:space="preserve">de 2021 el equipo de Fomento del IDPC recibió y aprobó </t>
    </r>
    <r>
      <rPr>
        <rFont val="Calibri"/>
        <b/>
        <color rgb="FF3F3F3F"/>
        <sz val="10.0"/>
      </rPr>
      <t xml:space="preserve">16 productos finales </t>
    </r>
    <r>
      <rPr>
        <rFont val="Calibri"/>
        <color rgb="FF3F3F3F"/>
        <sz val="10.0"/>
      </rPr>
      <t xml:space="preserve">correspondientes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
Durante el mes de DICIEMBRE de 2021 el equipo de Fomento del IDPC  recibió y aprobó </t>
    </r>
    <r>
      <rPr>
        <rFont val="Calibri"/>
        <b/>
        <color rgb="FF3F3F3F"/>
        <sz val="10.0"/>
      </rPr>
      <t>4 productos finales c</t>
    </r>
    <r>
      <rPr>
        <rFont val="Calibri"/>
        <color rgb="FF3F3F3F"/>
        <sz val="10.0"/>
      </rPr>
      <t xml:space="preserve">orrespondientes a cada una de las propuestas ganadoras de las becas étnicas en las siguientes categorías: 
RAIZAL- 1
PALENQUE-1
AFRODESCENDIENTES- 2
</t>
    </r>
  </si>
  <si>
    <t>Informes de evaluación</t>
  </si>
  <si>
    <t>Seguimiento técnico y administrativo a la ejecución de los apoyos concertados otorgados</t>
  </si>
  <si>
    <t>Documentos  de seguimiento</t>
  </si>
  <si>
    <t>3 documentos de seguimiento</t>
  </si>
  <si>
    <t>Durante el mes de enero se surtió el proceso de evaluación administrativa y técnica por parte de la Universidad Nacional en el marco de la ejecución de la convocatoria general de Apoyos Concertados liderado por la SCRD. Así mismo, se publicó en la plataforma SICON de la SCRD el listado de elegibles de apoyos concertados por cada una de las líneas de la convocatoria, incluida la línea de participación "Patrimonio, un activo de ciudad y ciudadanía". Durante el mes de febrero de publicaron en plataforma SICON de la SCRD los resultados de evaluación realizada por la Universidad Nacional en el marco de la convocatoria de Apoyos Concertados. Así mismo, el equipo de fomento y la dirección general participaron de dos comités de fomento donde el sector tomó decisiones sobre la fórmula de elegibilidad de propuestas, así como la distribución de recursos y propuestas a apoyar por cada entidad. Los resultados y decisiones del Comité de Fomento serán publicados por la SCRD en el mes de marzo en plataforma SICON para que las entidades puedan iniciar los trámites administrativos para iniciar la etapa precontractual de apoyos concertados. El día 15 de marzo se recibió comunicación por parte de la SCRD, en la cual se notificaba al IDPC, el proyecto que acompañará el Equipo de Fomento en la presente vigencia. El apoyado será la Corporación Arquitectura Expandida con el proyecto "11 Encuentro de Arquitectura Expandida".</t>
  </si>
  <si>
    <t xml:space="preserve">Durante el mes de abril se adelantó la jornada de concertación con la Corporación Arquitectura Expandida, se recopilaron los documentos requeridos para la etapa contractual, se elaboraron los estudios previos e idoneidad y se remitieron a la OAJ y al equipo administrativo de la Subdirección para revisión y trámite de CDP y contrato de interés público.  
En conjunto con el equipo administrativo de la Subdirección de Divulgación y de la Oficina Asesora Jurídica, se firmó y formalizó el contrato de interés público No, IDPC-CIP-374-2021, suscrito con la Corporación Arquitectura Expandida en el marco del Programa Distrital de Apoyos Concertados 2021. Se adjunta el soporte de acta de inicio de contrato y RP correspondiente. 
Durante el mes de junio se revisaron los productos pactados para el primer desembolso y se remitió documentación para trámite de primer pago correspondiente a 50%. El 1 de junio se realizó reunión de seguimiento a la versión ajustada del cronograma para encuadrar el inciio misional de la propuesta. </t>
  </si>
  <si>
    <t>Durante el mes de agosto de desarrolló el primer comité técnico de seguimiento al contrato y se recibió a satisfacción el segundo producto pactado en la ejecución del contrato. Adjuntamos como soporte, los informes entregados por AXP, los formatos de seguimiento elaborados por el equipo de Fomento y la comunicación oficial en la que se aprueba la radicación de productos para pago del segundo desembolso acordado.El 28 de septiembre se desarrolló el segundo comité técnico de seguimiento al contrato. Así mismo el equipo de fomento acompañó la actividad de recorrido e intercambio de experiencias locales desarrollado el Domingo 19 de septiembre en el barrio altos del virrey, Localidad San Cristóbal, Chorro Colorado. Adjuntamos acta de comité técnico y soporte fotográfico como constancia del seguimiento.
El 28 de septiembre se desarrolló el segundo comité técnico de seguimiento al contrato. Así mismo el equipo de fomento acompañó la actividad de recorrido e intercambio de experiencias locales desarrollado el Domingo 19 de septiembre en el barrio altos del virrey, Localidad San Cristóbal, Chorro Colorado. Adjuntamos acta de comité técnico y soporte fotográfico como constancia del seguimiento</t>
  </si>
  <si>
    <t>Corporación Arquitectura Expandida remitió los informes (gestión y financiero) el día 7 de octubre. Una vez revisados los informes, se remiten los comentarios y solicitud de ajustes. El 8 de octubre correspondientemente. Los ajustes solicitados fueron recibidos al correo de fomento el 11 de octubre. Finalmente, y una vez revisadas las subsanaciones y aclaraciones de los informes; se procede a la aprobación de los mismo. El día 12 de octubre, por correo electrónico se confirma la aprobación de los informes, y solicita que radiquen los documentos correspondientes para tramitar el desembolso. El 13 de octubre la corporación Arquitectura Expandida realiza el proceso de radicación.</t>
  </si>
  <si>
    <t>Cto ssucrito, informe de avance, informe final</t>
  </si>
  <si>
    <t>Formular el documento de asistencia técnica de enfoques diferenciales a los diferentes programas del IDPC</t>
  </si>
  <si>
    <t>Documento formulado</t>
  </si>
  <si>
    <t># de documentos asistencia técnica realizado/# de documentos de asistencia técnica programados en el periodo</t>
  </si>
  <si>
    <t>EQUIPO DE ENFOQUE</t>
  </si>
  <si>
    <t>Enero: Se elaboró versión final de los documentos del enfoque diferencial étnico y con perspectiva de niños, niñas y adolescentes para validación con diferentes dependencias del IDPC
Se elaboró documento con recomendaciones para la incorporación del enfoque diferencial en las cartillas becas Programación museo de la ciudad autoconstruida y proyectos museográficos, del Museo de Bogotá para el primer semestre 2021
Febrero:
Se ha realizado articulación con el proyecto de valoraciones de PCI, para incorporar y fortalecer el enfoque diferencial-poblacional-territorial en la metodología de valoración de PCI, así como en los lineamientos que se deriven de estos. Así mismo, se elaboró documento preliminar de aportes y recomendaciones para la incorporación del enfoque diferencial de niños, niñas y adolescentes en dicha propuesta metodológica. 
Marzo:
Se acordó una agenda de articulación y se desarrollaron reuniones para iniciar la incorporación del enfoque diferencial con los proyectos transversales y estratégicos: Parque arqueológico Usme, 7 entornos y PEMP Teusaquillo. En el marco de esta acción se elaboraron presentaciones del enfoque diferencial, las cuales se socializaron con cada equipo.</t>
  </si>
  <si>
    <t>Se implementó el proceso de capacitación y sensibilización del enfoque diferencial con los equipos de la Subdirección de Gestión Corporativa: Administración de Bienes e Infraestructura, Control Disciplinario Interno, Gestión de Talento Humano y Atención a la Ciudadanía, en el marco del cual se desarrollaron tres sesiones.
Se desarrollaron dose sesiones del proceso de capacitación y sensibilización del enfoque diferencial con los equipos con los equipos de la Subdirección de Gestión corporativa: Gestión Financiera y Presupuestal y la mitad del equipo de Gestión documental. 
Se ha construido un Plan de trabajo articulado con el Área de comunicaciones, para fortalecer el  enfoque diferencial en las piezas y estrategias de comunicaciones.</t>
  </si>
  <si>
    <t>1. Se ha avanzado en la elaboración de un documento de identificación de aspectos claves para la incorporación del enfoque de género en el sector cultura, a partir de las articulaciones que se han establecido con entidades como secretaría de cultura, la secretaria de la mujer y la dirección de diversidad sexual. 
Se continuó trabajando sobre los conceptos del enfoque diferencial para los protocolos de atención a la ciudadanía, desde los enfoques de género y niños, niñas y adolescentes. 
Se avanzó en los procesos de definición de rutas metodológicas para la implementación de las acciones concertadas con los grupos étnicos, particularmente con los cabildos, otras formas organizativas indígenas en Bakata, Raizales y Palanqueros
2. Se continuó con el acompañamiento técnico a los programas y proyectos priorizados para la transversalización del enfoque diferencial en el IDPC como son Formación, Museo de la Ciudad Autoconstruida, Parque Usme,  7 entornos,  patrimonios barriales, estimulos</t>
  </si>
  <si>
    <t xml:space="preserve">Se elaboró documento de transversalización e incorporación del enfoque diferencial de niños, niñas y adolescentes en el IDPC en la vigencia 2021. En él se presenta un balance analítico sobre las acciones de transversalización e incorporación del enfoque diferencial con perspectiva de niños, niñas y adolescentes en programas y proyectos priorizados en la vigencia 2021. Además, a modo de contexto, se dan a conocer los desarrollos comprensivos del enfoque diferencial y de la perspectiva de niños, niñas y adolescentes desde la integralidad de patrimonios, bajo los cuales se ha transversalizado e incorporado el enfoque. Para la definición de la estructura del documento se adelantaron reuniones con el equipo de enfoque diferencial y con la Subdirectora del Divulgación y apropiación del patrimonio cultural. </t>
  </si>
  <si>
    <t>Documento de asistencia técnica</t>
  </si>
  <si>
    <t>DECLARATORIAS</t>
  </si>
  <si>
    <t>Cierre y presentación documento postulación por cada declaratoria (Declaratoria 1 y 2)</t>
  </si>
  <si>
    <t>2 Documento finales  para presentar CDPC</t>
  </si>
  <si>
    <t># de documentos presentados/# de documentos programados en el periodo</t>
  </si>
  <si>
    <t>Catalina Cavelier</t>
  </si>
  <si>
    <r>
      <rPr>
        <rFont val="Calibri"/>
        <b/>
        <color rgb="FF3F3F3F"/>
        <sz val="10.0"/>
      </rPr>
      <t xml:space="preserve">Postulación Festival del Sol y la Luna del pueblo muisca de Bosa
</t>
    </r>
    <r>
      <rPr>
        <rFont val="Calibri"/>
        <color rgb="FF3F3F3F"/>
        <sz val="10.0"/>
      </rPr>
      <t xml:space="preserve">- Se desarrollaron las acciones necesarias para dar cierre del convenio interadministrativo IDPC-CI-658-2020 en el marco del cual se desarrolló un documento de identificación, documentación y caracterización del festival, como insumo base para el documento de postulación. Dicho proceso involucró procesos de revisión y retroalimentación del documento, así como el desarrollo de sesiones de revisión y balance del proceso.
- Se desarrolló de cronograma detallado referente al desarrollo de las acciones preparatorias necesarias para radicar y presentar el documento de postulación ante el Consejo Distrital de Patrimonio Cultural
- Se llevó a cabo una presentación ante el Consejo Distrital de Patrimonio para recordar el procedimiento de inclusión en la Lista Representativa de Patrimonio Cultural Inmaterial de Bogotá y mencionar algunos aspectos generales referentes al Festival del sol y la luna. Lo anterior se realizó a manera de acción preparatoria para presentar este caso en las próximas sesiones del Consejo.
</t>
    </r>
    <r>
      <rPr>
        <rFont val="Calibri"/>
        <b/>
        <color rgb="FF3F3F3F"/>
        <sz val="10.0"/>
      </rPr>
      <t>Postulación Creación colectiva del Teatro la Candelaria</t>
    </r>
    <r>
      <rPr>
        <rFont val="Calibri"/>
        <color rgb="FF3F3F3F"/>
        <sz val="10.0"/>
      </rPr>
      <t xml:space="preserve"> 
- Se desarrollaron las acciones necesarias para dar cierre del convenio de asociación IDPC-CA-704-2020 en el marco del cual se desarrolló un documento de identificación, documentación y caracterización de la creación colectiva, como insumo base para el documento de postulación. Dicho proceso involucró procesos de revisión y retroalimentación del documento, así como el desarrollo de sesiones de revisión y balance del proceso.</t>
    </r>
  </si>
  <si>
    <t xml:space="preserve">Postulación Festival del Sol y la Luna del pueblo muisca de Bosa
Durante el trimestre se continuó el proceso referente a la declaratoria del Festival del Sol y la Luna del pueblo muisca de Bosa a través de su inclusión en la Lista Representativa de Patrimonio Cultural Inmaterial del Distrito Capital, particularmente a través del desarrollo de un proceso de identificación, documentación y caracterización del festival, con miras a desarrollar el documento de postulación correspondiente. En este sentido, se desarrollaron las siguientes acciones:
ABRIL: 
- Se realizó una sesión de revisión técnica y retroalimentación del documento de postulación con los equipos de declaratorias de PCI e inventario de PCI del patrimonio del IDPC.
- Se desarrolló informe de avance en la implementación del compromiso de consulta previa con la comunidad muisca de Bosa, relacionado con la inclusión del Festival del Sol y la Luna en la Lista Representativa de Patrimonio Cultural Inmaterial del Distrito Capital. El informe se desarrolló para el periodo comprendido entre el 1 de diciembre de 2020 y el 15 de abril de 2021, de acuerdo con solicitud por parte del Ministerio del Interior y entidades distritales a cargo del seguimiento. 
- Se instaló la mesa de trabajo conjunto entre el IDPC y el Cabildo Muisca de Bosa con miras a culminar el documento de postulación y preparar la presentación ante el CDPC. Se sostuvo la reunión de instalación y una reunión posterior (16 y 30 de abril). 
- Se desarrolló un resumen ejecutivo del documento de postulación, con el fin de generar los insumos necesarios para su eventual presentación ante el Consejo Distrital de Patrimonio Cultural. 
MAYO:
- Se realizaron dos sesiones de trabajo en el marco de la mesa de trabajo conjunto entre el IDPC y el Cabildo Muisca de Bosa, instalada en el mes de abril, con miras a culminar el documento de postulación y preparar la presentación ante el CDPC (04 y 21 de mayo). Es importante anotar que por parte del Cabildo se estima necesario continuar el proceso de revisión y ajustes del documento.
- Se llevó a cabo una sesión interna de presentación del documento de postulación con base en el resumen ejecutivo elaborado durante el mes de abril. Esta sesión se desarrolló con la dirección del IDPC y otros profesionales convocados, con el propósito de dar a conocer el documento y proyectar las acciones necesarias para continuar con este proceso. 
- Se desarrolló una sesión de presentación del documento de postulación con base en el resumen ejecutivo elaborado durante el mes de abril con profesionales de la Secretaría de Cultura, Recreación y Deporte-Dirección de Arte, Cultura y Patrimonio. Esta sesión se desarrolló con el propósito de dar a conocer el documento y avanzar en los procesos de revisión previamente a la presentación ante el Consejo Distrital de Patrimonio. 
JUNIO:
- Se realizaron cuatro 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Es importante anotar que por parte del Cabildo se continúa con el proceso de revisión del documento de postulación; aún se estima necesario recoger comentarios por parte de la comunidad y realizar ajustes.
 - Se llevó a cabo una tercera sesión interna de presentación del documento de postulación con base en el resumen ejecutivo elaborado durante el mes de abril. Esta sesión se desarrolló en el marco de la Mesa de Valoración del Patrimonio Cultural del IDPC, con el propósito de dar a conocer el documento entre diferentes dependencias y equipos de trabajo al interior de la entidad, así como proponer algunas apuestas y líneas de discusión en materia de valoración dentro de este proceso (10 de junio). 
Postulación Creación colectiva del Teatro la Candelaria
Se continuó con el proceso de acompañamiento técnico y trabajo conjunto con el grupo del Teatro La Candelaria, destinado al proceso de declaratoria de la metodología de creación colectiva como patrimonio inmaterial a través de la inclusión en la Lista Representativa de Patrimonio Cultural Inmaterial del ámbito distrital. En este sentido se desarrollaron las siguientes acciones: 
ABRIL
- Se preparó mesa de trabajo con el Teatro La Candelaria para inicios del mes de mayo. Para ello se desarrolló presentación y se realizó convocatoria.
MAYO
- Se llevaron a cabo dos sesiones de trabajo con integrantes del Teatro la Candelaria con miras a retomar al trabajo sobre el documento de caracterización elaborado anteriormente, con el fin de desarrollar acciones necesarias para finalizarlo previamente a su presentación ante el Consejo Distrital de Patrimonio (3 y 19 de mayo). 
- Se adelantó un ejercicio de análisis y desarrollo gráfico de algunos aspectos relacionados con la creación colectiva con base en el documento previamente desarrollado, con el fin de aportar a la discusión en el marco de las sesiones de trabajo y aclarar aspectos que requieren profundización. 
JUNIO
- Se llevaron a cabo dos sesiones de trabajo con integrantes del Teatro la Candelaria con miras a retomar al trabajo sobre el documento de caracterización elaborado anteriormente, con el fin de desarrollar acciones necesarias para finalizarlo previamente a su presentación ante el Consejo Distrital de Patrimonio (10 y 23 de junio). 
- Se continuó el ejercicio de análisis y desarrollo gráfico de algunos aspectos relacionados con la creación colectiva con base en el documento previamente desarrollado, con el fin de aportar a la discusión en el marco de las sesiones de trabajo y aclarar aspectos que requieren profundización.
 - Se inició proceso de revisión, edición y ajuste del documento de postulación. 
</t>
  </si>
  <si>
    <t>Se observa evidencia suficiente del avance en la ejecución de la actividad</t>
  </si>
  <si>
    <t xml:space="preserve">Postulación Festival del Sol y la Luna de la comunidad muisca de Bosa: durante el trimestre se continuó el proceso referente a la declaratoria del Festival del Sol y la Luna del pueblo muisca de Bosa a través de su inclusión en la Lista Representativa de Patrimonio Cultural Inmaterial del Distrito Capital, particularmente a través de la culminación del proceso de identificación, documentación y caracterización del festival, para el desarrollo y presentación del documento de postulación correspondiente. En este sentido, se desarrollaron las siguientes acciones:
JULIO
- Se continuó el proceso de concertación y trabajo conjunto con las autoridades del cabildo muisca de Bosa e integrantes del consejo de cultura del cabildo. En tal sentido, se enviaron correos electrónicos con el fin de acordar ajustes al cronograma y plan de trabajo acordado, así como buscando retomar el trabajo conjunto. 
- Se consolidó, envió y presentó el informe trimestral de avance de los compromisos de la entidad en el marco de la Consulta Previa del Plan Parcial “Edén – El Descanso” y del Plan de Vida de la comunidad indígena Muisca de Bosa. Esta acción se relaciona con la meta en tanto el compromiso del IDPC en el marco de los acuerdos de la consulta previa mencionada es el siguiente asesorar técnicamente al Cabildo Muisca de Bosa en el proceso de inclusión del festival del Sol y la Luna en la lista representativa de Patrimonio Cultural e Inmaterial del ámbito distrital.
AGOSTO
- Se continuó el proceso de concertación y trabajo conjunto con las autoridades del cabildo muisca de Bosa e integrantes del consejo de cultura del cabildo. En tal sentido, se sostuvo una reunión de la mesa de trabajo conjunto, con el fin de retomar el proceso de postulación, revisar ajustes al plan de trabajo y acordar pasos a seguir (13 de agosto). 
- Se desarrolló revisión y retroalimentación de la última versión del documento de postulación de la manifestación remitido por la comunidad indígena, en el marco del trabajo conjunto y el apoyo técnico que se presta desde el instituto. Con ello el documento quedó finalizado y listo para su radicación y presentación. 
SEPTIEMBRE
- Se continuó el proceso de concertación y trabajo conjunto con las autoridades del cabildo muisca de Bosa e integrantes del consejo de cultura del cabildo. Se realizó una (1) sesión de trabajo en el marco de la mesa de trabajo conjunto entre el IDPC y el Cabildo Muisca de Bosa en el marco de la cual se adelantó un simulacro o ensayo de la presentación de la postulación ante el CDPC, como actividad preparatoria para la sesión de presentación.
 - Teniendo en cuenta que el documento de postulación fue radicado y presentado formalmente ante la SCRD por parte del Cabildo Muisca, se asistió a sesión de la mesa técnica convocada por la SCRD, acorde con el procedimiento establecido para los procesos de inclusión en LRPCID en la Res. 408 de 2020. 
- Se citó, coordinó y acompañó la sesión del Consejo Distrital de Patrimonio Cultural del 15 de septiembre del año en curso, en el marco de la cual fue presentada y aprobada la postulación del Festvial Jizca Chia Zhue-Unión del Sol y la Luna. 
Postulación Creación colectiva del Teatro la Candelaria: se continuó con el proceso de acompañamiento técnico y trabajo conjunto con el grupo del Teatro La Candelaria, destinado al proceso de declaratoria de la metodología de creación colectiva como patrimonio inmaterial a través de la inclusión en la Lista Representativa de Patrimonio Cultural Inmaterial del ámbito distrital. En este sentido se desarrollaron las siguientes acciones: 
JULIO
- Se llevó a cabo una sesión de trabajo presencial con integrantes del Teatro la Candelaria con miras a continuar al trabajo sobre el documento de postulación elaborado anteriormente para complementar y aclarar aspectos referidos a la Creación Colectiva (13 de julio).
- Se continuó el trabajo de revisión y edición del texto de postulación de la Creación Colectiva del Teatro la Candelaria como Patrimonio Inmaterial de la ciudad. Lo anterior, conforme avanzan las discusiones de cada una de las sesiones. 
AGOSTO 
- Se llevó a cabo una sesión de trabajo presencial con integrantes del Teatro la Candelaria con miras a continuar al trabajo sobre el documento de postulación elaborado anteriormente para complementar y aclarar aspectos referidos a la Creación Colectiva, en particular lo referente a la definición de patrimonio inmaterial (10 de agosto). 
- Se continuó el trabajo de revisión y edición del texto de postulación de la Creación Colectiva del Teatro la Candelaria como Patrimonio Inmaterial de la ciudad. Lo anterior, conforme avanzan las discusiones de cada una de las sesiones. 
SEPTIEMBRE
- Se llevó a cabo una sesión de trabajo presencial con integrantes del Teatro la Candelaria con miras a continuar el trabajo sobre el documento de postulación elaborado anteriormente para complementar y aclarar aspectos referidos a la Creación Colectiva, en particular lo referente a la definición de patrimonio inmaterial (02 de septiembre). 
- Se continuó el trabajo de revisión y edición del texto de postulación de la Creación Colectiva del Teatro la Candelaria como Patrimonio Inmaterial de la ciudad. A través de dichas acciones, se realizó una versión final desde el IDPC para someter a revisión y aprobación por parte del Teatro La Candelaria. 
</t>
  </si>
  <si>
    <t>Se observa evidencia del avance de la actividad</t>
  </si>
  <si>
    <t xml:space="preserve"> - El 2 de diciembre se llevó a cabo una sesión de trabajo presencial con distintos grupos de teatro, directores y académicos vinculados con la Creación Colectiva ubicados en Bogotá, para presentar el trabajo que se ha venido adelantando desde el Teatro la Candelaria y el IDPC, así como ampliar la discusión sobre esta metodología de creación teatral como parte del Patrimonio Cultural Inmaterial de la ciudad. 
- El 15 de diciembre se adelantó una sesión de presentación interna del documento de postulación de la Creación Colectiva, en el marco de los requisitos establecidos en la norma para tal fin </t>
  </si>
  <si>
    <t>Formulación Documento de Insumo para PES-etapa 1 declaratoria 1</t>
  </si>
  <si>
    <t>1 Documento PES-etapa 1 formulado</t>
  </si>
  <si>
    <t># de documentos PES presentados/# de documentos PES programados en el periodo</t>
  </si>
  <si>
    <t xml:space="preserve">No se presentaron avances en esta actividad durante el trimestre reportado. Su desarrollo de depende de la culminación de la actividad anterior y la obtención de concepto positivo  por parte del Consejo Distrital de Patrimonio Cultural frente a la postulación, acorde con lo establecido en la resolución 408 de 2020 de la Secretaría de Cultura, Recreación y Deporte. </t>
  </si>
  <si>
    <t xml:space="preserve">No se presentaron avances en esta actividad durante el trimestre reportado. Su desarrollo de depende de la culiminación de la actividad anterior y la obtención de concepto positivo  por parte del Consejo Distrital de Patrimonio Cultural frente a la postulación, acorde con lo establecido en la resolución 408 de 2020 de la Secretaría de Cultura, Recreación y Deporte. </t>
  </si>
  <si>
    <t xml:space="preserve"> En el marco del proceso de concertación y trabajo conjunto con las autoridades del cabildo muisca de Bosa e integrantes del consejo de cultura del cabildo, el 10 de diciembre se llevó a cabo un encuentro ampliado con diferentes comuneros de la comunidad muisca de Bosa, integrantes de diferentes grupos y procesos del cabildo (tejido, huertas, mayoras, danza, entre otros), con el propósito de dar a conocer a la comunidad los avances del proceso y conocer en qué etapa se encuentra, así como introducir el inicio del proceso de formulación del PES e involucrar a la comunidad en ello desde sus diferentes roles, saberes y posibilidades. La preparación y facilitación de este encuentro se desarrolló de manera conjunta entre el IDPC, el CIMB y la SCRD. </t>
  </si>
  <si>
    <t>Documento formulado (Mapa de actores, objetivos del PES y diagnóstico</t>
  </si>
  <si>
    <t>Acciones de articulación interinstitucional (declaratoria 3)</t>
  </si>
  <si>
    <t>Acuerdo interinstitucional suscrito</t>
  </si>
  <si>
    <t xml:space="preserve">1 acuerdo </t>
  </si>
  <si>
    <r>
      <rPr>
        <rFont val="Calibri"/>
        <b/>
        <color rgb="FF3F3F3F"/>
        <sz val="10.0"/>
      </rPr>
      <t xml:space="preserve">Declaratoria cultura de la bicicleta
</t>
    </r>
    <r>
      <rPr>
        <rFont val="Calibri"/>
        <color rgb="FF3F3F3F"/>
        <sz val="10.0"/>
      </rPr>
      <t>- Se desarrollaron acciones de articulación interinstitucional para avanzar en la suscripción de un convenio interadministrativo marco entre el IDPC y la Secretaría Distrital de Movilidad con el objeto de “Aunar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r>
  </si>
  <si>
    <t xml:space="preserve">Declaratoria cultura de la bicicleta
Se adelantaron acciones de articulación interinstitucional con el fin de adelantar un proceso de declaratoria de la cultura de la bicicleta como patrimonio cultural inmaterial de la ciudad a través de la inclusión en la Lista Representativa de Patrimonio Cultural Inmaterial del ámbito distrital. De acuerdo con lo anterior se desarrollaron las siguientes acciones: 
ABRIL:
- Se continuó proceso de articulación con la Secretaría Distrital de Movilidad, a través del cual se suscribió convenio interadministrativo marco No. IDPC-CI-359-2021 y se inició la proyección de convenio específico derivado del mismo. 
- Se adelantó preparación y desarrollo de primera sesión de trabajo con entidades vinculadas al proceso (12 de abril). 
- Se desarrolló y presentó una propuesta para generar articulación con ONU Mujeres y Secretaría Distrital de la Mujer, con miras a fortalecer el enfoque de género en el proceso. 
- Se llevó a cabo proceso de articulación con equipo de activación de entornos patrimoniales del IDPC para el desarrollo de acciones conjuntas en torno a la cultura de la bicicleta. Se sostuvieron reuniones de articulación para proyectar propuestas de trabajo conjunto y se desarrolló documento técnico al respecto. 
MAYO: 
- Se sostuvo reunión de articulación con ONU Mujeres y Secretaría de la Mujer para concretar acciones conjuntas que permitan fortalecer el enfoque de género en el proceso de declaratoria (6 de mayo). 
- Se adelantó preparación y desarrollo de segunda sesión de trabajo con entidades vinculadas al proceso (18 de mayo). 
- Se continuó proceso de articulación con la Secretaría Distrital de Movilidad (SDM) con miras a la suscripción de un convenio derivado del convenio interadministrativo marco No. IDPC-CI-359-2021 (ajustes estudios previos, desarrollo matriz de necesidades logísticas para desarrollo de estudio de sector por parte de la SDM). 
- Se llevaron a cabo tres reuniones con funcionarios y profesionales del IDPAC y otras entidades, con miras coordinar el inicio de acciones de divulgación y participación del proceso de declaratoria (12, 20 y 26 de mayo). Se desarrolló, igualmente, un documento inicial sobre el enfoque del proceso participativo para sumar a este proceso de articulación.
 - Se preparó y llevó a cabo un taller de línea de tiempo con representantes de algunas entidades involucradas (SDM e IDRD) y personas vinculadas a la historia del movimiento ciudadano de ciclistas en Bogotá (27 de mayo). 
JUNIO:
- Enfoque de género: se continuó articulación con ONU Mujeres y Secretaría de la Mujer para el desarrollo acciones conjuntas que permitan fortalecer el enfoque de género en el proceso de declaratoria. Para ello se definieron términos de referencia para adelantar encuentros con expertas y colectivos de mujeres ciclistas que permitan generar insumos y lineamientos para involucrar el enfoque señalado, se sostuvieron reuniones para acordar dichos términos y proponer expertas invitadas (18, 24 y 30 de junio). 
- Articulación Secretaría Distrital de Movilidad (SDM): se continuó proceso de articulación con la SDM con miras a la suscripción de un convenio derivado del convenio interadministrativo marco No. IDPC-CI-359-2021 (revisión final de estudios previos). 
- Articulación IDPAC y SDM-participación: se llevaron a cabo tres reuniones con funcionarios y profesionales del IDPAC y la SDM, para dar inicio a acciones de divulgación del proceso de declaratoria. En tal sentido, se desarrolló reunión para definir agenda y objetivos de intervención en sesión del Consejo Distrital de la Bicicleta a celebrarse en julio (reunión 1 de junio); se desarrollaron sesiones con los articuladores territoriales, gestores y multiplicadores de instancias de participación del IDPAC (28 y 29 de junio). De igual manera, se desarrollaron acciones preparatorias para el desarrollo de dos talleres presenciales y uno virtual con líderes de colectivos de ciclistas (documento metodológico de taller), que tendrán lugar en el mes de julio.
 - Cartografías entornos patrimoniales: se avanzó en proceso de articulación con los equipos de activación de entornos y recorridos patrimoniales, con el propósito de desarrollar laboratorios de cartografía social con colectivos de ciclistas en los entornos patrimoniales priorizados desde 7 entornos para 2021. Para ello se desarrollaron reuniones de articulación (3, 15 y 18 de junio). - IDPC Campus: se adelantaron acciones preparatorias para el desarrollo del conversatorio IDPC Campus “Montar en cicla en Bogotá”, que tendrá el lugar en el mes de julio (documento bases del conversatorio). </t>
  </si>
  <si>
    <t>Se continuaron los procesos de articulación interinstitucional con el fin de adelantar un proceso de declaratoria de la cultura de la bicicleta como patrimonio cultural inmaterial de la ciudad a través de la inclusión en la Lista Representativa de Patrimonio Cultural Inmaterial del ámbito distrital. De acuerdo con lo anterior se desarrollaron las siguientes acciones: 
JULIO
- Enfoque de género: se continuó articulación con Onu Mujeres y Secretaría de la Mujer para el desarrollo acciones conjuntas que permitan fortalecer el enfoque de género en el proceso de declaratoria. Para ello, se sostuvieron reuniones para concretar aspectos operativos y logísticos para los términos de referencia y se definieron las expertas invitadas para el desarrollo del primer encuentro. De igual manera, se envió información a Onu Mujeres para integrar listado de posibles proponentes. 
- Articulación Secretaría Distrital de Movilidad (SDM): se suscribió convenio interadministrativo derivado No. SDM-CD-063-202, del 9 de julio de 2021, derivado del convenio interadministrativo marco No. IDPC-CI-359-2021. De igual manera, se convocó y desarrolló primer comité técnico de los convenios señalados, en el marco del cual se concertó un plan de trabajo para la ejecución del convenio derivado. 
- Participación-articulación IDPAC, IDRD y SDM: se dio continuidad a proceso de articulación con estas entidades para el desarrollo de dos encuentros presenciales con colectivos de ciclistas con el fin de dar a conocer el proceso de declaratoria, sensibilizar a los participantes en materia de patrimonio cultural inmaterial y efectuar un alistamiento del proceso participativo que se llevará a cabo con esta población. Se realizó un primer taller con líderes de colectivos el día 30 dejulio. Adicional a ello, se realizó presentación y socialización del proceso en el marco de la sesión ordinaria del Consejo Distrital de la Bicicleta, el día 16 de julio; el 29 de julio se llevó a cabo un taller sobre cultura de la bicicleta con guías del IDRD vinculados con programas como Escuela de la bici, Al trabajo en bici y Ciclovía. 
- IDPC Campus: se llevó a cabo el conversatorio “Montar cicla en Bogotá, aproximaciones desde el patrimonio cultural” en el marco del ciclo IDPC Campus. - Política pública de la bicicleta: se diligenció matriz de seguimiento a la implementación de la política señalada, en lo referente al producto asociado con la declaratoria de la cultura de la bicicleta como PCI; se remitió a la SDM. 
AGOSTO
- Enfoque de género: se continuó articulación con Onu Mujeres y Secretaría de la Mujer para el desarrollo acciones conjuntas que permitan fortalecer el enfoque de género en el proceso de declaratoria. Para ello, se sostuvo una reunión de articulación con Onu Mujeres y Secretaría de la Mujer, así como la profesional seleccionada por Onu mujeres, para liderar el desarrollo de las acciones proyectadas para fortalecer el enfoque de género en el proceso de declaratoria, esto es, cinco encuentros con expertas y colectivos de mujeres ciclistas para desarrollar lineamientos en materia de enfoque de género para esta declaratoria. 
- Articulación Secretaría Distrital de Movilidad (SDM): se desarrolló reunión de avances con esta entidad, con el fin de revisar nuevamente el plan de trabajo y la ejecución del convenio derivado suscrito con esta entidad, así como el avance del proceso de incorporación de recursos. 
- Participación-articulación IDPAC, IDRD: se dio continuidad a proceso de articulación con estas entidades para el desarrollo de encuentros y talleres con colectivos de ciclistas con el fin de dar a conocer el proceso de declaratoria, sensibilizar a los participantes en materia de patrimonio cultural inmaterial y efectuar un alistamiento del proceso participativo que se llevará a cabo con esta población. Se realizó un taller virtual el 14 de agosto y un taller presencial el día 28 de agosto. 
SEPTIEMBRE
- Enfoque de género: se continuó articulación con Onu Mujeres y Secretaría de la Mujer para el desarrollo acciones conjuntas que permitan fortalecer el enfoque de género en el proceso de declaratoria. Se apoyó la gestión de espacios para el desarrollo de los encuentros proyectados así como el proceso de convocatoria e inscripción, y se acompañaron dos de los cinco encuentros programados con expertas y colectivos de mujeres ciclistas para desarrollar lineamientos en materia de enfoque de género para esta declaratoria, a saber: a) Taller presencial de mujeres ciclistas el 20 de septiembre "¿Qué nos cuentan las bicis? Laboratorio de memoria; b) Taller presencial de mujeres ciclistas el 27 de septiembre "¿Cómo se lleva la vida en bicicleta? Valoración social". 
- Articulación Secretaría Distrital de Movilidad (SDM): se desarrolló reunión de avances con esta entidad, con el fin de revisar los avances en la ejecución del convenio derivado suscrito con esta entidad, así como el avance del proceso de incorporación de recursos. 
- Participación/activación: se llevó a cabo la actividad “Rodada Mi cicla, mi patrimonio” en el marco del mes del patrimonio, en colaboración con el colectivo TeusacaTuBici, recorrido que finalizó en la plaza de mercado Samper Mendoza. En tal sentido se realizó el proceso de preparción acompañamiento, preparación logística, facilitación de diálogos, entre otros. 
- Ciclo Alameda Medio Milenio-articulación IDU: se llevó a cabo reunión con el área de Atención y servicio a la ciudadanía del IDU con miras a articular acciones en el proyecto Ciclo Alameda Medio Milenio y otros proyectos de infraestructura que adelanta la administración e involucran el uso de la bicicleta.</t>
  </si>
  <si>
    <t xml:space="preserve">En el proceso de la Bici: Se avanzó en la contratación del equipo de trabajo derivado del convenio suscrito con la SDM  quienes formularon el plan de trabajo para el desarrollo del convenio interinstitucional, realizaron el proceso de revisión preliminar  bibliográfica, avanzaron en un borrador del proceso metodológico y ejes temáticos que van a estructurar el proceso de la Cultura de la Bici., y en la propuesta gráfica que va a acompañar el proceso de elaboración de la postulación de la Cultura de la Bicicleta como patrimonio cultural inmaterial de la ciudad de Bogotá.
Por otra parte, se desarrollaron dos talleres  por parte del Grupo de Declaratorias de PCI para el fortalecimiento de capacidades del equipo de trabajo de la postulación de la Cultura de la Bicicleta. Los talleres estuvieron enfocados a introducir los conceptos de PCI y su salvaguardia y los procedimientos de inclusión de una manifestación cultural en la LRPCID.
</t>
  </si>
  <si>
    <t>Acuerdo interinstitucional</t>
  </si>
  <si>
    <t>Identificación de actores declaratoria 3</t>
  </si>
  <si>
    <t>Matriz de actores</t>
  </si>
  <si>
    <t>1 matriz de actores</t>
  </si>
  <si>
    <t xml:space="preserve">No se presentaron avances en el desarrollo de esta actividad durante el trimestre reportado. </t>
  </si>
  <si>
    <t xml:space="preserve">Identificación de actores Cultura de la bicicleta: se consolidó información referente actores sociales identificados a la fecha y se desarrolló mapa de actores a través de un diagrama. </t>
  </si>
  <si>
    <t>Se continúa avanzando en la identificación de actores sociales en torno a la cultura de la bicicleta, con el fin de consolidar la matriz correspondiente en el siguiente trimestre.</t>
  </si>
  <si>
    <t>En el marco del proceso de definición metodológica se definión un primer acercamiento al mapa de actores de la declaratoria de la cultura d ela bici</t>
  </si>
  <si>
    <t>Acompañamiento a las solicitudes de declaratorias de las comunidades</t>
  </si>
  <si>
    <t xml:space="preserve">Informe </t>
  </si>
  <si>
    <t>100% de acciones de acompañamiento ejecutadas</t>
  </si>
  <si>
    <r>
      <rPr>
        <rFont val="Calibri"/>
        <b/>
        <color rgb="FF3F3F3F"/>
        <sz val="10.0"/>
      </rPr>
      <t xml:space="preserve">Palo del ahorcado
</t>
    </r>
    <r>
      <rPr>
        <rFont val="Calibri"/>
        <b val="0"/>
        <color rgb="FF3F3F3F"/>
        <sz val="10.0"/>
      </rPr>
      <t xml:space="preserve">Se continuó el proceso de acompañamiento al proceso de declaratoria del palo del ahorcado de Ciudad Bolívar iniciado en 2020 a partir de una solicitud ciudadana. Para ello se desarrollaron las siguientes acciones: 
- Se llevó a cabo el conversatorio “Paisajes culturales: territorios y proyectos de ciudad en disputa” el 18 de marzo, el marco del cual se desarrollaron reflexiones críticas en torno a la categoría de paisaje cultural y las posibilidades que ofrece para comprender las dinámicas territoriales y culturales propias del sur de la ciudad, con un énfasis en el caso del Palo del ahorcado.
</t>
    </r>
    <r>
      <rPr>
        <rFont val="Calibri"/>
        <b/>
        <color rgb="FF3F3F3F"/>
        <sz val="10.0"/>
      </rPr>
      <t xml:space="preserve">
Plaza de mercado Samper Mendoza 
</t>
    </r>
    <r>
      <rPr>
        <rFont val="Calibri"/>
        <b val="0"/>
        <color rgb="FF3F3F3F"/>
        <sz val="10.0"/>
      </rPr>
      <t xml:space="preserve">Se continuó el proceso de acompañamiento al proceso de declaratoria de la plaza de hierbas Samper Mendoza iniciado en 2020 a partir de una solicitud ciudadana. Para ello se desarrollaron las siguientes acciones: 
- Como continuación del proceso y apoyo técnico a la mesa de articulación de la plaza de mercado Samper Mendoza se propuso y concertó el plan de trabajo correspondiente al año 2021 para la identificación, reconocimiento de manifestaciones culturales susceptibles a ser incluidas en la Lista Representativa de patrimonio cultural inmaterial LRPCID. 
</t>
    </r>
    <r>
      <rPr>
        <rFont val="Calibri"/>
        <b/>
        <color rgb="FF3F3F3F"/>
        <sz val="10.0"/>
      </rPr>
      <t xml:space="preserve">Nota: </t>
    </r>
    <r>
      <rPr>
        <rFont val="Calibri"/>
        <b val="0"/>
        <color rgb="FF3F3F3F"/>
        <sz val="10.0"/>
      </rPr>
      <t>se hizo acompañamiento a la solicitudes allegadas y se produjo un breve informe. Se verificará la métrica y productos para siguientes reportes</t>
    </r>
  </si>
  <si>
    <t xml:space="preserve">laza de mercado Samper Mendoza 
Se continuó el proceso de acompañamiento al proceso de declaratoria de la plaza de hierbas Samper Mendoza iniciado en 2020 a partir de una solicitud ciudadana. Para ello se desarrollaron las siguientes acciones:
ABRIL:
 - Se realizó un recorrido por la plaza con el fin de ampliar la participación de los diferentes actores en las acciones propuestas por la mesa de trabajo previamente conformada. Se abordó el tema del festival de las hierbas con el fin de aportar en cuanto al enfoque patrimonial. - Se generó articulación interinstitucional y se prestó acompañamiento en el desarrollo del taller de memoria histórica de la plaza de mercado en el marco de la estrategia memorias locales, sectoriales y poblacionales del Centro de Memoria Paz y Reconciliación CMPR. 
MAYO:
- En el marco de la mesa de trabajo conformada previamente, se realizaron cuatro reuniones tanto virtuales como presenciales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JUNIO: 
- En el marco de la mesa de trabajo conformada previamente, se realizó una jornada de sensibilización y recorrido nocturno en la plaza Samper Mendoza el 10 de junio con el fin de activar la noción de patrimonio entre los comerciantes a través de la pregunta ¿qué es Patrimonio?. Complementario a esto el 24 de junio se participó en la jornada de socialización del proyecto PINTUCO, con el fin de iniciar el proceso participativo de construcción artística y social para la identificación de expresiones, saberes y prácticas culturales propias de la plaza, que serán luego plasmadas en 2 intervenciones (murales) en la plaza de mercado. 
- Se llevó a cabo reunión con directivos y profesionales del IDPC para dar continuidad al proceso de gestión de recursos a través del Museo Británico y definir los pasos a seguir para direccionar este posible apoyo al proceso participativo y comunitario. 
Palo del ahorcado 
Se continuó el proceso de acompañamiento al proceso de declaratoria del palo del ahorcado de Ciudad Bolívar iniciado en 2020 a partir de una solicitud ciudadana. Para ello se desarrollaron las siguientes acciones: 
ABRIL: 
- Se generó una reunión de articulación con el equipo vinculado al proyecto Museo de la Ciudad Autoconstruida en Ciudad Bolívar. 
- Se preparó y desarrollo sesión de trabajo con la Mesa de Memoria de Ciudad Bolívar para presentar el proceso y ampliar la participación de actores sociales de la localidad. 
- Se desarrolló taller con las organizaciones sociales interesadas en el marco del cual se presentaron los resultados del taller de diciembre de 2020 y se amplió el mapa de actores a involucrar en el proceso.
MAYO: 
- Se generó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 Se inició proceso de articulación con la Secretaría Distrital de Ambiente, en el marco de las proyecciones establecidas en el Plan de Ordenamiento Territorial con respecto al sector de Cerro Seco donde se encuentra el Palo del Ahorcado (reunión 11 de mayo). 
JUNIO: 
- Se gestionó y llevó a cabo segunda reunión con funcionarios de la Secretaría Distrital de Ambiente (SDA) y Secretaría Distrital de Planeación (SDP) con el fin de generar articulaciones en torno al palo del ahorcado y cerro seco, teniendo en cuentas las disposiciones establecidas en el proyecto de acuerdo del Plan de Ordenamiento Territorial que se encuentra en proceso de concertación, con respecto a la conformación del parque de borde cerro seco en ese sector. 
- Se adelantó revisión y comentarios de los artículos 16 y 35 de proyecto de acuerdo POT mencionado, con el fin de involucrar abordaje desde la protección y salvaguardia del patrimonio cultural en lo referente a las disposiciones, intervenciones y régimen de usos del parque de borde cerro seco. Se realizó envío de matriz de revisión a la SDA y SDP, así como propuestas de redacción en lo referente a la administración del parque. </t>
  </si>
  <si>
    <t xml:space="preserve">Plaza de mercado Samper Mendoza: se continuó el proceso de acompañamiento al proceso de declaratoria de la plaza de hierbas Samper Mendoza iniciado en 2020 a partir de una solicitud ciudadana. Para ello se desarrollaron las siguientes acciones: 
JULIO
- Se desarrolló primer borrador de documento referente al proceso de gestión de recursos por parte del Museo Británico, con el propósito de definir orientaciones básicas para la formulación de proyectos a desarrollar por parte de organizaciones y personas vinculadas con la plaza de mercado. Lo anterior con el fin de fortalecer el proceso de investigación social participativa, que fortalezca el proceso que se viene adelantando en la plaza. 
- Se desarrolló reunión de balance y revisión de ruta de acción del proceso con consejero local de patrimonio de la localidad de Los Mártires; de igual manera se definieron acciones para articular el trabajo que viene desarrollando la mesa de trabjo previamente confomada con las iniciativas ciudadanas que se vienen gestando la palza de mercado. 
AGOSTO
- Se desarrolló una reunión con representantes del Centro de Excelencia Santo Domingo para Investigación sobre Latinoamérica del Museo Británico con el fin de retomar el proceso de gestión de recursos para apoyar procesos de investigación local en la plaza de mercado. 
- Se presentó un balance sobre las acciones que hasta el momento se han desarrollado en la plaza de mercado en el marco de la sesión del 17 de agosto, de la comisión de acción social y salud de la Junta Administradora local JAL Los Mártires, atendiendo a solicitud por parte de dicha corporación. 
SEPTIEMBRE
- Se llevó a cabo un recorrido dentro de la Plaza de Mercado del Samper Mendoza en el marco de la actividad “Rodada Mi Bici, Mi patrimonio”, dentro de la programación del mes del patrimonio. En el marco de dicho recorrido se desarrollaron acciones preparatorias para contar con la participación de vivanderos, vivanderas y comerciantes de la plaza de mercado en el recorrido. De esta manera, dos yerbateras, un comerciante de productos esotéricos y un auxiliar de carga o carretero de la plaza establecieron diálogo con los asistentes al recorrido y presentaron parte de la riqueza cultural de la plaza desde sus voces y experiencias. 
- Se desarrolló una segunda reunión de balance y empalme del proceso con el consejero local de patrimonio de la localidad de Los Mártires, a la luz del cambio del equipo de profesionales del IDPC a cargo del mismo. 
- Se adelantó reunión de articulación con el IPES, con miras a generar una mesa de trabajo conjunta y una agenda para dicho espacio de articulación, así como reunión con profesionales de la SCRD, con el propósito de articular acciones y generar líneas de trabajo conjuntas. 
Palo del ahorcado: se continuó el proceso de acompañamiento al proceso de declaratoria del palo del ahorcado de Ciudad Bolívar iniciado en 2020 a partir de una solicitud ciudadana. Para ello se desarrollaron las siguientes acciones: 
JULIO
- Se participó de reunión convocada por el Consejo Local de Arte Cultura y Patrimonio de Ciudad BolíVar con miras a revisar y ajustar el pacto por la cultura que firmó la actual administración distrital. En dicha reunión se puso de manifiesto la idea de avanzar en el reconocimiento del patrimonio cultural asociado al palo del ahorcado, las organizaciones sociales que de alguna manera se encuentran vinculadas por este símbolo de la localidad, así como a las prácticas que allí perviven. 
AGOSTO
- Se realizaron tres talleres y acompañamientos enfocados: cartografía de procesos culturales asociados al palo del ahorcado; piloto de memoria fotográfica “álbum barrial de Potosí” y un recorrido por Cerro Seco y el Árbol del ahorcado. 
- Se formuló el proyecto “El "palo del ahorcado" o “árbol de la vida” como patrimonio cultural de Bogotá: investigación local con jóvenes de Ciudad Bolívar” para ser presentado a AcdiVoca y buscar una posible financiación con esta organización. 
SEPTIEMBRE
- Se dio continuidad al proceso de articulación con la organización AcdiVoca, con el fin generar alianzas en territorio y buscar una posible financiación con esta organización. Para ello, se se acompañó la reunión propuesta por el Programa Jóvenes resilientes, financiado por USAID e implementado por ACDI/VOCA, realizada en la Alcaldía Local de Ciudad Bolívar. De igual manera, se acompañó la reunión de Crea Lab Latinoamérica, quien trabaja de la mano del Programa Jóvenes Resilientes de ACDI/VOCA. Durante la reunión se hace la presentación de varias organizaciones del territorio participantes del evento, y desde el equipo de declaratorias del IDPC se hace la presentación y ofrecimiento de asesoría y apoyo en la construcción de proyectos alrededor de patrimonio cultural inmaterial, específicamente asociados al Palo del Ahorcado. </t>
  </si>
  <si>
    <t>Teniendo en cuenta el acompañamiento realizado en la vigencia para los procesos de palo de ahorcado y de plaza Samper Mendoza  se generaron dos informes de actividades del proceso de acompañamiento técnico por parte del IDPC frente a la intención de postular las manifestaciones culturales asociadas a estos procesos, como patrimonio Cultural Inmaterial de la ciudad y ser incluído en la LRPCID.</t>
  </si>
  <si>
    <t>Informe de acompañamiento</t>
  </si>
  <si>
    <t>INVENTARIOS</t>
  </si>
  <si>
    <t xml:space="preserve">Ajustar y armonizar la propuesta metodológica para la elaboración del inventario de PCI </t>
  </si>
  <si>
    <t>Documento metodológico ajustado</t>
  </si>
  <si>
    <t>Blanca Gómez</t>
  </si>
  <si>
    <r>
      <rPr>
        <rFont val="Calibri"/>
        <b/>
        <color rgb="FF3F3F3F"/>
        <sz val="10.0"/>
      </rPr>
      <t xml:space="preserve">Enero: </t>
    </r>
    <r>
      <rPr>
        <rFont val="Calibri"/>
        <color rgb="FF3F3F3F"/>
        <sz val="10.0"/>
      </rPr>
      <t xml:space="preserve">durante el mes de enero se avanzó en el proceso de planeación y distribución de tareas para el ajuste y armonización de la propuesta metodológica de inventario de PCI. Así mismo,  se priorizaron los equipos al interior del IDPC para el desarrollo de mesas de trabajo para el ajuste y armonización de la propuesta metodológica. Se hicieron ajuste a la ruta metodológica general de inventario. 
</t>
    </r>
    <r>
      <rPr>
        <rFont val="Calibri"/>
        <b/>
        <color rgb="FF3F3F3F"/>
        <sz val="10.0"/>
      </rPr>
      <t xml:space="preserve">Febrero: </t>
    </r>
    <r>
      <rPr>
        <rFont val="Calibri"/>
        <color rgb="FF3F3F3F"/>
        <sz val="10.0"/>
      </rPr>
      <t xml:space="preserve">en el mes de febrero se continuo avanzando  en el proceso de ajuste y armonización de la propuesta metodológica para la elaboración de inventarios de patrimonio cultural de la ciudad. Se elaboró una propuesta de objetivos del proyecto de inventario, se ajustó la ruta metodológica y la propuesta de nodos del patrimonio cultural (anteriormente Núcleos de observación). Así mismo, se planearon y convocaron sesiones de trabajo con diversos equipos al interior del IDPC, a saber: 7 entornos, PEMP Teusaquillo, Investigación, Enfoque diferencial y Declaratorias de PCI. En febrero se llevaron a cabo las mesas de trabajo con los equipos de 7 entornos, PEMP Teusaquillo y  el grupo de investigación.
</t>
    </r>
    <r>
      <rPr>
        <rFont val="Calibri"/>
        <b/>
        <color rgb="FF3F3F3F"/>
        <sz val="10.0"/>
      </rPr>
      <t xml:space="preserve">Marzo: </t>
    </r>
    <r>
      <rPr>
        <rFont val="Calibri"/>
        <color rgb="FF3F3F3F"/>
        <sz val="10.0"/>
      </rPr>
      <t xml:space="preserve">Durante el mes de marzo se continúo con el proceso de ajuste y armonización de la propuesta metodológica de inventario de PCI. Para ello se trabajo en dos sentidos: 
a. Mesas de  trabajo con equipos y dependencias al interior del IDPC: 
-Se desarrollaron 4 mesas de trabajo con el Equipo de valoración e  inventario de la Subdirección de protección e intervención del patrimonio los días 1-03-2021, 10-03-2021, 12-03-2021 y el 24-03-2021.
-Mesa de trabajo con el Equipo de enfoque diferencial el día 4-03-201
-Mesa de trabajo con el equipo de Declaratorias de PCI el día 10-03-2021  
-Mesa de trabajo con la Subdirectora de divulgación y apropiación el día 17-03-2021
-Mesa de trabajo con el equipo de participación y fomento el día 18-03-2021
b. Se desarrollaron espacios de trabajo interno para recoger los comentarios realizados por los demás equipos de trabajo y se inició el proceso de diseño de herramientas para la aplicación de la ruta metodológica de inventario de PCI.
-Reunión de evaluación mesas de trabajo 10-03-2021
-Reunión de planeación del proceso de convocatoria para incio de los pilotos en campo 24-03-2021. 
-Diseño preliminar de herramientas
-Se generó plan de convocatoria para inciar los pilotos en campo. 
c. Se llevó a cabo un primer recorrido de reconocimiento del territorio en el núcleo fundacional de Bosa, con el fin de preparar el inicio del proceso en campo 25-03-2021. </t>
    </r>
  </si>
  <si>
    <r>
      <rPr>
        <rFont val="Calibri"/>
        <color rgb="FF3F3F3F"/>
        <sz val="10.0"/>
      </rPr>
      <t xml:space="preserve">En el segundo trimestre se continúo con el proceso de armonización y ajuste de la ruta metodológica de inventario de PCI. Para ello se continuaron los espacios de discusión interna con Equipos y dependencias del IDPC, especialmente con el Equipo de valoración e inventario de la SPIP, con los equipos de 7 entornos y PEMPT de la SGT -con quienes se está adelantaron el proceso de inventario de manera articulada- y con los Equipos de enfoque diferencial y participación y fomento de la SDAP. Así mismo se continuaron los espacios de discusión al interior del Equipo de inventario de PCI. A partir de dichos espacios de discusión se elaboraron los siguientes documentos: 
a.  RUTA METODOLÓGICA DETALLADA PARA LA CONFECCIÓN DE INVENTARIOS DEL PCI EN BOGOTÁ
b. Herramientas para la implementación de la ruta metodológica
</t>
    </r>
    <r>
      <rPr>
        <rFont val="Calibri"/>
        <b/>
        <color rgb="FF3F3F3F"/>
        <sz val="10.0"/>
      </rPr>
      <t>-Etapa 1 Concertación:</t>
    </r>
    <r>
      <rPr>
        <rFont val="Calibri"/>
        <color rgb="FF3F3F3F"/>
        <sz val="10.0"/>
      </rPr>
      <t xml:space="preserve">
 0. Mapa de actores y procesos 
1. Apertura_Sensibilización_presentación del proceso
2. Concertación del equipo local de inventario y plan de trabajo
2.1 Formato de sistematización de aportes de los participantes (encuentro 1)
2.2 Formato para la concertación de planes de trabajo 
2.3 PPT Presentación inventario comunidad 13_05_2021_BGL
2.4 Rúbrica criterios_18_05_2021
2.5 Formato conformación Equipo local
</t>
    </r>
    <r>
      <rPr>
        <rFont val="Calibri"/>
        <b/>
        <color rgb="FF3F3F3F"/>
        <sz val="10.0"/>
      </rPr>
      <t>-Etapa 2 Investigación:</t>
    </r>
    <r>
      <rPr>
        <rFont val="Calibri"/>
        <color rgb="FF3F3F3F"/>
        <sz val="10.0"/>
      </rPr>
      <t xml:space="preserve">
1. Recorrido a la deriva 
1.1 Guía para réplica de la deriva 
2 Plante de saberes
3. Herbario-Marco de referencia.
3.1 PPt Marco de referencia
4. Espina de pescado. </t>
    </r>
  </si>
  <si>
    <t xml:space="preserve">En el tercer trimestre se continúo con el proceso de elaboración de herramientas para la aplicación de la ruta metodológica de inventario.  A continuación se señalan las herramientas elaboradas y aplicadas durante el periodo. 
Herramientas Etapa 2-Investigación: 
Julio
1. Red del patrimonio vivo (ajuste de la herramienta "espina de pescado")
2. Matriz de priorización
2.1 Criterios para la identificación (Guía para el facilitador)
2.2 Criterios pata la identificación (Guía para la comunidad)
3. Formato ficha de proyectos de investigación
4. Propuesta preliminar  formulario de registro SISBIC
Agosto
1. Herramienta para la construcción colectiva de propuestas de investigación local 
1.1 Formato ficha de proyectos de investigación
1.2 Hoja de ruta de las investigaciones locales
2. Mapa base de prácticas y manifestaciones 
3. Formulario de registro SISBIC (ajustado). 
Septiembre
1. Ajuste de la herramienta de registro en conjunto con el Equipo SISBIC de la SGT. 
2. Herramienta para la elaboración de línea de tiempo
</t>
  </si>
  <si>
    <t>Actividad concluida en e segundo trimestre de la vigencia</t>
  </si>
  <si>
    <t>Documento metodológico</t>
  </si>
  <si>
    <t>Implementación de pilotos metodológicos en campo</t>
  </si>
  <si>
    <t>Sistematización de pilotos</t>
  </si>
  <si>
    <t>1 documento de sistematización</t>
  </si>
  <si>
    <t xml:space="preserve">La implementación de los pilotos en campo iniciará en el segundo trimestre del presente año. </t>
  </si>
  <si>
    <r>
      <rPr>
        <rFont val="Calibri"/>
        <color rgb="FF3F3F3F"/>
        <sz val="10.0"/>
      </rPr>
      <t xml:space="preserve">En el segundo trimestre se inició la implementación de los pilotos de la metodología de inventario en campo en Bosa, Suba y Usme -en articulación con el proyecto 7 entornos- y en el SIC de Teusaquillo en el marco de la formulación del PEMP.  Los avances en cada uno de los pilotos son los siguientes: 
</t>
    </r>
    <r>
      <rPr>
        <rFont val="Calibri"/>
        <b/>
        <color rgb="FF3F3F3F"/>
        <sz val="10.0"/>
      </rPr>
      <t>a. Bosa:</t>
    </r>
    <r>
      <rPr>
        <rFont val="Calibri"/>
        <color rgb="FF3F3F3F"/>
        <sz val="10.0"/>
      </rPr>
      <t xml:space="preserve"> Se concluyó la etapa de concertación. Se conformó el equipo local de inventario y se concertó el plan de trabajo  para el desarrollo de las tres etapas siguientes del proceso de inventario. Se inició la etapa de investigación. Se desarrollaron las sesiones 3, 4 y 5 del proceso. Con ello se avanzó en el momento de  contextualización a través del desarrollo del recorrido a la deriva, capa 1 de la cartografía del patrimonio vivo y plante de saberes. 
</t>
    </r>
    <r>
      <rPr>
        <rFont val="Calibri"/>
        <b/>
        <color rgb="FF3F3F3F"/>
        <sz val="10.0"/>
      </rPr>
      <t>b. Suba:</t>
    </r>
    <r>
      <rPr>
        <rFont val="Calibri"/>
        <color rgb="FF3F3F3F"/>
        <sz val="10.0"/>
      </rPr>
      <t xml:space="preserve">  se concluyó la etapa de concertación, con lo cual se logró la conformación del equipo local de inventario. Así mismo, se dió inicio a la etapa de investigación. Se llevó a cabo el recorrido a la deriva (Sesión 3) y se inició la cartografía del patrimonio vivo (sesión 4). 
</t>
    </r>
    <r>
      <rPr>
        <rFont val="Calibri"/>
        <b/>
        <color rgb="FF3F3F3F"/>
        <sz val="10.0"/>
      </rPr>
      <t>c.Usme:</t>
    </r>
    <r>
      <rPr>
        <rFont val="Calibri"/>
        <color rgb="FF3F3F3F"/>
        <sz val="10.0"/>
      </rPr>
      <t xml:space="preserve"> Se conformó el equipo local de inventario, con lo que se concluyó la etapa de concertación. 
</t>
    </r>
    <r>
      <rPr>
        <rFont val="Calibri"/>
        <b/>
        <color rgb="FF3F3F3F"/>
        <sz val="10.0"/>
      </rPr>
      <t>d. PEMP Teusaquillo</t>
    </r>
    <r>
      <rPr>
        <rFont val="Calibri"/>
        <color rgb="FF3F3F3F"/>
        <sz val="10.0"/>
      </rPr>
      <t xml:space="preserve">
Se concluyó la etapa de concertación con la conformación del Equipo local de inventario y la concertación del plan de trabajo. Se inició la etapa de investigación. Se llevaron a cabo las sesiones 4, 5 y 6, las cuales abordaron: cartografía del patrimonio vivo, recorrido a la deriva y plante de saberes.  
Al final de la implementación de los pilotos se adjuntaran las evidencias finales del proceso. </t>
    </r>
  </si>
  <si>
    <t xml:space="preserve">En el tercer trimestre se ha continuado con la implementación de los pilotos de inventario en campo. A continuación se describen los avances cualitativos del proceso en cada uno de los pilotos: 
a. Bosa:  se  continuo con el desarrollo de la etapa de investigación. Se realizaron las sesiones 6, 7, 8, 9, 10 y 11, a partir de las cuales se priorizaron 4 manifestaciones/prácticas o procesos culturales, a saber: 
-Prácticas alimentarias
-Prácticas asociadas al reciclaje
-Procesos culturales y artísticos
-Humedales y ríos
Se dio incio a las investigaciones locales en torno a las prácticas y procesos priorizados.  A partir de los resultados de dichas investigaciones se elaborán los registros del inventario de PCI.
b. Suba: se  continuo con el desarrollo de la etapa de investigación. Se realizaron las sesiones 5, 6, 7, 8, 9, 10 y 11, a partir de las cuales se priorizaron 4 manifestaciones/prácticas o procesos culturales, a saber: 
-Conocimiento y usos de las plantas
-Cuerpos de agua
-Educación popular
-Arte en la construcción de memoria e identidad
Se dio incio a las investigaciones locales en torno a las prácticas y procesos priorizados.  A partir de los resultados de dichas investigaciones se elaborán los registros del inventario de PCI.
c. Usme: se  inició la etapa de investigación. Se realizaron  11 sesiones de la metodología de inventario, a partir de las cuales se priorizaron 4 manifestaciones/prácticas o procesos culturales, a saber: 
-Historias de los barrios
-Luchas asociadas a los cuerpos de agua
-Luchas campesinas
-Lugares de representación de las luchas sociales
Se dio incio a las investigaciones locales en torno a las prácticas y procesos priorizados.  A partir de los resultados de dichas investigaciones se elaborán los registros del inventario de PCI.
d. Teusaquillo: se  continuo con el desarrollo de la etapa de investigación. Se realizaron las sesiones 5, 6, 7, 8, 9, 10 y 11, a partir de las cuales se priorizaron 4 manifestaciones/prácticas o procesos culturales, a saber: 
-Arquitectura y memoria
-El río Arzobispo como eje de Patrimonios vivos
-Prácticas y conocimientos asociados al Parkway
-Prácticas artísticas y culturales de Teusaquillo
Se dio incio a las investigaciones locales en torno a las prácticas y procesos priorizados.  A partir de los resultados de dichas investigaciones se elaborán los registros del inventario de PCI.
Al final de la implementación de los pilotos se adjuntaran las evidencias finales del proceso. </t>
  </si>
  <si>
    <t xml:space="preserve">En el cuarto trimestre se continúo con la implementación de los piloto en campo y se finalizó con el proceso para 2021. Se aclara que las etapas de  creación y divulgación y gestión se abordaron preliminarmente, debido a la reorientación de recursos por parte de las directivas de la entidad. Por lo anterior, en 2022 será necesario continuar el proceso. Se continúo con el desarrollo de los procesos en cada una de las localidades, trabajo a partir del cual se elabora un documento de sistematización con los respectivos anexos para cada uno de los pilotos.
a. Bosa: el piloto de la metodología de inventario implementado en 2021, arroja los siguientes resultados. 
1. Conformación del equipo local:  se logró la conformación de un Equipo local integrado por 15 personas, cuya asistencia fue fluctuante a lo largo del tiempo. 
2. Sesiones de trabajo, actividades de investigación y asesorías de las investigaciones locales: 
-18 sesiones de trabajo con el Equipo local de inventario. 
-4 actividades de investigación que permitieron la vinculación de hacedores y portadores en el territorio. 
-6 sesiones de asesoría para orientar las investigaciones locales. 
3. 4 procesos/prácticas o manifestaciones priorizadas, a partir de las cuales se desarrollaron 4 investigaciones locales: 
-Oficios tradicionales de la localidad de Bosa. 
-Proceso de organización social para la reivindicación del modelo de comunidad sostenible y alimentaria (Barrio El Regalo)
-Organización comuntaria en torno a lo festivo en Bosa 
-Procesos comunitarios de conocimiento, cuidado, recuperación y defensa de los cuerpos de agua en Bosa
Se adjuntan los anexos correspondientes a los resultados de cada investigación local. 
b. Suba: el piloto de la metodología de inventario implementado en 2021, arroja los siguientes resultados. 
1. Conformación del equipo local:  se logró la conformación de un Equipo local integrado por 12 personas, cuya asistencia fue fluctuante a lo largo del tiempo.  Algunos desertaron del proceso.
2. Sesiones de trabajo, actividades de investigación y asesorías de las investigaciones locales: 
-17 sesiones de trabajo con el Equipo local. 
-4 actividades de investigación que permitieron la vinculación de hacedores y portadores en el territorio. 
-5 sesiones de asesoría para orientar las investigaciones locales. 
3.4 procesos/prácticas o manifestaciones priorizadas, a partir de las cuales se desarrollaron 4 investigaciones locales: 
-Arte en la construcción de memoria e identidad. 
-Conocimientos y prácticas de cultivo en las huertas de la comunidad muisca de Suba.  
-Procesos comunitarios de conocimiento, cuidado, recuperación y defensa de los cuerpos de agua en Suba. 
-Construcción de tejidos barriales en la educación popular
Se adjuntan los anexos correspondientes a los resultados de cada investigación local. 
c. Usme: el piloto de la metodología de inventario implementado en 2021, arroja los siguientes resultados. 
1. Conformación del equipo local:  se logró la conformación de un Equipo local integrado por 12 personas, cuya asistencia fue fluctuante a lo largo del tiempo.  Algunos desertaron del proceso.
2. Sesiones de trabajo, actividades de investigación y asesorías de las investigaciones locales: 
-16 sesiones de trabajo con el Equipo local. 
-6  actividades de investigación que permitieron la vinculación de hacedores y portadores en el territorio.
-7 sesiones de asesoría para orientar las investigaciones locales. 
3. 3 procesos/prácticas o manifestaciones priorizadas, a partir de las cuales se desarrollaron 4 investigaciones locales: 
-Luchas campesinas alrededor de lo verde y el agua. 
-Lugares de representación de la memoria usmeña.
-Organización social y luchas asociadas a la constitución de los barrios en Usme 
Se adjuntan los anexos correspondientes a los resultados de cada investigación local. </t>
  </si>
  <si>
    <t>Documento de sistematización</t>
  </si>
  <si>
    <t>Evaluación de los pilotos de campo</t>
  </si>
  <si>
    <t>Memoria de la sesión de evaluación</t>
  </si>
  <si>
    <t>1 documento de evaluación</t>
  </si>
  <si>
    <t xml:space="preserve">La evaluación de los pilotos en campo está prevista para el último trimestre de 2021, una vez se finalice la implementación de los pilotos en campo. </t>
  </si>
  <si>
    <t>La evaluación de los pilotos en campo está prevista para el último trimestre de 2021, una vez se finalice la implementación de los mismos en campo</t>
  </si>
  <si>
    <t xml:space="preserve">Para desarrollar el proceso de evaluación de la aplicación de los pilotos de inventario en Bosa, Suba y Usme, se desarrollaron tres jornadas de evaluación, a partir de las cuales se elaboró una matriz de evaluación del proceso en tres dimensiones: dimensión metodologíca, Dimensión participativa y dimensión institucional. Se anota que si bien se acompañó el proceso de inventario en el marco de la elaboración del PEMP de Teusaquillo, este no se incluyó en la evaluación. 
Octubre: se llevó a cabo una sesión de evaluación preliminar, conjuntamente con el Equipo de valoración e inventario de la SPIP.
Diciembre: se desarrollaron dos sesiones de evaluación internas, con la participación de los profesionales del Equipo de inventario de la SDAP.  </t>
  </si>
  <si>
    <t>Memoria del proceso de evaluación</t>
  </si>
  <si>
    <t>Formulación de estrategia de comunicación y divulgación del proyecto de inventario de PCI</t>
  </si>
  <si>
    <t>Documento de estrategia de comunicación y divulgación</t>
  </si>
  <si>
    <t>1 documento de  comunicación</t>
  </si>
  <si>
    <r>
      <rPr>
        <rFont val="Calibri"/>
        <b/>
        <color rgb="FF3F3F3F"/>
        <sz val="10.0"/>
      </rPr>
      <t xml:space="preserve">Marzo: </t>
    </r>
    <r>
      <rPr>
        <rFont val="Calibri"/>
        <color rgb="FF3F3F3F"/>
        <sz val="10.0"/>
      </rPr>
      <t xml:space="preserve">durante el mes de marzo se inició el proceso de diseño de la estrategia de comunicación y divulgación del proyecto de inventario. Para ello se llevó a cabo reunión con el profesional del equipo de comunicaciones Diego Muñoz, y con el colectivo audiovisual Fresa, con quienes se espera generar contenidos para la producción de un podcast sobre la herramienta de inventario de PCI. </t>
    </r>
  </si>
  <si>
    <t>En el segundo semestre se concluyó la formulación de la estrategia de divulgación. Se elaboró el docuemento: 
ESTRATEGIA DE COMUNICACIONES INVENTARIO DE PATRIMINIO CULTURAL INMATERIAL
IDPC 2021-2023. COMUNICACIÓN Y DIVULGACIÓN PARA LA SALVAGUARDIA EFECTIVA DEL PATRIMONIO CULTURAL</t>
  </si>
  <si>
    <t>Actiividad concluida en el segundo trimestre</t>
  </si>
  <si>
    <t>Actividad concluida en el segundo trimestre de la vigencia</t>
  </si>
  <si>
    <t>Documento estrategia de comunicación</t>
  </si>
  <si>
    <t xml:space="preserve">Desarrollo de Acciones de comunicación y divulgación </t>
  </si>
  <si>
    <t>Acciones de comunicación</t>
  </si>
  <si>
    <t>3 acciones de comunicación</t>
  </si>
  <si>
    <t xml:space="preserve">La ejecución de acciones de comunicación inicia en el segundo trimestre del presente año. </t>
  </si>
  <si>
    <t>Se desarrollaron las siguientes acciones de comunicación: 
a. Convocatoria para el inicio del proceso de Inventario y conformación del Equipo local
b. Elaboración de estructura de micrisitio del proyecto de inventario de PCI
c. Propuesta preliminar de logo e infografías para el proceso de inventario de PCI</t>
  </si>
  <si>
    <t xml:space="preserve">Se desarrollan las siguientes acciones de comunicación en articulación con el Equipo de comunicaciones de la SDAP: 
a. Se finaliza  el diseño del logo del proyecto de inventario. 
b. Se finaliza la elaboración y edición de un video institucional sobre el proceso de inventario y se pública en redes. 
d. Se continua con el proceso de definición de contenidos y diseño del micrositio de inventario. </t>
  </si>
  <si>
    <t xml:space="preserve">En el cuarto trimestre se finalizaron las acciones de comunicación y divulgación del proceso de inventario. 
Octubre: se llevó a cabo el conversatorio virtual IDPC Campus. Para ello se coordinaron las actividades pertienentes para la convocatoria y desarrollo del mismo. En conjunto con el Equipo de comunicaciones se elaboraron las piezas de difusión del conversatorio, se desarrollaron espacios preparatorios con los participantes, y finalmente se llevó a cabo a final del mes de octubre. (https://www.facebook.com/InstitutodePatrimonioCultural/videos/220580810171463). 
Noviembre: se desarrollaron espacios  de diálogo con el Equipo de comunicaciones de la SDAP, con el objeto de articular la etapa de creación de la metodología de inventario a la estrategia de comunicación comunitaria Patrimonios en plural en 2022. 
Diciembre: no se tenian programadas acciones de comunicación para el mes de diciembre. </t>
  </si>
  <si>
    <t>Registro de las actividades de comunicación</t>
  </si>
  <si>
    <t>Acciones de articulación interinstitucional</t>
  </si>
  <si>
    <t>Se elimina la actividad de acuerdo con el memorando  20214000082163 Fecha: 19-05-2021</t>
  </si>
  <si>
    <t>Se está revisando la actividad proyectada</t>
  </si>
  <si>
    <t>Se elimina actividad de acuerdo al memorando 82163</t>
  </si>
  <si>
    <t>Formulación de proyectos de cooperación</t>
  </si>
  <si>
    <t>Proyectos formulados y presentados a los coperantes</t>
  </si>
  <si>
    <t>1 proyecto formulado</t>
  </si>
  <si>
    <t xml:space="preserve">La formulación de proyectos de cooperación está prevista para el último trimestre del año. </t>
  </si>
  <si>
    <t xml:space="preserve">Octubre: se formuló proyecto de cooperación. Se concluye la actividad propuesta. </t>
  </si>
  <si>
    <t>Proyecto formulado</t>
  </si>
  <si>
    <t>PARA INSERTAR</t>
  </si>
  <si>
    <t>FORMACIÓN</t>
  </si>
  <si>
    <t>Realizar la gestión administrativa para generar acuerdos interinstitucionales</t>
  </si>
  <si>
    <t>2 Acuerdos interinstitucionales suscritos</t>
  </si>
  <si>
    <t># de acuerdos suscritos/# de acuerdos programados para el periodo</t>
  </si>
  <si>
    <t>Fabio López</t>
  </si>
  <si>
    <t>Se adelantaron los borradores de convenio e incorporaron las observaciones de aliados y Oficina Asesora Jurídica
Se realizaron las reuniones internas y externas de seguimiento en cada caso.
Se adelantaron los documentos, Instructivo alianzas y sus dos herramientas de intención interna y caracterización de aliados
Se espera que las firmas de 2 de los convenios se realicen en el siguiente trimestre.</t>
  </si>
  <si>
    <t>Se realizaron las reuniones con los equipos de la Oficina Asesora Jurídica, relacionamiento interinstitucional y 7 entornos y las diferentes entidades aliadas, para realizar los avances de los respectivos convenios con la Universidad Nacional, La Secretaría de Educación del Distrito. 
Se adelantan las revisiones y aportes de la OAJ y de la oficina de planeación sobre los documento de procedimiento para convenios con ESALES, y convenio de asociación,los cuales haran parte de un nuevo proceso para el IDPC.
Se realizó la revisión final de estudios previos del convenio con la Universidad Nacional, sobre el proyecto de paisajes sonoros en el borde urbano rural de Usme, y los aportes de los diferentes equipos del IDPC y de la los profesionales y jurídicos de la Universidad Nacional, para proceder a su firma en el proximo mes. 
Se incorporaron las observaciones a los instrumentos de identificación de aliados y el de caracterización de entidades. así como el instructivo de alianzas con las observaciones de la Oficina Asesora Jurídica y de planeación.
Se realizaron las observaciones y se entregó a la SED (Secretaría de Educación del Distrito) el formato de estudios previos preliminar, con todas las observaciones y actividades planteadas desde el idpc, incorporadas en el formato de la SED, se espera el proceso de revisión final por parte de todas las direcciones e instancias involucradas desde la SED para su posterior firma.</t>
  </si>
  <si>
    <t>Se observa avance de la actividad sin embargo no se completó el producto planeado para el trimestre, por lo cual se debe priorizar para dar cumplimiento al producto del segundo y tercer trimestre.</t>
  </si>
  <si>
    <r>
      <rPr>
        <rFont val="Calibri"/>
        <color rgb="FF3F3F3F"/>
        <sz val="10.0"/>
      </rPr>
      <t xml:space="preserve">Se realizaron reuniones con los equipos del IDPC para ajustar o definir los detalles finales de los documentos de convenios, Procedimiento e instructivo, matriz de cooperación.  Se adelantan las revisiones y aportes de la OAJ y de la oficina de planeación sobre los documento de procedimiento para convenios con ESALES, y convenio de asociación, los cuales haran parte de un nuevo proceso para el IDPC.
Se realizó la revisión final de estudios previos, se procedió a realizar el trámite de secop y se oficializó la firma del Convenio Interadministrativo </t>
    </r>
    <r>
      <rPr>
        <rFont val="Calibri"/>
        <b/>
        <color rgb="FF3F3F3F"/>
        <sz val="10.0"/>
      </rPr>
      <t xml:space="preserve">IDPC-CI-431-2021 con la Universidad Nacional </t>
    </r>
    <r>
      <rPr>
        <rFont val="Calibri"/>
        <color rgb="FF3F3F3F"/>
        <sz val="10.0"/>
      </rPr>
      <t>sobre el proyecto de paisajes sonoros en el borde urbano rural de Usme y se procede a programar las reuniones de comité operativo para septiembre.
Se realizó el proceso de revisión final por parte de todas las direcciones e instancias involucradas desde la SED, así como de la juridica de la SED, y se recibe para revisión del equipo de Civinautas, sobre el formato de estudios previos para proceder a su posterior firma.
Se realizaron las revisiones y avances normativos que sustenten los documentos metodológicos de las lineas de media vocacional y educación inicial, lo que facilitará presentarlos a los aliados estrategicos para proxima implementación.
Se adelantaron las reuniones con el equipo de la SCRD, del programa FORMA, para la revisión de los contenidos del Diplomado, que estará instalado en dicha plataforma. Como parte de los acuerdos interinstitucionales en la línea de formación.</t>
    </r>
  </si>
  <si>
    <t xml:space="preserve">Con la SED se suscribió el convenio marco  3012007 cuyo objeto es  “Aunar esfuerzos técnicos, financieros, físicos, humanos y administrativos para fortalecer la implementación del Programa de Formación en Patrimonio Cultural - Civinautas del IDPC, con estudiantes de los ciclos de  educación inicial, preescolar, básica y media de las Instituciones Distritales de Jornada única y completa, incorporando las metodologías de formación del programa y los objetivos estratégicos del IDPC, en concordancia con los lineamientos pedagógicos de la SED y los Proyectos educativos institucionales”
</t>
  </si>
  <si>
    <t>Fortalecimiento del inventario de equipos</t>
  </si>
  <si>
    <t>Implementación de la metodología del programa de formación</t>
  </si>
  <si>
    <t>Documento metodológico operativo</t>
  </si>
  <si>
    <t xml:space="preserve">1 documento </t>
  </si>
  <si>
    <t>Se realizaron avances en los procesos de la metodología en educación inicial y media vocacional y se incorporaron las acciones en cronograma de primer semestre.  
Estos avances aportan a la consolidación del documento que será finalizado en segundo semestre.</t>
  </si>
  <si>
    <t>Se continuo con los avances y ajustes metodológicos</t>
  </si>
  <si>
    <t>En este periodo se continuó con la revisión de los documento</t>
  </si>
  <si>
    <t xml:space="preserve">Sin comentario </t>
  </si>
  <si>
    <t>A cierre de la vigencia se entrega el documento metodológico relacionado con la ampliación del programa relacionado con primera infancia y media vocacional</t>
  </si>
  <si>
    <t>Ejecución de proyectos de aula</t>
  </si>
  <si>
    <t>Proyectos de aula</t>
  </si>
  <si>
    <t xml:space="preserve">16 proyectos de aula </t>
  </si>
  <si>
    <t>Se iniciaron las planeaciones de 9 proyectos de aula y en Marzo se dio inicio a la implementación de uno en la IED Alexander Fleming</t>
  </si>
  <si>
    <t>Se continuó con la implementación en las diferentes instituciones se continua con la formulación de proyectos de aula</t>
  </si>
  <si>
    <t>Se da continuidad a la implementación y seguimiento de los proyectos de aula con diez (10) instituciones educativas, publicas, privadas y familias que educan en casa, con un promedio de proyectos de aula de 14. De acuerdo a las condiciones, posibilidades y contextos de cada institución, se tienen entre 1 y 3 sesiones de planeación, esto debido a los procesos de regreso progresivo y seguro a los colegios, la alternancia y las condiciones de bio seguridad.
Durante los meses de julio y septiembre, tuvimos que concluir la implementación con cuatro instituciones educativas, que no lograron incorporar las atenciones por diferentes causas. Lo que nos llevó a concentrar los esfuerzos en las instituciones restantes y redistribuir algunas cagas de estudiantes en los demás colegios. Una alta deserción de estudiantes y las dificultades que tienen los docentes para entrar en comunicación con los estudiantes no les permite alcanzar los tiempos de planeación y las horas de implementación del programa se tienen que distribuir en las materias obligatorias.</t>
  </si>
  <si>
    <t>Se da continuidad a la implementación y seguimiento de los proyectos de aula con diez (10) instituciones educativas, publicas, privadas y familias que educan en casa, con un promedio de proyectos de aula de 14. De acuerdo a las condiciones, posibilidades y contextos de cada institución, se tienen sesiones de planeación, esto debido a los procesos de regreso progresivo y seguro a los colegios, la alternancia y las condiciones de bio seguridad.
Durante el reporte de este peridod se termianron los 14 proyectos de aula que s evenian trabajando en la vigencia</t>
  </si>
  <si>
    <t>Proyectos de aula aprobados</t>
  </si>
  <si>
    <t>Proyectos formulados</t>
  </si>
  <si>
    <t>Formulación e implementación de las lineas de formación a formadores</t>
  </si>
  <si>
    <t xml:space="preserve">Documento </t>
  </si>
  <si>
    <t>Se adelantaron las reuniones internas, con el equipo y las externas con la SCRD, con el fin de incorporar el diplomado y los cursos del programa de formación de civinautas a la plataforma de la SCRD. 
Se avanzó en la actualización de contenidos y en la articulación con PCI e investigación, para la realización de los contenidos de los módulos de PCI y de Integralidad del patrimonio. 
Tanto el documento de formulación como la apertura del diplomado se proyectan para segundo semestre</t>
  </si>
  <si>
    <t xml:space="preserve">Se llevó a cabo los avances y reuniones con el equipo de investigación, con el fin de avanzar en la elaboración de contenidos del tema de Integralidad de patrimonio.  
Se realizaron reuniones con el equipo de la SCRD para ajustar los cronogramas y actividades, así como para revisar los avances del primer módulo introductorio en sus fases, haciendo los ajustes necesarios, para proceder a la fase de diseño, según cronograma e incorporar el diplomado a la plataforma de formación virtual "Plataforma FORMA".
Se adelantaron los documentos de con los ajustes al esquema de generalidades y tabla de contenido del diplomado
Se adelanto la solicitud formal a la Secretaría de Educación del Distrito con el fin de incorporar a los Pares de Acompañamiento Pedagógico, en el proceso de formación a formadores.
Se llevan a cabo jornadas de talleres de fortalecimiento a los equipos del programa Nidos como parte del trabajo conjunto para fortalecer capacidades en Primera infancia y en patrimonio, y como parte de la implementación de la modalidad TALLER, en el marco de la implementación de la formación a formadores. </t>
  </si>
  <si>
    <t>Se llevaron a cabo los avances y reuniones con el equipo de investigación, PCI, enfoques y otros autores con el fin de avanzar en la elaboración de contenidos de los temas de los módulos correspondientes;
- Patrimonio en la nación y el distrito
- Mod 1 tema 1 Patrimonio Cultural Conceptos e historia
- Mod 3 Tema 2 Infraestructuras culturales y su función pedagógica
- Tema 1.1 Integralidad del Patrimonio Cultural
- Tema 2 Cuerpo y Patrimonio 
- Estación uno de la Metáfora formativa
- Sensibilización (Proyecto de aula)
- Tema 1. Lectura de profundización patrimonio cultural desde la nación y el distrito
- Tema 2 Lectura Profundización Identidad Y Ciudadanía
Se realizaron reuniones con el equipo de la SCRD para ajustar los cronogramas y actividades, revisar los avances del primer módulo introductorio en la fase de diseño con el equipo de comunicaciones de IDPC y de la SCRD, haciendo los ajustes necesarios, según cronograma e incorporar el diplomado a la plataforma de formación virtual "Plataforma FORMA".
- Formato de Porcentajes de evaluación
- Tabla de contenidos ajustada
- Seguimiento a novedades del diplomado
- Actualización de los perfiles de autores de los contenidos del diplomado
- Cronograma
Se realizaron reuniones internas de seguimiento para la revisión de avances con las comunidades étnicas. y se proyectaron las reuniones y laboratorios con las Autoridades Indígenas Bakatá, Raizales, Cabildos y Palenques, para hacer la articulación de las acciones de selección de las personas al diplomado. lo anterior coordinado con Edna Rivero, quien hará el puente con las comunidades en las mesas de trabajo con las comunidades en el marco del PIAA.</t>
  </si>
  <si>
    <r>
      <rPr>
        <rFont val="Calibri"/>
        <color rgb="FF3F3F3F"/>
        <sz val="10.0"/>
      </rPr>
      <t xml:space="preserve">En el marco del desarrollo del documento del diplomado este se relaciona con la apertura del mismo y las revisiones realziadas al contenido de esta versión ofertada, al respecto se realizaron las siguientes acciones en el periodo reportado:
</t>
    </r>
    <r>
      <rPr>
        <rFont val="Calibri"/>
        <b/>
        <color rgb="FF3F3F3F"/>
        <sz val="10.0"/>
      </rPr>
      <t xml:space="preserve">
</t>
    </r>
    <r>
      <rPr>
        <rFont val="Calibri"/>
        <color rgb="FF3F3F3F"/>
        <sz val="10.0"/>
      </rPr>
      <t xml:space="preserve">Se llevó a cabo los avances y reuniones con los autores para revisiones finales de los autores, para la elaboración de contenidos del temas de los modulos correspondientes, así Como las reuniónes de correcciones y revisión de contenidos generales;
- Revisión dudas guiones de imágenes, documentos de proyecto de aula, rúbrica. Diplomado. SCRD-Civinautas.
- Revisión guiones visuales, metáfora F. y revisión preguntas Diplomado. SCRD-Civinautas.
- Revisión boletín diplomado.
- Revisión cuerpo patrimonio retroalimentación Diplomado. SCRD-Civinautas.
- Revisión metáfora F y proyecto de aula Diplomado. SCRD-Civinautas.
- Revisión propuesta gráfica diplomado
- Decisiones sobre comité evaluador diplomado.
- AVANCES GUION TEMA 1 M1 Y Revisión metáfora F y proyecto de aula Diplomado. SCRD-Civinautas.
- AVANCES GUION TEMA 2 M1 y metáfora Formativa Diplomado. SCRD-Civinautas.
- Revisión Guion Instruccional T1 m1 diplomado
Se adelantaron las reuniones con el equipo de la SCRD, del programa FORMA, para la revisión de los contenidos del Diplomado, con el fin de ultimar detalles, para la inscripción de los participantes, la apertura de la plataforma y la adecuación de los contenidos y revisión de diseños y subida a plataformas. El diplomado abrió oficialmenbte sus inscripciones entre el 15 y el 26 de octubre y dió inicio el 26 de octubre con tres franjas de población. Docentes, padres y madres que implementan el programa Civinautas, Comunidades étnicas Raizal, Palenque y de Cabildos indígenas de bosa y Contratistas y funcionarios tanto del IDPC como de la SCRD, con quienes se pretende reforzar los conocimientos sobre patrimoni.  </t>
    </r>
  </si>
  <si>
    <t>8 profesionales</t>
  </si>
  <si>
    <t>Equipos de computo y licencias</t>
  </si>
  <si>
    <t>COMUNICACIONES</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</si>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</sst>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 _€_-;\-* #,##0\ _€_-;_-* \-?\ _€_-;_-@"/>
    <numFmt numFmtId="165" formatCode="_-* #,##0.00\ _€_-;\-* #,##0.00\ _€_-;_-* \-?\ _€_-;_-@"/>
    <numFmt numFmtId="166" formatCode="d/m/yyyy"/>
    <numFmt numFmtId="167" formatCode="0.0%"/>
    <numFmt numFmtId="168" formatCode="0.0"/>
    <numFmt numFmtId="169" formatCode="_-&quot;$&quot;\ * #,##0.00_-;\-&quot;$&quot;\ * #,##0.00_-;_-&quot;$&quot;\ * &quot;-&quot;??_-;_-@"/>
  </numFmts>
  <fonts count="30">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1.0"/>
      <color rgb="FF7F7F7F"/>
      <name val="Calibri"/>
    </font>
    <font>
      <b/>
      <sz val="11.0"/>
      <color rgb="FF3F3F3F"/>
      <name val="Calibri"/>
    </font>
    <font>
      <b/>
      <sz val="9.0"/>
      <color rgb="FF3F3F3F"/>
      <name val="Calibri"/>
    </font>
    <font>
      <sz val="9.0"/>
      <color rgb="FF7F7F7F"/>
      <name val="Calibri"/>
    </font>
    <font>
      <b/>
      <sz val="10.0"/>
      <color rgb="FF3F3F3F"/>
      <name val="Calibri"/>
    </font>
    <font>
      <b/>
      <sz val="16.0"/>
      <color rgb="FF3F3F3F"/>
      <name val="Calibri"/>
    </font>
    <font>
      <b/>
      <sz val="12.0"/>
      <color rgb="FF3F3F3F"/>
      <name val="Calibri"/>
    </font>
    <font>
      <b/>
      <sz val="8.0"/>
      <color rgb="FF3F3F3F"/>
      <name val="Calibri"/>
    </font>
    <font>
      <sz val="8.0"/>
      <color rgb="FF3F3F3F"/>
      <name val="Calibri"/>
    </font>
    <font>
      <b/>
      <sz val="10.0"/>
      <color theme="1"/>
      <name val="Calibri"/>
    </font>
    <font>
      <b/>
      <sz val="9.0"/>
      <color rgb="FF7F7F7F"/>
      <name val="Calibri"/>
    </font>
    <font>
      <sz val="11.0"/>
      <color theme="1"/>
      <name val="Calibri"/>
    </font>
    <font>
      <sz val="9.0"/>
      <color rgb="FF3F3F3F"/>
      <name val="Calibri"/>
    </font>
    <font>
      <b/>
      <sz val="8.0"/>
      <color theme="1"/>
      <name val="Calibri"/>
    </font>
    <font>
      <sz val="10.0"/>
      <color rgb="FF000000"/>
      <name val="Calibri"/>
    </font>
    <font>
      <sz val="10.0"/>
      <color theme="1"/>
      <name val="Calibri"/>
    </font>
    <font>
      <b/>
      <sz val="12.0"/>
      <color rgb="FF7F7F7F"/>
      <name val="Calibri"/>
    </font>
    <font>
      <sz val="12.0"/>
      <color rgb="FF7F7F7F"/>
      <name val="Calibri"/>
    </font>
    <font>
      <sz val="10.0"/>
      <color rgb="FF3F3F3F"/>
      <name val="Arial"/>
    </font>
    <font>
      <sz val="10.0"/>
      <color theme="1"/>
      <name val="Century Gothic"/>
    </font>
    <font>
      <b/>
      <sz val="10.0"/>
      <color rgb="FF3F3F3F"/>
      <name val="Century Gothic"/>
    </font>
    <font>
      <sz val="10.0"/>
      <color rgb="FF3F3F3F"/>
      <name val="Century Gothic"/>
    </font>
    <font>
      <b/>
      <sz val="12.0"/>
      <color theme="1"/>
      <name val="Century Gothic"/>
    </font>
  </fonts>
  <fills count="9">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F2F2F2"/>
        <bgColor rgb="FFF2F2F2"/>
      </patternFill>
    </fill>
    <fill>
      <patternFill patternType="solid">
        <fgColor rgb="FF92D050"/>
        <bgColor rgb="FF92D050"/>
      </patternFill>
    </fill>
    <fill>
      <patternFill patternType="solid">
        <fgColor rgb="FFC2D69B"/>
        <bgColor rgb="FFC2D69B"/>
      </patternFill>
    </fill>
  </fills>
  <borders count="179">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3F3F3F"/>
      </right>
      <top style="thin">
        <color rgb="FF000000"/>
      </top>
      <bottom style="thin">
        <color rgb="FF000000"/>
      </bottom>
    </border>
    <border>
      <left/>
      <right style="thin">
        <color rgb="FF000000"/>
      </right>
      <top style="thin">
        <color rgb="FF000000"/>
      </top>
      <bottom style="thin">
        <color rgb="FF000000"/>
      </bottom>
    </border>
    <border>
      <left style="thin">
        <color rgb="FF3F3F3F"/>
      </left>
      <right style="medium">
        <color rgb="FF000000"/>
      </right>
      <bottom style="thin">
        <color rgb="FF000000"/>
      </bottom>
    </border>
    <border>
      <left style="medium">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hair">
        <color rgb="FF3F3F3F"/>
      </lef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hair">
        <color rgb="FF3F3F3F"/>
      </right>
      <top style="dotted">
        <color rgb="FF3F3F3F"/>
      </top>
      <bottom style="dotted">
        <color rgb="FF3F3F3F"/>
      </bottom>
    </border>
    <border>
      <left style="hair">
        <color rgb="FF3F3F3F"/>
      </left>
      <right style="hair">
        <color rgb="FF3F3F3F"/>
      </right>
      <top style="thin">
        <color rgb="FF000000"/>
      </top>
      <bottom style="dotted">
        <color rgb="FF000000"/>
      </bottom>
    </border>
    <border>
      <left style="hair">
        <color rgb="FF3F3F3F"/>
      </left>
      <top style="thin">
        <color rgb="FF000000"/>
      </top>
    </border>
    <border>
      <left style="thin">
        <color rgb="FF3F3F3F"/>
      </left>
      <right style="hair">
        <color rgb="FF3F3F3F"/>
      </right>
      <top style="thin">
        <color rgb="FF000000"/>
      </top>
    </border>
    <border>
      <left style="hair">
        <color rgb="FF3F3F3F"/>
      </left>
      <right style="thin">
        <color rgb="FF3F3F3F"/>
      </right>
      <top style="thin">
        <color rgb="FF000000"/>
      </top>
      <bottom style="dotted">
        <color rgb="FF3F3F3F"/>
      </bottom>
    </border>
    <border>
      <left style="thin">
        <color rgb="FF3F3F3F"/>
      </left>
      <right style="hair">
        <color rgb="FF3F3F3F"/>
      </right>
      <top style="dotted">
        <color rgb="FF000000"/>
      </top>
      <bottom style="dotted">
        <color rgb="FF000000"/>
      </bottom>
    </border>
    <border>
      <left style="hair">
        <color rgb="FF3F3F3F"/>
      </left>
      <right style="hair">
        <color rgb="FF3F3F3F"/>
      </right>
      <top style="thin">
        <color rgb="FF000000"/>
      </top>
    </border>
    <border>
      <left style="thin">
        <color rgb="FF3F3F3F"/>
      </left>
      <right style="hair">
        <color rgb="FF3F3F3F"/>
      </right>
      <top style="thin">
        <color rgb="FF000000"/>
      </top>
      <bottom style="dotted">
        <color rgb="FF3F3F3F"/>
      </bottom>
    </border>
    <border>
      <right style="medium">
        <color rgb="FF000000"/>
      </right>
      <top style="thin">
        <color rgb="FF000000"/>
      </top>
      <bottom style="dotted">
        <color rgb="FF3F3F3F"/>
      </bottom>
    </border>
    <border>
      <left style="medium">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hair">
        <color rgb="FF3F3F3F"/>
      </left>
      <right style="hair">
        <color rgb="FF3F3F3F"/>
      </right>
      <top style="dotted">
        <color rgb="FF000000"/>
      </top>
      <bottom style="dotted">
        <color rgb="FF000000"/>
      </bottom>
    </border>
    <border>
      <left style="hair">
        <color rgb="FF3F3F3F"/>
      </left>
      <right style="thin">
        <color rgb="FF3F3F3F"/>
      </right>
      <top style="dotted">
        <color rgb="FF000000"/>
      </top>
      <bottom style="dotted">
        <color rgb="FF000000"/>
      </bottom>
    </border>
    <border>
      <left style="thin">
        <color rgb="FF3F3F3F"/>
      </left>
      <right style="hair">
        <color rgb="FF3F3F3F"/>
      </right>
      <top style="dotted">
        <color rgb="FF000000"/>
      </top>
    </border>
    <border>
      <left style="hair">
        <color rgb="FF3F3F3F"/>
      </left>
      <right style="hair">
        <color rgb="FF3F3F3F"/>
      </right>
    </border>
    <border>
      <left style="hair">
        <color rgb="FF3F3F3F"/>
      </left>
      <right style="thin">
        <color rgb="FF3F3F3F"/>
      </right>
      <top style="dotted">
        <color rgb="FF3F3F3F"/>
      </top>
      <bottom style="dotted">
        <color rgb="FF3F3F3F"/>
      </bottom>
    </border>
    <border>
      <left style="hair">
        <color rgb="FF3F3F3F"/>
      </left>
      <right style="dotted">
        <color rgb="FF000000"/>
      </right>
      <top style="dotted">
        <color rgb="FF000000"/>
      </top>
    </border>
    <border>
      <right style="hair">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right style="medium">
        <color rgb="FF000000"/>
      </right>
      <top style="dotted">
        <color rgb="FF3F3F3F"/>
      </top>
      <bottom style="dotted">
        <color rgb="FF3F3F3F"/>
      </bottom>
    </border>
    <border>
      <left style="medium">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hair">
        <color rgb="FF3F3F3F"/>
      </left>
      <right style="hair">
        <color rgb="FF3F3F3F"/>
      </right>
      <bottom style="dotted">
        <color rgb="FF3F3F3F"/>
      </bottom>
    </border>
    <border>
      <left style="hair">
        <color rgb="FF3F3F3F"/>
      </left>
      <bottom style="dotted">
        <color rgb="FF3F3F3F"/>
      </bottom>
    </border>
    <border>
      <left style="thin">
        <color rgb="FF3F3F3F"/>
      </left>
      <right style="hair">
        <color rgb="FF3F3F3F"/>
      </right>
      <bottom style="dotted">
        <color rgb="FF3F3F3F"/>
      </bottom>
    </border>
    <border>
      <left style="hair">
        <color rgb="FF3F3F3F"/>
      </left>
      <right style="dotted">
        <color rgb="FF000000"/>
      </right>
      <top style="dotted">
        <color rgb="FF000000"/>
      </top>
      <bottom style="dotted">
        <color rgb="FF000000"/>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000000"/>
      </top>
      <bottom style="medium">
        <color rgb="FF000000"/>
      </bottom>
    </border>
    <border>
      <left style="hair">
        <color rgb="FF3F3F3F"/>
      </left>
      <right style="thin">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hair">
        <color rgb="FF3F3F3F"/>
      </right>
      <top style="dotted">
        <color rgb="FF000000"/>
      </top>
      <bottom style="medium">
        <color rgb="FF000000"/>
      </bottom>
    </border>
    <border>
      <left/>
      <right style="medium">
        <color rgb="FF000000"/>
      </right>
      <top style="dotted">
        <color rgb="FF3F3F3F"/>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bottom style="medium">
        <color rgb="FF000000"/>
      </bottom>
    </border>
    <border>
      <right style="medium">
        <color rgb="FF000000"/>
      </right>
      <bottom style="medium">
        <color rgb="FF000000"/>
      </bottom>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thin">
        <color rgb="FF3F3F3F"/>
      </left>
      <right style="hair">
        <color rgb="FF3F3F3F"/>
      </right>
      <top style="thin">
        <color rgb="FF000000"/>
      </top>
      <bottom style="dotted">
        <color rgb="FF000000"/>
      </bottom>
    </border>
    <border>
      <left style="thin">
        <color rgb="FF3F3F3F"/>
      </left>
      <right style="hair">
        <color rgb="FF3F3F3F"/>
      </right>
      <top style="dotted">
        <color rgb="FF000000"/>
      </top>
      <bottom style="thin">
        <color rgb="FF000000"/>
      </bottom>
    </border>
    <border>
      <left style="hair">
        <color rgb="FF3F3F3F"/>
      </left>
      <right style="hair">
        <color rgb="FF3F3F3F"/>
      </right>
      <top style="dotted">
        <color rgb="FF000000"/>
      </top>
      <bottom style="thin">
        <color rgb="FF000000"/>
      </bottom>
    </border>
    <border>
      <left style="hair">
        <color rgb="FF3F3F3F"/>
      </left>
      <right style="hair">
        <color rgb="FF3F3F3F"/>
      </right>
      <top style="dotted">
        <color rgb="FF000000"/>
      </top>
    </border>
    <border>
      <left style="hair">
        <color rgb="FF3F3F3F"/>
      </left>
      <right style="thin">
        <color rgb="FF3F3F3F"/>
      </right>
      <top style="dotted">
        <color rgb="FF3F3F3F"/>
      </top>
      <bottom style="dotted">
        <color rgb="FF000000"/>
      </bottom>
    </border>
    <border>
      <left style="thin">
        <color rgb="FF3F3F3F"/>
      </left>
      <right style="hair">
        <color rgb="FF3F3F3F"/>
      </right>
    </border>
    <border>
      <left style="hair">
        <color rgb="FF3F3F3F"/>
      </left>
      <right style="thin">
        <color rgb="FF3F3F3F"/>
      </right>
      <top/>
      <bottom style="dotted">
        <color rgb="FF3F3F3F"/>
      </bottom>
    </border>
    <border>
      <left style="thin">
        <color rgb="FF3F3F3F"/>
      </left>
      <right style="hair">
        <color rgb="FF3F3F3F"/>
      </right>
      <top style="dotted">
        <color rgb="FF000000"/>
      </top>
      <bottom style="dotted">
        <color rgb="FF3F3F3F"/>
      </bottom>
    </border>
    <border>
      <left style="hair">
        <color rgb="FF3F3F3F"/>
      </left>
      <right style="hair">
        <color rgb="FF3F3F3F"/>
      </right>
      <top style="dotted">
        <color rgb="FF000000"/>
      </top>
      <bottom style="dotted">
        <color rgb="FF3F3F3F"/>
      </bottom>
    </border>
    <border>
      <left style="thin">
        <color rgb="FF3F3F3F"/>
      </left>
      <right style="dotted">
        <color rgb="FF000000"/>
      </right>
      <top style="dotted">
        <color rgb="FF000000"/>
      </top>
      <bottom style="dotted">
        <color rgb="FF000000"/>
      </bottom>
    </border>
    <border>
      <left style="thin">
        <color rgb="FF3F3F3F"/>
      </left>
      <right style="dotted">
        <color rgb="FF000000"/>
      </right>
      <top style="dotted">
        <color rgb="FF000000"/>
      </top>
    </border>
    <border>
      <left style="thin">
        <color rgb="FF3F3F3F"/>
      </left>
      <top style="medium">
        <color rgb="FF000000"/>
      </top>
      <bottom style="thin">
        <color rgb="FF000000"/>
      </bottom>
    </border>
    <border>
      <right style="thin">
        <color rgb="FF3F3F3F"/>
      </right>
      <top style="medium">
        <color rgb="FF000000"/>
      </top>
      <bottom style="thin">
        <color rgb="FF000000"/>
      </bottom>
    </border>
    <border>
      <left style="hair">
        <color rgb="FF3F3F3F"/>
      </left>
      <right style="hair">
        <color rgb="FF3F3F3F"/>
      </right>
      <top style="dotted">
        <color rgb="FF3F3F3F"/>
      </top>
      <bottom style="dotted">
        <color rgb="FF000000"/>
      </bottom>
    </border>
    <border>
      <left style="medium">
        <color rgb="FF000000"/>
      </left>
      <top style="dotted">
        <color rgb="FF3F3F3F"/>
      </top>
    </border>
    <border>
      <left style="medium">
        <color rgb="FF000000"/>
      </left>
      <right style="hair">
        <color rgb="FF3F3F3F"/>
      </right>
      <top style="dotted">
        <color rgb="FF3F3F3F"/>
      </top>
      <bottom style="dotted">
        <color rgb="FF000000"/>
      </bottom>
    </border>
    <border>
      <left style="hair">
        <color rgb="FF3F3F3F"/>
      </left>
      <top style="dotted">
        <color rgb="FF3F3F3F"/>
      </top>
    </border>
    <border>
      <left style="thin">
        <color rgb="FF000000"/>
      </left>
      <bottom style="dotted">
        <color rgb="FF000000"/>
      </bottom>
    </border>
    <border>
      <left style="dotted">
        <color rgb="FF000000"/>
      </lef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hair">
        <color rgb="FF3F3F3F"/>
      </right>
      <top style="dotted">
        <color rgb="FF3F3F3F"/>
      </top>
      <bottom style="dotted">
        <color rgb="FF3F3F3F"/>
      </bottom>
    </border>
    <border>
      <left style="hair">
        <color rgb="FF3F3F3F"/>
      </left>
      <right style="hair">
        <color rgb="FF3F3F3F"/>
      </right>
      <top style="dotted">
        <color rgb="FF3F3F3F"/>
      </top>
    </border>
    <border>
      <left style="hair">
        <color rgb="FF3F3F3F"/>
      </left>
      <right style="thin">
        <color rgb="FF3F3F3F"/>
      </right>
      <top style="dotted">
        <color rgb="FF3F3F3F"/>
      </top>
      <bottom/>
    </border>
    <border>
      <left style="hair">
        <color rgb="FF3F3F3F"/>
      </left>
      <right style="thin">
        <color rgb="FF3F3F3F"/>
      </right>
      <top style="dotted">
        <color rgb="FF3F3F3F"/>
      </top>
    </border>
    <border>
      <right style="medium">
        <color rgb="FF000000"/>
      </right>
      <top style="dotted">
        <color rgb="FF3F3F3F"/>
      </top>
    </border>
    <border>
      <left style="medium">
        <color rgb="FF3F3F3F"/>
      </left>
      <right style="hair">
        <color rgb="FF3F3F3F"/>
      </right>
      <top style="dotted">
        <color rgb="FF3F3F3F"/>
      </top>
      <bottom/>
    </border>
    <border>
      <left style="thin">
        <color rgb="FF3F3F3F"/>
      </left>
      <right style="hair">
        <color rgb="FF3F3F3F"/>
      </right>
      <top style="dotted">
        <color rgb="FF3F3F3F"/>
      </top>
      <bottom/>
    </border>
    <border>
      <left/>
      <right style="hair">
        <color rgb="FF3F3F3F"/>
      </right>
      <top style="dotted">
        <color rgb="FF3F3F3F"/>
      </top>
      <bottom/>
    </border>
    <border>
      <left style="hair">
        <color rgb="FF3F3F3F"/>
      </left>
      <right/>
      <top style="dotted">
        <color rgb="FF3F3F3F"/>
      </top>
      <bottom/>
    </border>
    <border>
      <left style="thin">
        <color rgb="FF3F3F3F"/>
      </left>
      <right style="hair">
        <color rgb="FF3F3F3F"/>
      </right>
      <top style="dotted">
        <color rgb="FF3F3F3F"/>
      </top>
    </border>
    <border>
      <left style="hair">
        <color rgb="FF3F3F3F"/>
      </left>
      <right style="medium">
        <color rgb="FF3F3F3F"/>
      </right>
      <top style="dotted">
        <color rgb="FF3F3F3F"/>
      </top>
    </border>
    <border>
      <left style="dotted">
        <color rgb="FF000000"/>
      </left>
      <right style="dotted">
        <color rgb="FF000000"/>
      </right>
      <top style="dotted">
        <color rgb="FF000000"/>
      </top>
      <bottom style="thin">
        <color rgb="FF000000"/>
      </bottom>
    </border>
    <border>
      <top style="dotted">
        <color rgb="FF000000"/>
      </top>
      <bottom style="thin">
        <color rgb="FF000000"/>
      </bottom>
    </border>
    <border>
      <left style="medium">
        <color rgb="FF000000"/>
      </left>
      <right style="hair">
        <color rgb="FF3F3F3F"/>
      </right>
      <bottom style="medium">
        <color rgb="FF000000"/>
      </bottom>
    </border>
    <border>
      <left style="hair">
        <color rgb="FF3F3F3F"/>
      </left>
      <bottom style="medium">
        <color rgb="FF000000"/>
      </bottom>
    </border>
    <border>
      <left style="medium">
        <color rgb="FF000000"/>
      </left>
      <right/>
      <top style="medium">
        <color rgb="FF000000"/>
      </top>
    </border>
    <border>
      <left style="medium">
        <color rgb="FF000000"/>
      </left>
      <right/>
      <bottom style="thin">
        <color rgb="FF000000"/>
      </bottom>
    </border>
    <border>
      <left style="medium">
        <color rgb="FF000000"/>
      </left>
      <top style="dotted">
        <color rgb="FF3F3F3F"/>
      </top>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hair">
        <color rgb="FF3F3F3F"/>
      </left>
      <right style="thin">
        <color rgb="FF3F3F3F"/>
      </right>
      <top style="dotted">
        <color rgb="FF000000"/>
      </top>
    </border>
    <border>
      <left style="hair">
        <color rgb="FF3F3F3F"/>
      </left>
    </border>
    <border>
      <top style="dotted">
        <color rgb="FF3F3F3F"/>
      </top>
    </border>
    <border>
      <left style="hair">
        <color rgb="FF3F3F3F"/>
      </left>
      <right style="thin">
        <color rgb="FF3F3F3F"/>
      </right>
      <top style="dotted">
        <color rgb="FF000000"/>
      </top>
      <bottom style="dotted">
        <color rgb="FF3F3F3F"/>
      </bottom>
    </border>
    <border>
      <left style="hair">
        <color rgb="FF3F3F3F"/>
      </left>
      <right style="thin">
        <color rgb="FF3F3F3F"/>
      </right>
      <top style="thin">
        <color rgb="FF000000"/>
      </top>
      <bottom style="dotted">
        <color rgb="FF000000"/>
      </bottom>
    </border>
    <border>
      <right style="thin">
        <color rgb="FF3F3F3F"/>
      </right>
      <top style="thin">
        <color rgb="FF000000"/>
      </top>
      <bottom style="medium">
        <color rgb="FF000000"/>
      </bottom>
    </border>
    <border>
      <left style="thin">
        <color rgb="FF3F3F3F"/>
      </left>
      <top style="thin">
        <color rgb="FF000000"/>
      </top>
      <bottom style="medium">
        <color rgb="FF000000"/>
      </bottom>
    </border>
    <border>
      <left style="medium">
        <color rgb="FF000000"/>
      </left>
    </border>
    <border>
      <left style="thin">
        <color rgb="FF000000"/>
      </left>
      <right style="thin">
        <color rgb="FF000000"/>
      </right>
    </border>
  </borders>
  <cellStyleXfs count="1">
    <xf borderId="0" fillId="0" fontId="0" numFmtId="0" applyAlignment="1" applyFont="1"/>
  </cellStyleXfs>
  <cellXfs count="368">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7"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10" numFmtId="0" xfId="0" applyAlignment="1" applyFont="1">
      <alignment horizontal="left" vertical="center"/>
    </xf>
    <xf borderId="11" fillId="4" fontId="11"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2" numFmtId="0" xfId="0" applyAlignment="1" applyBorder="1" applyFont="1">
      <alignment horizontal="left" shrinkToFit="0" vertical="center" wrapText="1"/>
    </xf>
    <xf borderId="15" fillId="0" fontId="5" numFmtId="0" xfId="0" applyBorder="1" applyFont="1"/>
    <xf borderId="0" fillId="0" fontId="13" numFmtId="0" xfId="0" applyAlignment="1" applyFont="1">
      <alignment vertical="center"/>
    </xf>
    <xf borderId="16" fillId="4" fontId="11"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1"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2" numFmtId="0" xfId="0" applyAlignment="1" applyBorder="1" applyFont="1">
      <alignment horizontal="left" shrinkToFit="0" vertical="center" wrapText="1"/>
    </xf>
    <xf borderId="22" fillId="0" fontId="5" numFmtId="0" xfId="0" applyBorder="1" applyFont="1"/>
    <xf borderId="0" fillId="0" fontId="11" numFmtId="164" xfId="0" applyAlignment="1" applyFont="1" applyNumberFormat="1">
      <alignment vertical="center"/>
    </xf>
    <xf borderId="1" fillId="3" fontId="14" numFmtId="0" xfId="0" applyAlignment="1" applyBorder="1" applyFont="1">
      <alignment horizontal="center" shrinkToFit="0" vertical="center" wrapText="1"/>
    </xf>
    <xf borderId="1" fillId="3" fontId="8" numFmtId="165" xfId="0" applyAlignment="1" applyBorder="1" applyFont="1" applyNumberFormat="1">
      <alignment shrinkToFit="0" vertical="center" wrapText="1"/>
    </xf>
    <xf borderId="1" fillId="3" fontId="13" numFmtId="0" xfId="0" applyAlignment="1" applyBorder="1" applyFont="1">
      <alignment vertical="center"/>
    </xf>
    <xf borderId="0" fillId="0" fontId="15" numFmtId="0" xfId="0" applyAlignment="1" applyFont="1">
      <alignment horizontal="center" vertical="center"/>
    </xf>
    <xf borderId="0" fillId="0" fontId="14" numFmtId="0" xfId="0" applyAlignment="1" applyFont="1">
      <alignment horizontal="center" shrinkToFit="0" vertical="center" wrapText="1"/>
    </xf>
    <xf borderId="0" fillId="0" fontId="14" numFmtId="0" xfId="0" applyAlignment="1" applyFont="1">
      <alignment horizontal="center" vertical="center"/>
    </xf>
    <xf borderId="0" fillId="0" fontId="14" numFmtId="164" xfId="0" applyAlignment="1" applyFont="1" applyNumberFormat="1">
      <alignment horizontal="center" shrinkToFit="0" vertical="center" wrapText="1"/>
    </xf>
    <xf borderId="0" fillId="0" fontId="14" numFmtId="165" xfId="0" applyAlignment="1" applyFont="1" applyNumberFormat="1">
      <alignment horizontal="center" shrinkToFit="0" vertical="center" wrapText="1"/>
    </xf>
    <xf borderId="0" fillId="0" fontId="15" numFmtId="0" xfId="0" applyFont="1"/>
    <xf borderId="4" fillId="0" fontId="13" numFmtId="0" xfId="0" applyAlignment="1" applyBorder="1" applyFont="1">
      <alignment horizontal="left" shrinkToFit="0" vertical="center" wrapText="1"/>
    </xf>
    <xf borderId="11" fillId="0" fontId="8"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25" fillId="0" fontId="16" numFmtId="0" xfId="0" applyAlignment="1" applyBorder="1" applyFont="1">
      <alignment horizontal="center" shrinkToFit="0" vertical="center" wrapText="1"/>
    </xf>
    <xf borderId="26" fillId="0" fontId="5" numFmtId="0" xfId="0" applyBorder="1" applyFont="1"/>
    <xf borderId="2" fillId="0" fontId="16" numFmtId="0" xfId="0" applyAlignment="1" applyBorder="1" applyFont="1">
      <alignment horizontal="center" shrinkToFit="0" vertical="center" wrapText="1"/>
    </xf>
    <xf borderId="27" fillId="0" fontId="16" numFmtId="0" xfId="0" applyAlignment="1" applyBorder="1" applyFont="1">
      <alignment horizontal="center" shrinkToFit="0" vertical="center" wrapText="1"/>
    </xf>
    <xf borderId="28" fillId="0" fontId="16" numFmtId="0" xfId="0" applyAlignment="1" applyBorder="1" applyFont="1">
      <alignment horizontal="center" shrinkToFit="0" vertical="center" wrapText="1"/>
    </xf>
    <xf borderId="0" fillId="0" fontId="11" numFmtId="0" xfId="0" applyAlignment="1" applyFont="1">
      <alignment shrinkToFit="0" vertical="center" wrapText="1"/>
    </xf>
    <xf borderId="0" fillId="0" fontId="11" numFmtId="0" xfId="0" applyAlignment="1" applyFont="1">
      <alignment vertical="center"/>
    </xf>
    <xf borderId="29" fillId="0" fontId="11" numFmtId="0" xfId="0" applyAlignment="1" applyBorder="1" applyFont="1">
      <alignment horizontal="center" shrinkToFit="0" vertical="center" wrapText="1"/>
    </xf>
    <xf borderId="30" fillId="0" fontId="5" numFmtId="0" xfId="0" applyBorder="1" applyFont="1"/>
    <xf borderId="31" fillId="0" fontId="5" numFmtId="0" xfId="0" applyBorder="1" applyFont="1"/>
    <xf borderId="32" fillId="4" fontId="11"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3" numFmtId="0" xfId="0" applyAlignment="1" applyBorder="1" applyFont="1">
      <alignment horizontal="center" shrinkToFit="0" vertical="center"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11" numFmtId="0" xfId="0" applyAlignment="1" applyBorder="1" applyFont="1">
      <alignment horizontal="center" shrinkToFit="0" vertical="center" wrapText="1"/>
    </xf>
    <xf borderId="42" fillId="0" fontId="11" numFmtId="0" xfId="0" applyAlignment="1" applyBorder="1" applyFont="1">
      <alignment horizontal="center" shrinkToFit="0" vertical="center" wrapText="1"/>
    </xf>
    <xf borderId="43" fillId="0" fontId="11" numFmtId="0" xfId="0" applyAlignment="1" applyBorder="1" applyFont="1">
      <alignment horizontal="center" shrinkToFit="0" vertical="center" wrapText="1"/>
    </xf>
    <xf borderId="0" fillId="0" fontId="3" numFmtId="0" xfId="0" applyAlignment="1" applyFont="1">
      <alignment horizontal="center" vertical="center"/>
    </xf>
    <xf borderId="1" fillId="5" fontId="17" numFmtId="0" xfId="0" applyAlignment="1" applyBorder="1" applyFill="1" applyFont="1">
      <alignment horizontal="left" vertical="center"/>
    </xf>
    <xf borderId="44" fillId="6" fontId="11" numFmtId="0" xfId="0" applyAlignment="1" applyBorder="1" applyFill="1" applyFont="1">
      <alignment horizontal="center" shrinkToFit="0" vertical="center" wrapText="1"/>
    </xf>
    <xf borderId="45" fillId="6" fontId="11" numFmtId="0" xfId="0" applyAlignment="1" applyBorder="1" applyFont="1">
      <alignment horizontal="center" shrinkToFit="0" vertical="center" wrapText="1"/>
    </xf>
    <xf borderId="14" fillId="6" fontId="11" numFmtId="0" xfId="0" applyAlignment="1" applyBorder="1" applyFont="1">
      <alignment horizontal="center" vertical="center"/>
    </xf>
    <xf borderId="46" fillId="0" fontId="5" numFmtId="0" xfId="0" applyBorder="1" applyFont="1"/>
    <xf borderId="47" fillId="6" fontId="11" numFmtId="0" xfId="0" applyAlignment="1" applyBorder="1" applyFont="1">
      <alignment shrinkToFit="0" vertical="center" wrapText="1"/>
    </xf>
    <xf borderId="14" fillId="6" fontId="11" numFmtId="0" xfId="0" applyAlignment="1" applyBorder="1" applyFont="1">
      <alignment horizontal="center" shrinkToFit="0" vertical="center" wrapText="1"/>
    </xf>
    <xf borderId="48" fillId="6" fontId="11" numFmtId="0" xfId="0" applyAlignment="1" applyBorder="1" applyFont="1">
      <alignment shrinkToFit="0" vertical="center" wrapText="1"/>
    </xf>
    <xf borderId="48" fillId="6" fontId="11" numFmtId="0" xfId="0" applyAlignment="1" applyBorder="1" applyFont="1">
      <alignment horizontal="center" shrinkToFit="0" vertical="center" wrapText="1"/>
    </xf>
    <xf borderId="49" fillId="6" fontId="11" numFmtId="0" xfId="0" applyAlignment="1" applyBorder="1" applyFont="1">
      <alignment shrinkToFit="0" vertical="center" wrapText="1"/>
    </xf>
    <xf borderId="50" fillId="6" fontId="11" numFmtId="165" xfId="0" applyAlignment="1" applyBorder="1" applyFont="1" applyNumberFormat="1">
      <alignment horizontal="center" shrinkToFit="0" vertical="center" wrapText="1"/>
    </xf>
    <xf borderId="0" fillId="0" fontId="11" numFmtId="0" xfId="0" applyAlignment="1" applyFont="1">
      <alignment horizontal="center" vertical="center"/>
    </xf>
    <xf borderId="51" fillId="6" fontId="11" numFmtId="0" xfId="0" applyAlignment="1" applyBorder="1" applyFont="1">
      <alignment horizontal="center" shrinkToFit="0" vertical="center" wrapText="1"/>
    </xf>
    <xf borderId="52" fillId="0" fontId="5" numFmtId="0" xfId="0" applyBorder="1" applyFont="1"/>
    <xf borderId="53" fillId="0" fontId="5" numFmtId="0" xfId="0" applyBorder="1" applyFont="1"/>
    <xf borderId="54" fillId="6" fontId="11" numFmtId="0" xfId="0" applyAlignment="1" applyBorder="1" applyFont="1">
      <alignment horizontal="center" shrinkToFit="0" vertical="center" wrapText="1"/>
    </xf>
    <xf borderId="55" fillId="0" fontId="5" numFmtId="0" xfId="0" applyBorder="1" applyFont="1"/>
    <xf borderId="56" fillId="0" fontId="5" numFmtId="0" xfId="0" applyBorder="1" applyFont="1"/>
    <xf borderId="23" fillId="6" fontId="11" numFmtId="0" xfId="0" applyAlignment="1" applyBorder="1" applyFont="1">
      <alignment horizontal="center" vertical="center"/>
    </xf>
    <xf borderId="57" fillId="6" fontId="11" numFmtId="0" xfId="0" applyAlignment="1" applyBorder="1" applyFont="1">
      <alignment horizontal="center" shrinkToFit="0" vertical="center" wrapText="1"/>
    </xf>
    <xf borderId="58" fillId="6" fontId="11" numFmtId="0" xfId="0" applyAlignment="1" applyBorder="1" applyFont="1">
      <alignment horizontal="center" shrinkToFit="0" vertical="center" wrapText="1"/>
    </xf>
    <xf borderId="23" fillId="6" fontId="11" numFmtId="0" xfId="0" applyAlignment="1" applyBorder="1" applyFont="1">
      <alignment horizontal="center" shrinkToFit="0" vertical="center" wrapText="1"/>
    </xf>
    <xf borderId="59" fillId="6" fontId="11" numFmtId="0" xfId="0" applyAlignment="1" applyBorder="1" applyFont="1">
      <alignment horizontal="center" shrinkToFit="0" vertical="center" wrapText="1"/>
    </xf>
    <xf borderId="57" fillId="6" fontId="11" numFmtId="164" xfId="0" applyAlignment="1" applyBorder="1" applyFont="1" applyNumberFormat="1">
      <alignment horizontal="center" shrinkToFit="0" vertical="center" wrapText="1"/>
    </xf>
    <xf borderId="60" fillId="6" fontId="11" numFmtId="0" xfId="0" applyAlignment="1" applyBorder="1" applyFont="1">
      <alignment horizontal="center" shrinkToFit="0" vertical="center" wrapText="1"/>
    </xf>
    <xf borderId="61" fillId="6" fontId="11" numFmtId="0" xfId="0" applyAlignment="1" applyBorder="1" applyFont="1">
      <alignment horizontal="center" shrinkToFit="0" vertical="center" wrapText="1"/>
    </xf>
    <xf borderId="23" fillId="6" fontId="11" numFmtId="164" xfId="0" applyAlignment="1" applyBorder="1" applyFont="1" applyNumberFormat="1">
      <alignment horizontal="center" shrinkToFit="0" vertical="center" wrapText="1"/>
    </xf>
    <xf borderId="62" fillId="0" fontId="5" numFmtId="0" xfId="0" applyBorder="1" applyFont="1"/>
    <xf borderId="63" fillId="6" fontId="11" numFmtId="0" xfId="0" applyAlignment="1" applyBorder="1" applyFont="1">
      <alignment horizontal="center" shrinkToFit="0" vertical="center" wrapText="1"/>
    </xf>
    <xf borderId="58" fillId="6" fontId="11" numFmtId="164" xfId="0" applyAlignment="1" applyBorder="1" applyFont="1" applyNumberFormat="1">
      <alignment horizontal="center" shrinkToFit="0" vertical="center" wrapText="1"/>
    </xf>
    <xf borderId="64" fillId="6" fontId="11" numFmtId="164" xfId="0" applyAlignment="1" applyBorder="1" applyFont="1" applyNumberFormat="1">
      <alignment horizontal="center" shrinkToFit="0" vertical="center" wrapText="1"/>
    </xf>
    <xf borderId="65" fillId="0" fontId="3" numFmtId="0" xfId="0" applyAlignment="1" applyBorder="1" applyFont="1">
      <alignment shrinkToFit="0" vertical="center" wrapText="1"/>
    </xf>
    <xf borderId="66" fillId="0" fontId="3" numFmtId="0" xfId="0" applyAlignment="1" applyBorder="1" applyFont="1">
      <alignment shrinkToFit="0" vertical="center" wrapText="1"/>
    </xf>
    <xf borderId="67" fillId="0" fontId="3" numFmtId="0" xfId="0" applyAlignment="1" applyBorder="1" applyFont="1">
      <alignment shrinkToFit="0" vertical="center" wrapText="1"/>
    </xf>
    <xf borderId="68" fillId="0" fontId="3" numFmtId="0" xfId="0" applyAlignment="1" applyBorder="1" applyFont="1">
      <alignment horizontal="center" shrinkToFit="0" vertical="center" wrapText="1"/>
    </xf>
    <xf borderId="68" fillId="0" fontId="3" numFmtId="10" xfId="0" applyAlignment="1" applyBorder="1" applyFont="1" applyNumberFormat="1">
      <alignment horizontal="center" shrinkToFit="0" vertical="center" wrapText="1"/>
    </xf>
    <xf borderId="69" fillId="0" fontId="3" numFmtId="0" xfId="0" applyAlignment="1" applyBorder="1" applyFont="1">
      <alignment horizontal="center" shrinkToFit="0" vertical="center" wrapText="1"/>
    </xf>
    <xf borderId="70" fillId="0" fontId="3" numFmtId="166" xfId="0" applyAlignment="1" applyBorder="1" applyFont="1" applyNumberFormat="1">
      <alignment horizontal="center" vertical="center"/>
    </xf>
    <xf borderId="71" fillId="0" fontId="3" numFmtId="166" xfId="0" applyAlignment="1" applyBorder="1" applyFont="1" applyNumberFormat="1">
      <alignment horizontal="center" vertical="center"/>
    </xf>
    <xf borderId="72" fillId="0" fontId="3" numFmtId="0" xfId="0" applyAlignment="1" applyBorder="1" applyFont="1">
      <alignment horizontal="center" shrinkToFit="0" vertical="center" wrapText="1"/>
    </xf>
    <xf borderId="70" fillId="0" fontId="3" numFmtId="0" xfId="0" applyAlignment="1" applyBorder="1" applyFont="1">
      <alignment horizontal="center" shrinkToFit="0" vertical="center" wrapText="1"/>
    </xf>
    <xf borderId="68" fillId="0" fontId="3" numFmtId="167" xfId="0" applyAlignment="1" applyBorder="1" applyFont="1" applyNumberFormat="1">
      <alignment shrinkToFit="0" vertical="center" wrapText="1"/>
    </xf>
    <xf borderId="67" fillId="0" fontId="3" numFmtId="0" xfId="0" applyAlignment="1" applyBorder="1" applyFont="1">
      <alignment horizontal="left" shrinkToFit="0" vertical="center" wrapText="1"/>
    </xf>
    <xf borderId="73" fillId="2" fontId="3" numFmtId="0" xfId="0" applyAlignment="1" applyBorder="1" applyFont="1">
      <alignment horizontal="left" shrinkToFit="0" vertical="center" wrapText="1"/>
    </xf>
    <xf borderId="74" fillId="0" fontId="3" numFmtId="0" xfId="0" applyAlignment="1" applyBorder="1" applyFont="1">
      <alignment horizontal="center" shrinkToFit="0" vertical="center" wrapText="1"/>
    </xf>
    <xf borderId="75" fillId="0" fontId="3" numFmtId="0" xfId="0" applyAlignment="1" applyBorder="1" applyFont="1">
      <alignment horizontal="center" shrinkToFit="0" vertical="center" wrapText="1"/>
    </xf>
    <xf borderId="73" fillId="2" fontId="3" numFmtId="0" xfId="0" applyAlignment="1" applyBorder="1" applyFont="1">
      <alignment shrinkToFit="0" vertical="center" wrapText="1"/>
    </xf>
    <xf borderId="67" fillId="0" fontId="3" numFmtId="9" xfId="0" applyAlignment="1" applyBorder="1" applyFont="1" applyNumberFormat="1">
      <alignment horizontal="left" shrinkToFit="0" vertical="center" wrapText="1"/>
    </xf>
    <xf borderId="73" fillId="2" fontId="3" numFmtId="0" xfId="0" applyAlignment="1" applyBorder="1" applyFont="1">
      <alignment horizontal="center" shrinkToFit="0" vertical="center" wrapText="1"/>
    </xf>
    <xf borderId="68" fillId="0" fontId="3" numFmtId="0" xfId="0" applyAlignment="1" applyBorder="1" applyFont="1">
      <alignment horizontal="center" readingOrder="0" shrinkToFit="0" vertical="center" wrapText="1"/>
    </xf>
    <xf borderId="67" fillId="0" fontId="3" numFmtId="0" xfId="0" applyAlignment="1" applyBorder="1" applyFont="1">
      <alignment horizontal="left" readingOrder="0" shrinkToFit="0" vertical="center" wrapText="1"/>
    </xf>
    <xf borderId="73" fillId="2" fontId="3" numFmtId="0" xfId="0" applyAlignment="1" applyBorder="1" applyFont="1">
      <alignment horizontal="center" readingOrder="0" shrinkToFit="0" vertical="center" wrapText="1"/>
    </xf>
    <xf borderId="76" fillId="0" fontId="3" numFmtId="0" xfId="0" applyAlignment="1" applyBorder="1" applyFont="1">
      <alignment horizontal="center" shrinkToFit="0" vertical="center" wrapText="1"/>
    </xf>
    <xf borderId="73" fillId="0" fontId="3" numFmtId="167" xfId="0" applyAlignment="1" applyBorder="1" applyFont="1" applyNumberFormat="1">
      <alignment horizontal="center" shrinkToFit="0" vertical="center" wrapText="1"/>
    </xf>
    <xf borderId="77" fillId="0" fontId="3" numFmtId="165" xfId="0" applyAlignment="1" applyBorder="1" applyFont="1" applyNumberFormat="1">
      <alignment horizontal="center" shrinkToFit="0" vertical="center" wrapText="1"/>
    </xf>
    <xf borderId="78" fillId="2" fontId="3" numFmtId="0" xfId="0" applyAlignment="1" applyBorder="1" applyFont="1">
      <alignment horizontal="center" shrinkToFit="0" vertical="center" wrapText="1"/>
    </xf>
    <xf borderId="76" fillId="2" fontId="3" numFmtId="0" xfId="0" applyAlignment="1" applyBorder="1" applyFont="1">
      <alignment horizontal="center" shrinkToFit="0" vertical="center" wrapText="1"/>
    </xf>
    <xf borderId="79" fillId="2" fontId="3" numFmtId="0" xfId="0" applyAlignment="1" applyBorder="1" applyFont="1">
      <alignment horizontal="center" shrinkToFit="0" vertical="center" wrapText="1"/>
    </xf>
    <xf borderId="80" fillId="2" fontId="3" numFmtId="0" xfId="0" applyAlignment="1" applyBorder="1" applyFont="1">
      <alignment horizontal="center" shrinkToFit="0" vertical="center" wrapText="1"/>
    </xf>
    <xf borderId="76" fillId="0" fontId="3" numFmtId="168" xfId="0" applyAlignment="1" applyBorder="1" applyFont="1" applyNumberFormat="1">
      <alignment shrinkToFit="0" vertical="center" wrapText="1"/>
    </xf>
    <xf borderId="81" fillId="0" fontId="3" numFmtId="167" xfId="0" applyAlignment="1" applyBorder="1" applyFont="1" applyNumberFormat="1">
      <alignment shrinkToFit="0" vertical="center" wrapText="1"/>
    </xf>
    <xf borderId="82" fillId="0" fontId="3" numFmtId="166" xfId="0" applyAlignment="1" applyBorder="1" applyFont="1" applyNumberFormat="1">
      <alignment horizontal="center" vertical="center"/>
    </xf>
    <xf borderId="83" fillId="0" fontId="3" numFmtId="166" xfId="0" applyAlignment="1" applyBorder="1" applyFont="1" applyNumberFormat="1">
      <alignment horizontal="center" vertical="center"/>
    </xf>
    <xf borderId="84" fillId="0" fontId="3" numFmtId="0" xfId="0" applyAlignment="1" applyBorder="1" applyFont="1">
      <alignment horizontal="center" shrinkToFit="0" vertical="center" wrapText="1"/>
    </xf>
    <xf borderId="85" fillId="0" fontId="3" numFmtId="0" xfId="0" applyAlignment="1" applyBorder="1" applyFont="1">
      <alignment horizontal="center" shrinkToFit="0" vertical="center" wrapText="1"/>
    </xf>
    <xf borderId="69" fillId="0" fontId="3" numFmtId="167" xfId="0" applyAlignment="1" applyBorder="1" applyFont="1" applyNumberFormat="1">
      <alignment shrinkToFit="0" vertical="center" wrapText="1"/>
    </xf>
    <xf borderId="66" fillId="0" fontId="3" numFmtId="0" xfId="0" applyAlignment="1" applyBorder="1" applyFont="1">
      <alignment horizontal="left" shrinkToFit="0" vertical="center" wrapText="1"/>
    </xf>
    <xf borderId="86" fillId="2" fontId="3" numFmtId="0" xfId="0" applyAlignment="1" applyBorder="1" applyFont="1">
      <alignment horizontal="left" shrinkToFit="0" vertical="center" wrapText="1"/>
    </xf>
    <xf borderId="87" fillId="0" fontId="3" numFmtId="0" xfId="0" applyAlignment="1" applyBorder="1" applyFont="1">
      <alignment horizontal="center" shrinkToFit="0" vertical="center" wrapText="1"/>
    </xf>
    <xf borderId="88" fillId="0" fontId="3" numFmtId="167" xfId="0" applyAlignment="1" applyBorder="1" applyFont="1" applyNumberFormat="1">
      <alignment shrinkToFit="0" vertical="center" wrapText="1"/>
    </xf>
    <xf borderId="86" fillId="2" fontId="3" numFmtId="0" xfId="0" applyAlignment="1" applyBorder="1" applyFont="1">
      <alignment shrinkToFit="0" vertical="center" wrapText="1"/>
    </xf>
    <xf borderId="82" fillId="0" fontId="3" numFmtId="0" xfId="0" applyAlignment="1" applyBorder="1" applyFont="1">
      <alignment horizontal="center" shrinkToFit="0" vertical="center" wrapText="1"/>
    </xf>
    <xf borderId="0" fillId="0" fontId="18" numFmtId="0" xfId="0" applyFont="1"/>
    <xf borderId="89" fillId="0" fontId="3" numFmtId="0" xfId="0" applyAlignment="1" applyBorder="1" applyFont="1">
      <alignment horizontal="center" shrinkToFit="0" vertical="center" wrapText="1"/>
    </xf>
    <xf borderId="86" fillId="0" fontId="3" numFmtId="167" xfId="0" applyAlignment="1" applyBorder="1" applyFont="1" applyNumberFormat="1">
      <alignment horizontal="center" shrinkToFit="0" vertical="center" wrapText="1"/>
    </xf>
    <xf borderId="90" fillId="0" fontId="3" numFmtId="165" xfId="0" applyAlignment="1" applyBorder="1" applyFont="1" applyNumberFormat="1">
      <alignment horizontal="center" shrinkToFit="0" vertical="center" wrapText="1"/>
    </xf>
    <xf borderId="91" fillId="2" fontId="3" numFmtId="0" xfId="0" applyAlignment="1" applyBorder="1" applyFont="1">
      <alignment horizontal="center" shrinkToFit="0" vertical="center" wrapText="1"/>
    </xf>
    <xf borderId="86" fillId="2" fontId="3" numFmtId="2" xfId="0" applyAlignment="1" applyBorder="1" applyFont="1" applyNumberFormat="1">
      <alignment shrinkToFit="0" vertical="center" wrapText="1"/>
    </xf>
    <xf borderId="89" fillId="2" fontId="3" numFmtId="2" xfId="0" applyAlignment="1" applyBorder="1" applyFont="1" applyNumberFormat="1">
      <alignment shrinkToFit="0" vertical="center" wrapText="1"/>
    </xf>
    <xf borderId="92" fillId="2" fontId="3" numFmtId="2" xfId="0" applyAlignment="1" applyBorder="1" applyFont="1" applyNumberFormat="1">
      <alignment shrinkToFit="0" vertical="center" wrapText="1"/>
    </xf>
    <xf borderId="93" fillId="2" fontId="3" numFmtId="2" xfId="0" applyAlignment="1" applyBorder="1" applyFont="1" applyNumberFormat="1">
      <alignment shrinkToFit="0" vertical="center" wrapText="1"/>
    </xf>
    <xf borderId="89" fillId="0" fontId="3" numFmtId="168" xfId="0" applyAlignment="1" applyBorder="1" applyFont="1" applyNumberFormat="1">
      <alignment shrinkToFit="0" vertical="center" wrapText="1"/>
    </xf>
    <xf borderId="94" fillId="0" fontId="3" numFmtId="167" xfId="0" applyAlignment="1" applyBorder="1" applyFont="1" applyNumberFormat="1">
      <alignment shrinkToFit="0" vertical="center" wrapText="1"/>
    </xf>
    <xf borderId="69" fillId="0" fontId="3" numFmtId="10" xfId="0" applyAlignment="1" applyBorder="1" applyFont="1" applyNumberFormat="1">
      <alignment horizontal="center" shrinkToFit="0" vertical="center" wrapText="1"/>
    </xf>
    <xf borderId="95" fillId="0" fontId="3" numFmtId="166" xfId="0" applyAlignment="1" applyBorder="1" applyFont="1" applyNumberFormat="1">
      <alignment horizontal="center" vertical="center"/>
    </xf>
    <xf borderId="96" fillId="0" fontId="3" numFmtId="166" xfId="0" applyAlignment="1" applyBorder="1" applyFont="1" applyNumberFormat="1">
      <alignment horizontal="center" vertical="center"/>
    </xf>
    <xf borderId="97" fillId="0" fontId="3" numFmtId="0" xfId="0" applyAlignment="1" applyBorder="1" applyFont="1">
      <alignment horizontal="center" shrinkToFit="0" vertical="center" wrapText="1"/>
    </xf>
    <xf borderId="95" fillId="0" fontId="3" numFmtId="0" xfId="0" applyAlignment="1" applyBorder="1" applyFont="1">
      <alignment horizontal="center" shrinkToFit="0" vertical="center" wrapText="1"/>
    </xf>
    <xf borderId="69" fillId="0" fontId="3" numFmtId="0" xfId="0" applyAlignment="1" applyBorder="1" applyFont="1">
      <alignment horizontal="center" readingOrder="0" shrinkToFit="0" vertical="center" wrapText="1"/>
    </xf>
    <xf borderId="98" fillId="0" fontId="3" numFmtId="0" xfId="0" applyAlignment="1" applyBorder="1" applyFont="1">
      <alignment horizontal="center" shrinkToFit="0" vertical="center" wrapText="1"/>
    </xf>
    <xf borderId="86" fillId="2" fontId="3" numFmtId="0" xfId="0" applyAlignment="1" applyBorder="1" applyFont="1">
      <alignment horizontal="left" readingOrder="0" shrinkToFit="0" vertical="center" wrapText="1"/>
    </xf>
    <xf borderId="89" fillId="2" fontId="3" numFmtId="0" xfId="0" applyAlignment="1" applyBorder="1" applyFont="1">
      <alignment horizontal="left" shrinkToFit="0" vertical="center" wrapText="1"/>
    </xf>
    <xf borderId="92" fillId="2" fontId="3" numFmtId="0" xfId="0" applyAlignment="1" applyBorder="1" applyFont="1">
      <alignment horizontal="left" shrinkToFit="0" vertical="center" wrapText="1"/>
    </xf>
    <xf borderId="93" fillId="2" fontId="3" numFmtId="0" xfId="0" applyAlignment="1" applyBorder="1" applyFont="1">
      <alignment horizontal="left" shrinkToFit="0" vertical="center" wrapText="1"/>
    </xf>
    <xf borderId="69" fillId="0" fontId="3" numFmtId="166" xfId="0" applyAlignment="1" applyBorder="1" applyFont="1" applyNumberFormat="1">
      <alignment horizontal="center" vertical="center"/>
    </xf>
    <xf borderId="66" fillId="0" fontId="3" numFmtId="166" xfId="0" applyAlignment="1" applyBorder="1" applyFont="1" applyNumberFormat="1">
      <alignment horizontal="center" vertical="center"/>
    </xf>
    <xf borderId="86" fillId="0" fontId="3" numFmtId="0" xfId="0" applyAlignment="1" applyBorder="1" applyFont="1">
      <alignment horizontal="center" shrinkToFit="0" vertical="center" wrapText="1"/>
    </xf>
    <xf borderId="1" fillId="3" fontId="19" numFmtId="0" xfId="0" applyAlignment="1" applyBorder="1" applyFont="1">
      <alignment vertical="center"/>
    </xf>
    <xf borderId="99" fillId="0" fontId="19" numFmtId="0" xfId="0" applyAlignment="1" applyBorder="1" applyFont="1">
      <alignment shrinkToFit="0" vertical="center" wrapText="1"/>
    </xf>
    <xf borderId="100" fillId="0" fontId="19" numFmtId="0" xfId="0" applyAlignment="1" applyBorder="1" applyFont="1">
      <alignment shrinkToFit="0" vertical="center" wrapText="1"/>
    </xf>
    <xf borderId="101" fillId="0" fontId="14" numFmtId="0" xfId="0" applyAlignment="1" applyBorder="1" applyFont="1">
      <alignment shrinkToFit="0" vertical="center" wrapText="1"/>
    </xf>
    <xf borderId="102" fillId="0" fontId="19" numFmtId="0" xfId="0" applyAlignment="1" applyBorder="1" applyFont="1">
      <alignment horizontal="center" shrinkToFit="0" vertical="center" wrapText="1"/>
    </xf>
    <xf borderId="102" fillId="0" fontId="19" numFmtId="10" xfId="0" applyAlignment="1" applyBorder="1" applyFont="1" applyNumberFormat="1">
      <alignment horizontal="center" shrinkToFit="0" vertical="center" wrapText="1"/>
    </xf>
    <xf borderId="102" fillId="0" fontId="19" numFmtId="166" xfId="0" applyAlignment="1" applyBorder="1" applyFont="1" applyNumberFormat="1">
      <alignment horizontal="center" vertical="center"/>
    </xf>
    <xf borderId="101" fillId="0" fontId="19" numFmtId="166" xfId="0" applyAlignment="1" applyBorder="1" applyFont="1" applyNumberFormat="1">
      <alignment horizontal="center" vertical="center"/>
    </xf>
    <xf borderId="103" fillId="0" fontId="19" numFmtId="0" xfId="0" applyAlignment="1" applyBorder="1" applyFont="1">
      <alignment horizontal="center" shrinkToFit="0" vertical="center" wrapText="1"/>
    </xf>
    <xf borderId="102" fillId="0" fontId="19" numFmtId="167" xfId="0" applyAlignment="1" applyBorder="1" applyFont="1" applyNumberFormat="1">
      <alignment shrinkToFit="0" vertical="center" wrapText="1"/>
    </xf>
    <xf borderId="101" fillId="0" fontId="19" numFmtId="2" xfId="0" applyAlignment="1" applyBorder="1" applyFont="1" applyNumberFormat="1">
      <alignment shrinkToFit="0" vertical="center" wrapText="1"/>
    </xf>
    <xf borderId="104" fillId="2" fontId="19" numFmtId="2" xfId="0" applyAlignment="1" applyBorder="1" applyFont="1" applyNumberFormat="1">
      <alignment shrinkToFit="0" vertical="center" wrapText="1"/>
    </xf>
    <xf borderId="105" fillId="0" fontId="19" numFmtId="0" xfId="0" applyAlignment="1" applyBorder="1" applyFont="1">
      <alignment horizontal="center" shrinkToFit="0" vertical="center" wrapText="1"/>
    </xf>
    <xf borderId="106" fillId="0" fontId="19" numFmtId="0" xfId="0" applyAlignment="1" applyBorder="1" applyFont="1">
      <alignment horizontal="center" shrinkToFit="0" vertical="center" wrapText="1"/>
    </xf>
    <xf borderId="101" fillId="0" fontId="19" numFmtId="0" xfId="0" applyAlignment="1" applyBorder="1" applyFont="1">
      <alignment horizontal="left" shrinkToFit="0" vertical="center" wrapText="1"/>
    </xf>
    <xf borderId="104" fillId="0" fontId="19" numFmtId="0" xfId="0" applyAlignment="1" applyBorder="1" applyFont="1">
      <alignment horizontal="center" shrinkToFit="0" vertical="center" wrapText="1"/>
    </xf>
    <xf borderId="105" fillId="0" fontId="3" numFmtId="0" xfId="0" applyAlignment="1" applyBorder="1" applyFont="1">
      <alignment horizontal="center" shrinkToFit="0" vertical="center" wrapText="1"/>
    </xf>
    <xf borderId="102" fillId="0" fontId="3" numFmtId="0" xfId="0" applyAlignment="1" applyBorder="1" applyFont="1">
      <alignment horizontal="center" shrinkToFit="0" vertical="center" wrapText="1"/>
    </xf>
    <xf borderId="104" fillId="3" fontId="19" numFmtId="167" xfId="0" applyAlignment="1" applyBorder="1" applyFont="1" applyNumberFormat="1">
      <alignment horizontal="center" shrinkToFit="0" vertical="center" wrapText="1"/>
    </xf>
    <xf borderId="107" fillId="3" fontId="19" numFmtId="165" xfId="0" applyAlignment="1" applyBorder="1" applyFont="1" applyNumberFormat="1">
      <alignment horizontal="center" shrinkToFit="0" vertical="center" wrapText="1"/>
    </xf>
    <xf borderId="1" fillId="3" fontId="9" numFmtId="0" xfId="0" applyAlignment="1" applyBorder="1" applyFont="1">
      <alignment vertical="center"/>
    </xf>
    <xf borderId="108" fillId="2" fontId="19" numFmtId="0" xfId="0" applyAlignment="1" applyBorder="1" applyFont="1">
      <alignment horizontal="center" shrinkToFit="0" vertical="center" wrapText="1"/>
    </xf>
    <xf borderId="109" fillId="0" fontId="19" numFmtId="167" xfId="0" applyAlignment="1" applyBorder="1" applyFont="1" applyNumberFormat="1">
      <alignment shrinkToFit="0" vertical="center" wrapText="1"/>
    </xf>
    <xf borderId="110" fillId="2" fontId="19" numFmtId="2" xfId="0" applyAlignment="1" applyBorder="1" applyFont="1" applyNumberFormat="1">
      <alignment shrinkToFit="0" vertical="center" wrapText="1"/>
    </xf>
    <xf borderId="111" fillId="2" fontId="19" numFmtId="2" xfId="0" applyAlignment="1" applyBorder="1" applyFont="1" applyNumberFormat="1">
      <alignment shrinkToFit="0" vertical="center" wrapText="1"/>
    </xf>
    <xf borderId="112" fillId="2" fontId="19" numFmtId="2" xfId="0" applyAlignment="1" applyBorder="1" applyFont="1" applyNumberFormat="1">
      <alignment shrinkToFit="0" vertical="center" wrapText="1"/>
    </xf>
    <xf borderId="113" fillId="2" fontId="19" numFmtId="2" xfId="0" applyAlignment="1" applyBorder="1" applyFont="1" applyNumberFormat="1">
      <alignment shrinkToFit="0" vertical="center" wrapText="1"/>
    </xf>
    <xf borderId="111" fillId="0" fontId="19" numFmtId="168" xfId="0" applyAlignment="1" applyBorder="1" applyFont="1" applyNumberFormat="1">
      <alignment shrinkToFit="0" vertical="center" wrapText="1"/>
    </xf>
    <xf borderId="114" fillId="0" fontId="19" numFmtId="167" xfId="0" applyAlignment="1" applyBorder="1" applyFont="1" applyNumberFormat="1">
      <alignment shrinkToFit="0" vertical="center" wrapText="1"/>
    </xf>
    <xf borderId="0" fillId="0" fontId="4" numFmtId="0" xfId="0" applyAlignment="1" applyFont="1">
      <alignment horizontal="center" vertical="center"/>
    </xf>
    <xf borderId="0" fillId="0" fontId="19" numFmtId="0" xfId="0" applyAlignment="1" applyFont="1">
      <alignment horizontal="center" vertical="center"/>
    </xf>
    <xf borderId="0" fillId="0" fontId="8" numFmtId="165" xfId="0" applyAlignment="1" applyFont="1" applyNumberFormat="1">
      <alignment vertical="center"/>
    </xf>
    <xf borderId="0" fillId="0" fontId="8" numFmtId="0" xfId="0" applyAlignment="1" applyFont="1">
      <alignment horizontal="center" vertical="center"/>
    </xf>
    <xf borderId="0" fillId="0" fontId="13" numFmtId="165" xfId="0" applyAlignment="1" applyFont="1" applyNumberFormat="1">
      <alignment vertical="center"/>
    </xf>
    <xf borderId="14" fillId="0" fontId="8" numFmtId="0" xfId="0" applyAlignment="1" applyBorder="1" applyFont="1">
      <alignment horizontal="left" shrinkToFit="0" vertical="center" wrapText="1"/>
    </xf>
    <xf borderId="25" fillId="0" fontId="20" numFmtId="0" xfId="0" applyAlignment="1" applyBorder="1" applyFont="1">
      <alignment horizontal="center" shrinkToFit="0" vertical="center" wrapText="1"/>
    </xf>
    <xf borderId="2" fillId="0" fontId="20" numFmtId="0" xfId="0" applyAlignment="1" applyBorder="1" applyFont="1">
      <alignment horizontal="center" shrinkToFit="0" vertical="center" wrapText="1"/>
    </xf>
    <xf borderId="115" fillId="4" fontId="11" numFmtId="0" xfId="0" applyAlignment="1" applyBorder="1" applyFont="1">
      <alignment horizontal="center" shrinkToFit="0" vertical="center" wrapText="1"/>
    </xf>
    <xf borderId="116" fillId="0" fontId="5" numFmtId="0" xfId="0" applyBorder="1" applyFont="1"/>
    <xf borderId="117" fillId="0" fontId="5" numFmtId="0" xfId="0" applyBorder="1" applyFont="1"/>
    <xf borderId="118" fillId="0" fontId="3" numFmtId="0" xfId="0" applyAlignment="1" applyBorder="1" applyFont="1">
      <alignment horizontal="center" shrinkToFit="0" vertical="center" wrapText="1"/>
    </xf>
    <xf borderId="119" fillId="0" fontId="5" numFmtId="0" xfId="0" applyBorder="1" applyFont="1"/>
    <xf borderId="120" fillId="0" fontId="5" numFmtId="0" xfId="0" applyBorder="1" applyFont="1"/>
    <xf borderId="121" fillId="0" fontId="5" numFmtId="0" xfId="0" applyBorder="1" applyFont="1"/>
    <xf borderId="122" fillId="0" fontId="5" numFmtId="0" xfId="0" applyBorder="1" applyFont="1"/>
    <xf borderId="123" fillId="0" fontId="5" numFmtId="0" xfId="0" applyBorder="1" applyFont="1"/>
    <xf borderId="1" fillId="7" fontId="17" numFmtId="0" xfId="0" applyAlignment="1" applyBorder="1" applyFill="1" applyFont="1">
      <alignment horizontal="left" vertical="center"/>
    </xf>
    <xf borderId="124" fillId="6" fontId="11" numFmtId="0" xfId="0" applyAlignment="1" applyBorder="1" applyFont="1">
      <alignment shrinkToFit="0" vertical="center" wrapText="1"/>
    </xf>
    <xf borderId="125" fillId="6" fontId="11" numFmtId="0" xfId="0" applyAlignment="1" applyBorder="1" applyFont="1">
      <alignment horizontal="center" shrinkToFit="0" vertical="center" wrapText="1"/>
    </xf>
    <xf borderId="126" fillId="0" fontId="5" numFmtId="0" xfId="0" applyBorder="1" applyFont="1"/>
    <xf borderId="127" fillId="0" fontId="5" numFmtId="0" xfId="0" applyBorder="1" applyFont="1"/>
    <xf borderId="128" fillId="6" fontId="11" numFmtId="0" xfId="0" applyAlignment="1" applyBorder="1" applyFont="1">
      <alignment shrinkToFit="0" vertical="center" wrapText="1"/>
    </xf>
    <xf borderId="128" fillId="6" fontId="11" numFmtId="0" xfId="0" applyAlignment="1" applyBorder="1" applyFont="1">
      <alignment horizontal="center" shrinkToFit="0" vertical="center" wrapText="1"/>
    </xf>
    <xf borderId="129" fillId="6" fontId="11" numFmtId="0" xfId="0" applyAlignment="1" applyBorder="1" applyFont="1">
      <alignment shrinkToFit="0" vertical="center" wrapText="1"/>
    </xf>
    <xf borderId="130" fillId="0" fontId="3" numFmtId="0" xfId="0" applyAlignment="1" applyBorder="1" applyFont="1">
      <alignment horizontal="center" shrinkToFit="0" vertical="center" wrapText="1"/>
    </xf>
    <xf borderId="68" fillId="5" fontId="3" numFmtId="0" xfId="0" applyAlignment="1" applyBorder="1" applyFont="1">
      <alignment horizontal="center" readingOrder="0" shrinkToFit="0" vertical="center" wrapText="1"/>
    </xf>
    <xf borderId="73" fillId="0" fontId="3" numFmtId="0" xfId="0" applyAlignment="1" applyBorder="1" applyFont="1">
      <alignment horizontal="left" readingOrder="0" shrinkToFit="0" vertical="center" wrapText="1"/>
    </xf>
    <xf borderId="131" fillId="0" fontId="3" numFmtId="0" xfId="0" applyAlignment="1" applyBorder="1" applyFont="1">
      <alignment horizontal="center" shrinkToFit="0" vertical="center" wrapText="1"/>
    </xf>
    <xf borderId="132" fillId="0" fontId="3" numFmtId="0" xfId="0" applyAlignment="1" applyBorder="1" applyFont="1">
      <alignment horizontal="center" shrinkToFit="0" vertical="center" wrapText="1"/>
    </xf>
    <xf borderId="133" fillId="0" fontId="3" numFmtId="0" xfId="0" applyAlignment="1" applyBorder="1" applyFont="1">
      <alignment horizontal="center" shrinkToFit="0" vertical="center" wrapText="1"/>
    </xf>
    <xf borderId="86" fillId="0" fontId="3" numFmtId="0" xfId="0" applyAlignment="1" applyBorder="1" applyFont="1">
      <alignment horizontal="left" readingOrder="0" shrinkToFit="0" vertical="center" wrapText="1"/>
    </xf>
    <xf borderId="134" fillId="2" fontId="3" numFmtId="0" xfId="0" applyAlignment="1" applyBorder="1" applyFont="1">
      <alignment shrinkToFit="0" vertical="center" wrapText="1"/>
    </xf>
    <xf borderId="135" fillId="0" fontId="3" numFmtId="0" xfId="0" applyAlignment="1" applyBorder="1" applyFont="1">
      <alignment horizontal="center" shrinkToFit="0" vertical="center" wrapText="1"/>
    </xf>
    <xf borderId="136" fillId="2" fontId="3" numFmtId="0" xfId="0" applyAlignment="1" applyBorder="1" applyFont="1">
      <alignment shrinkToFit="0" vertical="center" wrapText="1"/>
    </xf>
    <xf borderId="137" fillId="0" fontId="3" numFmtId="0" xfId="0" applyAlignment="1" applyBorder="1" applyFont="1">
      <alignment horizontal="center" shrinkToFit="0" vertical="center" wrapText="1"/>
    </xf>
    <xf borderId="138" fillId="0" fontId="3" numFmtId="0" xfId="0" applyAlignment="1" applyBorder="1" applyFont="1">
      <alignment horizontal="center" shrinkToFit="0" vertical="center" wrapText="1"/>
    </xf>
    <xf borderId="14" fillId="0" fontId="11" numFmtId="0" xfId="0" applyAlignment="1" applyBorder="1" applyFont="1">
      <alignment horizontal="left" shrinkToFit="0" vertical="center" wrapText="1"/>
    </xf>
    <xf borderId="67" fillId="0" fontId="3" numFmtId="166" xfId="0" applyAlignment="1" applyBorder="1" applyFont="1" applyNumberFormat="1">
      <alignment horizontal="center" vertical="center"/>
    </xf>
    <xf borderId="67" fillId="0" fontId="3" numFmtId="0" xfId="0" applyAlignment="1" applyBorder="1" applyFont="1">
      <alignment horizontal="center" shrinkToFit="0" vertical="center" wrapText="1"/>
    </xf>
    <xf borderId="67" fillId="0" fontId="3" numFmtId="9" xfId="0" applyAlignment="1" applyBorder="1" applyFont="1" applyNumberFormat="1">
      <alignment horizontal="center" shrinkToFit="0" vertical="center" wrapText="1"/>
    </xf>
    <xf borderId="0" fillId="0" fontId="21" numFmtId="0" xfId="0" applyAlignment="1" applyFont="1">
      <alignment horizontal="left" shrinkToFit="0" wrapText="1"/>
    </xf>
    <xf borderId="139" fillId="0" fontId="3" numFmtId="0" xfId="0" applyAlignment="1" applyBorder="1" applyFont="1">
      <alignment horizontal="center" shrinkToFit="0" vertical="center" wrapText="1"/>
    </xf>
    <xf borderId="88" fillId="0" fontId="3" numFmtId="0" xfId="0" applyAlignment="1" applyBorder="1" applyFont="1">
      <alignment horizontal="center" shrinkToFit="0" vertical="center" wrapText="1"/>
    </xf>
    <xf borderId="140" fillId="0" fontId="3" numFmtId="0" xfId="0" applyAlignment="1" applyBorder="1" applyFont="1">
      <alignment horizontal="center" shrinkToFit="0" vertical="center" wrapText="1"/>
    </xf>
    <xf borderId="141" fillId="6" fontId="11" numFmtId="0" xfId="0" applyAlignment="1" applyBorder="1" applyFont="1">
      <alignment horizontal="center" shrinkToFit="0" vertical="center" wrapText="1"/>
    </xf>
    <xf borderId="142" fillId="0" fontId="5" numFmtId="0" xfId="0" applyBorder="1" applyFont="1"/>
    <xf borderId="73" fillId="0" fontId="3" numFmtId="0" xfId="0" applyAlignment="1" applyBorder="1" applyFont="1">
      <alignment horizontal="center" readingOrder="0" shrinkToFit="0" vertical="center" wrapText="1"/>
    </xf>
    <xf borderId="143" fillId="0" fontId="3" numFmtId="0" xfId="0" applyAlignment="1" applyBorder="1" applyFont="1">
      <alignment horizontal="center" shrinkToFit="0" vertical="center" wrapText="1"/>
    </xf>
    <xf borderId="0" fillId="0" fontId="4" numFmtId="0" xfId="0" applyAlignment="1" applyFont="1">
      <alignment shrinkToFit="0" wrapText="1"/>
    </xf>
    <xf borderId="135" fillId="0" fontId="3" numFmtId="0" xfId="0" applyAlignment="1" applyBorder="1" applyFont="1">
      <alignment horizontal="center" readingOrder="0" shrinkToFit="0" vertical="center" wrapText="1"/>
    </xf>
    <xf borderId="144" fillId="0" fontId="3" numFmtId="0" xfId="0" applyAlignment="1" applyBorder="1" applyFont="1">
      <alignment shrinkToFit="0" vertical="center" wrapText="1"/>
    </xf>
    <xf borderId="145" fillId="0" fontId="3" numFmtId="0" xfId="0" applyAlignment="1" applyBorder="1" applyFont="1">
      <alignment shrinkToFit="0" vertical="center" wrapText="1"/>
    </xf>
    <xf borderId="143" fillId="0" fontId="3" numFmtId="0" xfId="0" applyAlignment="1" applyBorder="1" applyFont="1">
      <alignment shrinkToFit="0" vertical="center" wrapText="1"/>
    </xf>
    <xf borderId="146" fillId="0" fontId="3" numFmtId="0" xfId="0" applyAlignment="1" applyBorder="1" applyFont="1">
      <alignment shrinkToFit="0" vertical="center" wrapText="1"/>
    </xf>
    <xf borderId="23" fillId="0" fontId="3" numFmtId="0" xfId="0" applyAlignment="1" applyBorder="1" applyFont="1">
      <alignment shrinkToFit="0" vertical="center" wrapText="1"/>
    </xf>
    <xf borderId="147" fillId="0" fontId="3" numFmtId="0" xfId="0" applyAlignment="1" applyBorder="1" applyFont="1">
      <alignment shrinkToFit="0" vertical="center" wrapText="1"/>
    </xf>
    <xf borderId="148" fillId="0" fontId="3" numFmtId="0" xfId="0" applyAlignment="1" applyBorder="1" applyFont="1">
      <alignment shrinkToFit="0" vertical="center" wrapText="1"/>
    </xf>
    <xf borderId="149" fillId="0" fontId="3" numFmtId="0" xfId="0" applyAlignment="1" applyBorder="1" applyFont="1">
      <alignment shrinkToFit="0" vertical="center" wrapText="1"/>
    </xf>
    <xf borderId="150" fillId="0" fontId="3" numFmtId="0" xfId="0" applyAlignment="1" applyBorder="1" applyFont="1">
      <alignment horizontal="center" shrinkToFit="0" vertical="center" wrapText="1"/>
    </xf>
    <xf borderId="143" fillId="0" fontId="3" numFmtId="10" xfId="0" applyAlignment="1" applyBorder="1" applyFont="1" applyNumberFormat="1">
      <alignment horizontal="center" shrinkToFit="0" vertical="center" wrapText="1"/>
    </xf>
    <xf borderId="151" fillId="0" fontId="3" numFmtId="0" xfId="0" applyAlignment="1" applyBorder="1" applyFont="1">
      <alignment horizontal="center" shrinkToFit="0" vertical="center" wrapText="1"/>
    </xf>
    <xf borderId="152" fillId="2" fontId="3" numFmtId="0" xfId="0" applyAlignment="1" applyBorder="1" applyFont="1">
      <alignment horizontal="left" shrinkToFit="0" vertical="center" wrapText="1"/>
    </xf>
    <xf borderId="146" fillId="0" fontId="3" numFmtId="0" xfId="0" applyAlignment="1" applyBorder="1" applyFont="1">
      <alignment horizontal="left" shrinkToFit="0" vertical="center" wrapText="1"/>
    </xf>
    <xf borderId="151" fillId="0" fontId="3" numFmtId="0" xfId="0" applyAlignment="1" applyBorder="1" applyFont="1">
      <alignment horizontal="center" readingOrder="0" shrinkToFit="0" vertical="center" wrapText="1"/>
    </xf>
    <xf borderId="153" fillId="0" fontId="3" numFmtId="0" xfId="0" applyAlignment="1" applyBorder="1" applyFont="1">
      <alignment horizontal="left" readingOrder="0" shrinkToFit="0" vertical="center" wrapText="1"/>
    </xf>
    <xf borderId="152" fillId="2" fontId="3" numFmtId="0" xfId="0" applyAlignment="1" applyBorder="1" applyFont="1">
      <alignment horizontal="left" readingOrder="0" shrinkToFit="0" vertical="center" wrapText="1"/>
    </xf>
    <xf borderId="154" fillId="0" fontId="3" numFmtId="165" xfId="0" applyAlignment="1" applyBorder="1" applyFont="1" applyNumberFormat="1">
      <alignment horizontal="center" shrinkToFit="0" vertical="center" wrapText="1"/>
    </xf>
    <xf borderId="155" fillId="2" fontId="3" numFmtId="0" xfId="0" applyAlignment="1" applyBorder="1" applyFont="1">
      <alignment horizontal="center" shrinkToFit="0" vertical="center" wrapText="1"/>
    </xf>
    <xf borderId="151" fillId="0" fontId="3" numFmtId="167" xfId="0" applyAlignment="1" applyBorder="1" applyFont="1" applyNumberFormat="1">
      <alignment shrinkToFit="0" vertical="center" wrapText="1"/>
    </xf>
    <xf borderId="152" fillId="2" fontId="3" numFmtId="2" xfId="0" applyAlignment="1" applyBorder="1" applyFont="1" applyNumberFormat="1">
      <alignment shrinkToFit="0" vertical="center" wrapText="1"/>
    </xf>
    <xf borderId="156" fillId="2" fontId="3" numFmtId="2" xfId="0" applyAlignment="1" applyBorder="1" applyFont="1" applyNumberFormat="1">
      <alignment shrinkToFit="0" vertical="center" wrapText="1"/>
    </xf>
    <xf borderId="157" fillId="2" fontId="3" numFmtId="2" xfId="0" applyAlignment="1" applyBorder="1" applyFont="1" applyNumberFormat="1">
      <alignment shrinkToFit="0" vertical="center" wrapText="1"/>
    </xf>
    <xf borderId="158" fillId="2" fontId="3" numFmtId="2" xfId="0" applyAlignment="1" applyBorder="1" applyFont="1" applyNumberFormat="1">
      <alignment shrinkToFit="0" vertical="center" wrapText="1"/>
    </xf>
    <xf borderId="159" fillId="0" fontId="3" numFmtId="168" xfId="0" applyAlignment="1" applyBorder="1" applyFont="1" applyNumberFormat="1">
      <alignment shrinkToFit="0" vertical="center" wrapText="1"/>
    </xf>
    <xf borderId="160" fillId="0" fontId="3" numFmtId="167" xfId="0" applyAlignment="1" applyBorder="1" applyFont="1" applyNumberFormat="1">
      <alignment shrinkToFit="0" vertical="center" wrapText="1"/>
    </xf>
    <xf borderId="10" fillId="0" fontId="10" numFmtId="0" xfId="0" applyAlignment="1" applyBorder="1" applyFont="1">
      <alignment horizontal="left" vertical="center"/>
    </xf>
    <xf borderId="9" fillId="0" fontId="3" numFmtId="0" xfId="0" applyAlignment="1" applyBorder="1" applyFont="1">
      <alignment shrinkToFit="0" vertical="center" wrapText="1"/>
    </xf>
    <xf borderId="161" fillId="0" fontId="3" numFmtId="0" xfId="0" applyAlignment="1" applyBorder="1" applyFont="1">
      <alignment shrinkToFit="0" vertical="center" wrapText="1"/>
    </xf>
    <xf borderId="162" fillId="0" fontId="3" numFmtId="0" xfId="0" applyAlignment="1" applyBorder="1" applyFont="1">
      <alignment shrinkToFit="0" vertical="center" wrapText="1"/>
    </xf>
    <xf borderId="0" fillId="0" fontId="4" numFmtId="0" xfId="0" applyAlignment="1" applyFont="1">
      <alignment shrinkToFit="0" vertical="center" wrapText="1"/>
    </xf>
    <xf borderId="163" fillId="0" fontId="19" numFmtId="0" xfId="0" applyAlignment="1" applyBorder="1" applyFont="1">
      <alignment shrinkToFit="0" vertical="center" wrapText="1"/>
    </xf>
    <xf borderId="119" fillId="0" fontId="19" numFmtId="0" xfId="0" applyAlignment="1" applyBorder="1" applyFont="1">
      <alignment shrinkToFit="0" vertical="center" wrapText="1"/>
    </xf>
    <xf borderId="164" fillId="0" fontId="14" numFmtId="0" xfId="0" applyAlignment="1" applyBorder="1" applyFont="1">
      <alignment shrinkToFit="0" vertical="center" wrapText="1"/>
    </xf>
    <xf borderId="165" fillId="6" fontId="11" numFmtId="0" xfId="0" applyAlignment="1" applyBorder="1" applyFont="1">
      <alignment horizontal="center" shrinkToFit="0" vertical="center" wrapText="1"/>
    </xf>
    <xf borderId="166" fillId="0" fontId="5" numFmtId="0" xfId="0" applyBorder="1" applyFont="1"/>
    <xf borderId="68" fillId="0" fontId="3" numFmtId="166" xfId="0" applyAlignment="1" applyBorder="1" applyFont="1" applyNumberFormat="1">
      <alignment horizontal="center" vertical="center"/>
    </xf>
    <xf borderId="86" fillId="0" fontId="3" numFmtId="0" xfId="0" applyAlignment="1" applyBorder="1" applyFont="1">
      <alignment horizontal="center" readingOrder="0" shrinkToFit="0" vertical="center" wrapText="1"/>
    </xf>
    <xf borderId="69" fillId="0" fontId="4" numFmtId="0" xfId="0" applyAlignment="1" applyBorder="1" applyFont="1">
      <alignment horizontal="center" readingOrder="0" shrinkToFit="0" vertical="center" wrapText="1"/>
    </xf>
    <xf borderId="86" fillId="0" fontId="4" numFmtId="0" xfId="0" applyAlignment="1" applyBorder="1" applyFont="1">
      <alignment horizontal="left" readingOrder="0" shrinkToFit="0" vertical="center" wrapText="1"/>
    </xf>
    <xf borderId="135" fillId="0" fontId="3" numFmtId="9" xfId="0" applyAlignment="1" applyBorder="1" applyFont="1" applyNumberFormat="1">
      <alignment horizontal="center" shrinkToFit="0" vertical="center" wrapText="1"/>
    </xf>
    <xf borderId="133" fillId="0" fontId="3" numFmtId="9" xfId="0" applyAlignment="1" applyBorder="1" applyFont="1" applyNumberFormat="1">
      <alignment horizontal="center" shrinkToFit="0" vertical="center" wrapText="1"/>
    </xf>
    <xf borderId="66" fillId="0" fontId="11" numFmtId="0" xfId="0" applyAlignment="1" applyBorder="1" applyFont="1">
      <alignment horizontal="left" shrinkToFit="0" vertical="center" wrapText="1"/>
    </xf>
    <xf borderId="74" fillId="0" fontId="3" numFmtId="9" xfId="0" applyAlignment="1" applyBorder="1" applyFont="1" applyNumberFormat="1">
      <alignment horizontal="center" shrinkToFit="0" vertical="center" wrapText="1"/>
    </xf>
    <xf borderId="89" fillId="0" fontId="3" numFmtId="9" xfId="0" applyAlignment="1" applyBorder="1" applyFont="1" applyNumberFormat="1">
      <alignment horizontal="center" shrinkToFit="0" vertical="center" wrapText="1"/>
    </xf>
    <xf borderId="69" fillId="0" fontId="3" numFmtId="9" xfId="0" applyAlignment="1" applyBorder="1" applyFont="1" applyNumberFormat="1">
      <alignment horizontal="center" shrinkToFit="0" vertical="center" wrapText="1"/>
    </xf>
    <xf borderId="167" fillId="0" fontId="19" numFmtId="0" xfId="0" applyAlignment="1" applyBorder="1" applyFont="1">
      <alignment shrinkToFit="0" vertical="center" wrapText="1"/>
    </xf>
    <xf borderId="0" fillId="0" fontId="19" numFmtId="0" xfId="0" applyAlignment="1" applyFont="1">
      <alignment shrinkToFit="0" vertical="center" wrapText="1"/>
    </xf>
    <xf borderId="0" fillId="0" fontId="14" numFmtId="0" xfId="0" applyAlignment="1" applyFont="1">
      <alignment shrinkToFit="0" vertical="center" wrapText="1"/>
    </xf>
    <xf borderId="0" fillId="0" fontId="19" numFmtId="0" xfId="0" applyAlignment="1" applyFont="1">
      <alignment horizontal="center" shrinkToFit="0" vertical="center" wrapText="1"/>
    </xf>
    <xf borderId="0" fillId="0" fontId="19" numFmtId="10" xfId="0" applyAlignment="1" applyFont="1" applyNumberFormat="1">
      <alignment horizontal="center" shrinkToFit="0" vertical="center" wrapText="1"/>
    </xf>
    <xf borderId="0" fillId="0" fontId="19" numFmtId="166" xfId="0" applyAlignment="1" applyFont="1" applyNumberFormat="1">
      <alignment horizontal="center" vertical="center"/>
    </xf>
    <xf borderId="0" fillId="0" fontId="19" numFmtId="167" xfId="0" applyAlignment="1" applyFont="1" applyNumberFormat="1">
      <alignment shrinkToFit="0" vertical="center" wrapText="1"/>
    </xf>
    <xf borderId="0" fillId="0" fontId="19" numFmtId="2" xfId="0" applyAlignment="1" applyFont="1" applyNumberFormat="1">
      <alignment shrinkToFit="0" vertical="center" wrapText="1"/>
    </xf>
    <xf borderId="1" fillId="2" fontId="19" numFmtId="2" xfId="0" applyAlignment="1" applyBorder="1" applyFont="1" applyNumberFormat="1">
      <alignment shrinkToFit="0" vertical="center" wrapText="1"/>
    </xf>
    <xf borderId="0" fillId="0" fontId="19" numFmtId="0" xfId="0" applyAlignment="1" applyFont="1">
      <alignment horizontal="left" shrinkToFit="0" vertical="center" wrapText="1"/>
    </xf>
    <xf borderId="0" fillId="0" fontId="3" numFmtId="0" xfId="0" applyAlignment="1" applyFont="1">
      <alignment horizontal="center" shrinkToFit="0" vertical="center" wrapText="1"/>
    </xf>
    <xf borderId="1" fillId="3" fontId="19" numFmtId="167" xfId="0" applyAlignment="1" applyBorder="1" applyFont="1" applyNumberFormat="1">
      <alignment horizontal="center" shrinkToFit="0" vertical="center" wrapText="1"/>
    </xf>
    <xf borderId="1" fillId="3" fontId="19" numFmtId="165" xfId="0" applyAlignment="1" applyBorder="1" applyFont="1" applyNumberFormat="1">
      <alignment horizontal="center" shrinkToFit="0" vertical="center" wrapText="1"/>
    </xf>
    <xf borderId="1" fillId="2" fontId="19" numFmtId="0" xfId="0" applyAlignment="1" applyBorder="1" applyFont="1">
      <alignment horizontal="center" shrinkToFit="0" vertical="center" wrapText="1"/>
    </xf>
    <xf borderId="0" fillId="0" fontId="19" numFmtId="168" xfId="0" applyAlignment="1" applyFont="1" applyNumberFormat="1">
      <alignment shrinkToFit="0" vertical="center" wrapText="1"/>
    </xf>
    <xf borderId="4" fillId="0" fontId="2" numFmtId="0" xfId="0" applyAlignment="1" applyBorder="1" applyFont="1">
      <alignment horizontal="left" shrinkToFit="0" vertical="center" wrapText="1"/>
    </xf>
    <xf borderId="168" fillId="0" fontId="5" numFmtId="0" xfId="0" applyBorder="1" applyFont="1"/>
    <xf borderId="169" fillId="0" fontId="5" numFmtId="0" xfId="0" applyBorder="1" applyFont="1"/>
    <xf borderId="85" fillId="0" fontId="3" numFmtId="166" xfId="0" applyAlignment="1" applyBorder="1" applyFont="1" applyNumberFormat="1">
      <alignment horizontal="center" vertical="center"/>
    </xf>
    <xf borderId="170" fillId="0" fontId="3" numFmtId="166" xfId="0" applyAlignment="1" applyBorder="1" applyFont="1" applyNumberFormat="1">
      <alignment horizontal="center" vertical="center"/>
    </xf>
    <xf borderId="171" fillId="0" fontId="3" numFmtId="166" xfId="0" applyAlignment="1" applyBorder="1" applyFont="1" applyNumberFormat="1">
      <alignment horizontal="center" vertical="center"/>
    </xf>
    <xf borderId="133" fillId="0" fontId="3" numFmtId="166" xfId="0" applyAlignment="1" applyBorder="1" applyFont="1" applyNumberFormat="1">
      <alignment horizontal="center" vertical="center"/>
    </xf>
    <xf borderId="66" fillId="0" fontId="22" numFmtId="0" xfId="0" applyAlignment="1" applyBorder="1" applyFont="1">
      <alignment horizontal="left" shrinkToFit="0" vertical="center" wrapText="1"/>
    </xf>
    <xf borderId="172" fillId="0" fontId="3" numFmtId="0" xfId="0" applyAlignment="1" applyBorder="1" applyFont="1">
      <alignment shrinkToFit="0" vertical="center" wrapText="1"/>
    </xf>
    <xf borderId="151" fillId="0" fontId="3" numFmtId="10" xfId="0" applyAlignment="1" applyBorder="1" applyFont="1" applyNumberFormat="1">
      <alignment horizontal="center" shrinkToFit="0" vertical="center" wrapText="1"/>
    </xf>
    <xf borderId="173" fillId="0" fontId="3" numFmtId="166" xfId="0" applyAlignment="1" applyBorder="1" applyFont="1" applyNumberFormat="1">
      <alignment horizontal="center" vertical="center"/>
    </xf>
    <xf borderId="1" fillId="8" fontId="2" numFmtId="0" xfId="0" applyAlignment="1" applyBorder="1" applyFill="1" applyFont="1">
      <alignment vertical="center"/>
    </xf>
    <xf borderId="1" fillId="7" fontId="23" numFmtId="0" xfId="0" applyAlignment="1" applyBorder="1" applyFont="1">
      <alignment vertical="center"/>
    </xf>
    <xf borderId="0" fillId="0" fontId="24" numFmtId="0" xfId="0" applyAlignment="1" applyFont="1">
      <alignment vertical="center"/>
    </xf>
    <xf borderId="76" fillId="0" fontId="25" numFmtId="1" xfId="0" applyAlignment="1" applyBorder="1" applyFont="1" applyNumberFormat="1">
      <alignment horizontal="center" shrinkToFit="0" vertical="center" wrapText="1"/>
    </xf>
    <xf borderId="68" fillId="0" fontId="25" numFmtId="9" xfId="0" applyAlignment="1" applyBorder="1" applyFont="1" applyNumberFormat="1">
      <alignment horizontal="center" shrinkToFit="0" vertical="center" wrapText="1"/>
    </xf>
    <xf borderId="68" fillId="0" fontId="3" numFmtId="9" xfId="0" applyAlignment="1" applyBorder="1" applyFont="1" applyNumberFormat="1">
      <alignment horizontal="center" shrinkToFit="0" vertical="center" wrapText="1"/>
    </xf>
    <xf borderId="67" fillId="0" fontId="25" numFmtId="0" xfId="0" applyAlignment="1" applyBorder="1" applyFont="1">
      <alignment horizontal="left" shrinkToFit="0" vertical="center" wrapText="1"/>
    </xf>
    <xf borderId="89" fillId="0" fontId="3" numFmtId="1" xfId="0" applyAlignment="1" applyBorder="1" applyFont="1" applyNumberFormat="1">
      <alignment horizontal="center" shrinkToFit="0" vertical="center" wrapText="1"/>
    </xf>
    <xf borderId="75" fillId="0" fontId="3" numFmtId="166" xfId="0" applyAlignment="1" applyBorder="1" applyFont="1" applyNumberFormat="1">
      <alignment horizontal="center" vertical="center"/>
    </xf>
    <xf borderId="174" fillId="0" fontId="3" numFmtId="166" xfId="0" applyAlignment="1" applyBorder="1" applyFont="1" applyNumberFormat="1">
      <alignment horizontal="center" vertical="center"/>
    </xf>
    <xf borderId="69" fillId="0" fontId="25" numFmtId="0" xfId="0" applyAlignment="1" applyBorder="1" applyFont="1">
      <alignment horizontal="center" shrinkToFit="0" vertical="center" wrapText="1"/>
    </xf>
    <xf borderId="66" fillId="0" fontId="25" numFmtId="0" xfId="0" applyAlignment="1" applyBorder="1" applyFont="1">
      <alignment horizontal="left" shrinkToFit="0" vertical="center" wrapText="1"/>
    </xf>
    <xf borderId="138" fillId="0" fontId="3" numFmtId="166" xfId="0" applyAlignment="1" applyBorder="1" applyFont="1" applyNumberFormat="1">
      <alignment horizontal="center" vertical="center"/>
    </xf>
    <xf borderId="153" fillId="0" fontId="3" numFmtId="0" xfId="0" applyAlignment="1" applyBorder="1" applyFont="1">
      <alignment horizontal="center" shrinkToFit="0" vertical="center" wrapText="1"/>
    </xf>
    <xf borderId="4" fillId="0" fontId="22" numFmtId="0" xfId="0" applyAlignment="1" applyBorder="1" applyFont="1">
      <alignment horizontal="left" shrinkToFit="0" vertical="center" wrapText="1"/>
    </xf>
    <xf borderId="25" fillId="0" fontId="16" numFmtId="169" xfId="0" applyAlignment="1" applyBorder="1" applyFont="1" applyNumberFormat="1">
      <alignment horizontal="center" shrinkToFit="0" vertical="center" wrapText="1"/>
    </xf>
    <xf borderId="27" fillId="0" fontId="20" numFmtId="0" xfId="0" applyAlignment="1" applyBorder="1" applyFont="1">
      <alignment horizontal="center" shrinkToFit="0" vertical="center" wrapText="1"/>
    </xf>
    <xf borderId="175" fillId="0" fontId="5" numFmtId="0" xfId="0" applyBorder="1" applyFont="1"/>
    <xf borderId="176" fillId="0" fontId="22" numFmtId="0" xfId="0" applyAlignment="1" applyBorder="1" applyFont="1">
      <alignment horizontal="center" shrinkToFit="0" vertical="center" wrapText="1"/>
    </xf>
    <xf borderId="177" fillId="0" fontId="5" numFmtId="0" xfId="0" applyBorder="1" applyFont="1"/>
    <xf borderId="178" fillId="0" fontId="5" numFmtId="0" xfId="0" applyBorder="1" applyFont="1"/>
    <xf borderId="1" fillId="3" fontId="24" numFmtId="0" xfId="0" applyAlignment="1" applyBorder="1" applyFont="1">
      <alignment horizontal="center" vertical="center"/>
    </xf>
    <xf borderId="1" fillId="3" fontId="2" numFmtId="0" xfId="0" applyAlignment="1" applyBorder="1" applyFont="1">
      <alignment horizontal="center" vertical="center"/>
    </xf>
    <xf borderId="1" fillId="3" fontId="19" numFmtId="0" xfId="0" applyAlignment="1" applyBorder="1" applyFont="1">
      <alignment horizontal="center" vertical="center"/>
    </xf>
    <xf borderId="1" fillId="3" fontId="15" numFmtId="0" xfId="0" applyAlignment="1" applyBorder="1" applyFont="1">
      <alignment horizontal="center" vertical="center"/>
    </xf>
    <xf borderId="1" fillId="3" fontId="13" numFmtId="0" xfId="0" applyAlignment="1" applyBorder="1" applyFont="1">
      <alignment horizontal="center" vertical="center"/>
    </xf>
    <xf borderId="1" fillId="3" fontId="14" numFmtId="0" xfId="0" applyAlignment="1" applyBorder="1" applyFont="1">
      <alignment horizontal="center" vertical="center"/>
    </xf>
    <xf borderId="1" fillId="3" fontId="13" numFmtId="165" xfId="0" applyAlignment="1" applyBorder="1" applyFont="1" applyNumberFormat="1">
      <alignment vertical="center"/>
    </xf>
    <xf borderId="1" fillId="3" fontId="15" numFmtId="0" xfId="0" applyAlignment="1" applyBorder="1" applyFont="1">
      <alignment vertical="center"/>
    </xf>
    <xf borderId="0" fillId="0" fontId="24" numFmtId="0" xfId="0" applyAlignment="1" applyFont="1">
      <alignment horizontal="center" vertical="center"/>
    </xf>
    <xf borderId="0" fillId="0" fontId="2" numFmtId="0" xfId="0" applyAlignment="1" applyFont="1">
      <alignment horizontal="center" vertical="center"/>
    </xf>
    <xf borderId="0" fillId="0" fontId="13" numFmtId="0" xfId="0" applyAlignment="1" applyFont="1">
      <alignment horizontal="center" vertical="center"/>
    </xf>
    <xf borderId="0" fillId="0" fontId="26" numFmtId="0" xfId="0" applyAlignment="1" applyFont="1">
      <alignment vertical="center"/>
    </xf>
    <xf borderId="0" fillId="0" fontId="27" numFmtId="0" xfId="0" applyAlignment="1" applyFont="1">
      <alignment horizontal="right" vertical="center"/>
    </xf>
    <xf borderId="0" fillId="0" fontId="27" numFmtId="0" xfId="0" applyAlignment="1" applyFont="1">
      <alignment horizontal="center" vertical="center"/>
    </xf>
    <xf borderId="0" fillId="0" fontId="27" numFmtId="0" xfId="0" applyAlignment="1" applyFont="1">
      <alignment vertical="center"/>
    </xf>
    <xf borderId="0" fillId="0" fontId="26" numFmtId="164" xfId="0" applyAlignment="1" applyFont="1" applyNumberFormat="1">
      <alignment vertical="center"/>
    </xf>
    <xf borderId="0" fillId="0" fontId="27" numFmtId="0" xfId="0" applyAlignment="1" applyFont="1">
      <alignment horizontal="right" shrinkToFit="0" vertical="center" wrapText="1"/>
    </xf>
    <xf borderId="0" fillId="0" fontId="28" numFmtId="0" xfId="0" applyAlignment="1" applyFont="1">
      <alignment horizontal="right" vertical="center"/>
    </xf>
    <xf borderId="0" fillId="0" fontId="29" numFmtId="9" xfId="0" applyAlignment="1" applyFont="1" applyNumberFormat="1">
      <alignment vertical="center"/>
    </xf>
    <xf borderId="0" fillId="0" fontId="28" numFmtId="0" xfId="0" applyAlignment="1" applyFont="1">
      <alignment horizontal="right" shrinkToFit="0" vertical="center" wrapText="1"/>
    </xf>
    <xf borderId="0" fillId="0" fontId="26" numFmtId="9" xfId="0" applyAlignment="1" applyFont="1" applyNumberFormat="1">
      <alignment vertic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362200"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Downloads/210126_Formato_Plan_Operativo_Anual_Proceso%20de%20comunicaci&#243;n.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ISTAS"/>
      <sheetName val="Act. Estratégicas"/>
      <sheetName val="Hoja1"/>
      <sheetName val="PRG-EJC POA"/>
    </sheetNames>
    <sheetDataSet>
      <sheetData sheetId="0"/>
      <sheetData sheetId="1"/>
      <sheetData sheetId="2"/>
      <sheetData sheetId="3"/>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5" width="11.0"/>
    <col customWidth="1" min="26" max="26" width="10.63"/>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ht="12.0" customHeight="1">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ht="12.0" customHeight="1">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ht="12.0" customHeight="1">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ht="12.0" customHeight="1">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outlineLevelCol="1"/>
  <cols>
    <col customWidth="1" min="1" max="1" width="2.75"/>
    <col customWidth="1" min="2" max="2" width="28.63"/>
    <col customWidth="1" min="3" max="4" width="18.63"/>
    <col customWidth="1" min="5" max="5" width="8.25"/>
    <col customWidth="1" min="6" max="6" width="46.75"/>
    <col customWidth="1" min="7" max="8" width="25.63"/>
    <col customWidth="1" hidden="1" min="9" max="9" width="17.88" outlineLevel="1"/>
    <col customWidth="1" hidden="1" min="10" max="10" width="22.38" outlineLevel="1"/>
    <col customWidth="1" min="11" max="11" width="26.13"/>
    <col customWidth="1" min="12" max="13" width="10.88"/>
    <col customWidth="1" min="14" max="14" width="8.13"/>
    <col customWidth="1" hidden="1" min="15" max="20" width="4.63" outlineLevel="1"/>
    <col customWidth="1" min="21" max="21" width="10.25"/>
    <col customWidth="1" min="22" max="22" width="10.13"/>
    <col customWidth="1" min="23" max="23" width="75.63"/>
    <col customWidth="1" min="24" max="24" width="34.25" outlineLevel="1"/>
    <col customWidth="1" min="25" max="25" width="7.75"/>
    <col customWidth="1" min="26" max="31" width="4.63" outlineLevel="1"/>
    <col customWidth="1" min="32" max="32" width="9.0"/>
    <col customWidth="1" min="33" max="33" width="10.13"/>
    <col customWidth="1" min="34" max="34" width="66.5"/>
    <col customWidth="1" min="35" max="35" width="34.25" outlineLevel="1"/>
    <col customWidth="1" min="36" max="36" width="9.75"/>
    <col customWidth="1" min="37" max="42" width="4.63" outlineLevel="1"/>
    <col customWidth="1" min="43" max="43" width="9.38"/>
    <col customWidth="1" min="44" max="44" width="10.13"/>
    <col customWidth="1" min="45" max="45" width="144.38"/>
    <col customWidth="1" min="46" max="46" width="37.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65.25"/>
    <col customWidth="1" min="57" max="57" width="34.25" outlineLevel="1"/>
    <col customWidth="1" min="58" max="58" width="11.38"/>
    <col customWidth="1" min="59" max="59" width="10.0"/>
    <col customWidth="1" min="60" max="60" width="10.88"/>
    <col customWidth="1" min="61" max="61" width="33.5"/>
    <col customWidth="1" min="62" max="64" width="3.13"/>
    <col customWidth="1" hidden="1" min="65" max="65" width="7.0" outlineLevel="1"/>
    <col customWidth="1" hidden="1" min="66" max="66" width="6.25" outlineLevel="1"/>
    <col customWidth="1" hidden="1" min="67" max="67" width="34.25" outlineLevel="1"/>
    <col customWidth="1" hidden="1" min="68" max="68" width="11.5" outlineLevel="1"/>
    <col customWidth="1" hidden="1" min="69" max="69" width="6.25" outlineLevel="1"/>
    <col customWidth="1" hidden="1" min="70" max="70" width="34.25" outlineLevel="1"/>
    <col customWidth="1" hidden="1" min="71" max="71" width="11.5" outlineLevel="1"/>
    <col customWidth="1" hidden="1" min="72" max="72" width="6.25" outlineLevel="1"/>
    <col customWidth="1" hidden="1" min="73" max="73" width="34.25" outlineLevel="1"/>
    <col customWidth="1" hidden="1" min="74" max="74" width="11.5" outlineLevel="1"/>
    <col customWidth="1" hidden="1" min="75" max="75" width="6.25" outlineLevel="1"/>
    <col customWidth="1" hidden="1" min="76" max="76" width="34.25" outlineLevel="1"/>
    <col customWidth="1" min="77" max="77" width="9.75"/>
    <col customWidth="1" min="78" max="78" width="14.5"/>
  </cols>
  <sheetData>
    <row r="1" ht="43.5" customHeight="1">
      <c r="A1" s="5"/>
      <c r="B1" s="6"/>
      <c r="C1" s="7"/>
      <c r="D1" s="8"/>
      <c r="E1" s="9" t="s">
        <v>190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2"/>
      <c r="BL1" s="12"/>
      <c r="BM1" s="12"/>
      <c r="BN1" s="12"/>
      <c r="BO1" s="12"/>
      <c r="BP1" s="12"/>
      <c r="BQ1" s="12"/>
      <c r="BR1" s="12"/>
      <c r="BS1" s="12"/>
      <c r="BT1" s="12"/>
      <c r="BU1" s="12"/>
      <c r="BV1" s="12"/>
      <c r="BW1" s="12"/>
      <c r="BX1" s="12"/>
      <c r="BY1" s="12"/>
      <c r="BZ1" s="12"/>
      <c r="CA1" s="12"/>
      <c r="CB1" s="12"/>
      <c r="CC1" s="12"/>
      <c r="CD1" s="12"/>
      <c r="CE1" s="12"/>
      <c r="CF1" s="12"/>
      <c r="CG1" s="12"/>
    </row>
    <row r="2" ht="43.5" customHeight="1">
      <c r="A2" s="5"/>
      <c r="B2" s="12"/>
      <c r="C2" s="13"/>
      <c r="D2" s="14"/>
      <c r="E2" s="15" t="s">
        <v>191</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2"/>
      <c r="BL2" s="12"/>
      <c r="BM2" s="12"/>
      <c r="BN2" s="12"/>
      <c r="BO2" s="12"/>
      <c r="BP2" s="12"/>
      <c r="BQ2" s="12"/>
      <c r="BR2" s="12"/>
      <c r="BS2" s="12"/>
      <c r="BT2" s="12"/>
      <c r="BU2" s="12"/>
      <c r="BV2" s="12"/>
      <c r="BW2" s="12"/>
      <c r="BX2" s="12"/>
      <c r="BY2" s="12"/>
      <c r="BZ2" s="12"/>
      <c r="CA2" s="12"/>
      <c r="CB2" s="12"/>
      <c r="CC2" s="12"/>
      <c r="CD2" s="12"/>
      <c r="CE2" s="12"/>
      <c r="CF2" s="12"/>
      <c r="CG2" s="12"/>
    </row>
    <row r="3" ht="43.5" customHeight="1">
      <c r="A3" s="5"/>
      <c r="B3" s="12"/>
      <c r="C3" s="16"/>
      <c r="D3" s="17"/>
      <c r="E3" s="15" t="s">
        <v>192</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2"/>
      <c r="BL3" s="12"/>
      <c r="BM3" s="12"/>
      <c r="BN3" s="12"/>
      <c r="BO3" s="12"/>
      <c r="BP3" s="12"/>
      <c r="BQ3" s="12"/>
      <c r="BR3" s="12"/>
      <c r="BS3" s="12"/>
      <c r="BT3" s="12"/>
      <c r="BU3" s="12"/>
      <c r="BV3" s="12"/>
      <c r="BW3" s="12"/>
      <c r="BX3" s="12"/>
      <c r="BY3" s="12"/>
      <c r="BZ3" s="12"/>
      <c r="CA3" s="12"/>
      <c r="CB3" s="12"/>
      <c r="CC3" s="12"/>
      <c r="CD3" s="12"/>
      <c r="CE3" s="12"/>
      <c r="CF3" s="12"/>
      <c r="CG3" s="12"/>
    </row>
    <row r="4">
      <c r="A4" s="18"/>
      <c r="B4" s="19"/>
      <c r="C4" s="20"/>
      <c r="D4" s="20"/>
      <c r="E4" s="20"/>
      <c r="F4" s="20"/>
      <c r="G4" s="20"/>
      <c r="H4" s="21"/>
      <c r="I4" s="20"/>
      <c r="J4" s="20"/>
      <c r="K4" s="20"/>
      <c r="L4" s="20"/>
      <c r="M4" s="20"/>
      <c r="N4" s="20"/>
      <c r="O4" s="20"/>
      <c r="P4" s="20"/>
      <c r="Q4" s="20"/>
      <c r="R4" s="20"/>
      <c r="S4" s="20"/>
      <c r="T4" s="20"/>
      <c r="U4" s="20"/>
      <c r="V4" s="20"/>
      <c r="W4" s="22"/>
      <c r="X4" s="22"/>
      <c r="Y4" s="2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ht="22.5" customHeight="1">
      <c r="A5" s="5"/>
      <c r="B5" s="23"/>
      <c r="C5" s="24" t="s">
        <v>193</v>
      </c>
      <c r="D5" s="25"/>
      <c r="E5" s="25"/>
      <c r="F5" s="26"/>
      <c r="G5" s="27" t="s">
        <v>18</v>
      </c>
      <c r="H5" s="25"/>
      <c r="I5" s="25"/>
      <c r="J5" s="25"/>
      <c r="K5" s="25"/>
      <c r="L5" s="25"/>
      <c r="M5" s="2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2"/>
      <c r="BG5" s="22"/>
      <c r="BH5" s="22"/>
      <c r="BI5" s="22"/>
      <c r="BJ5" s="29"/>
      <c r="BK5" s="12"/>
      <c r="BL5" s="12"/>
      <c r="BM5" s="5"/>
      <c r="BN5" s="5"/>
      <c r="BO5" s="5"/>
      <c r="BP5" s="5"/>
      <c r="BQ5" s="5"/>
      <c r="BR5" s="5"/>
      <c r="BS5" s="5"/>
      <c r="BT5" s="5"/>
      <c r="BU5" s="5"/>
      <c r="BV5" s="5"/>
      <c r="BW5" s="5"/>
      <c r="BX5" s="5"/>
      <c r="BY5" s="12"/>
      <c r="BZ5" s="12"/>
      <c r="CA5" s="12"/>
      <c r="CB5" s="12"/>
      <c r="CC5" s="12"/>
      <c r="CD5" s="12"/>
      <c r="CE5" s="12"/>
      <c r="CF5" s="12"/>
      <c r="CG5" s="12"/>
    </row>
    <row r="6" ht="22.5" customHeight="1">
      <c r="A6" s="5"/>
      <c r="B6" s="23"/>
      <c r="C6" s="30" t="s">
        <v>194</v>
      </c>
      <c r="D6" s="10"/>
      <c r="E6" s="10"/>
      <c r="F6" s="11"/>
      <c r="G6" s="31" t="s">
        <v>81</v>
      </c>
      <c r="H6" s="10"/>
      <c r="I6" s="10"/>
      <c r="J6" s="10"/>
      <c r="K6" s="10"/>
      <c r="L6" s="10"/>
      <c r="M6" s="32"/>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2"/>
      <c r="BG6" s="22"/>
      <c r="BH6" s="22"/>
      <c r="BI6" s="22"/>
      <c r="BJ6" s="29"/>
      <c r="BK6" s="12"/>
      <c r="BL6" s="12"/>
      <c r="BM6" s="5"/>
      <c r="BN6" s="5"/>
      <c r="BO6" s="5"/>
      <c r="BP6" s="5"/>
      <c r="BQ6" s="5"/>
      <c r="BR6" s="5"/>
      <c r="BS6" s="5"/>
      <c r="BT6" s="5"/>
      <c r="BU6" s="5"/>
      <c r="BV6" s="5"/>
      <c r="BW6" s="5"/>
      <c r="BX6" s="5"/>
      <c r="BY6" s="12"/>
      <c r="BZ6" s="12"/>
      <c r="CA6" s="12"/>
      <c r="CB6" s="12"/>
      <c r="CC6" s="12"/>
      <c r="CD6" s="12"/>
      <c r="CE6" s="12"/>
      <c r="CF6" s="12"/>
      <c r="CG6" s="12"/>
    </row>
    <row r="7" ht="22.5" customHeight="1">
      <c r="A7" s="18"/>
      <c r="B7" s="23"/>
      <c r="C7" s="33" t="s">
        <v>195</v>
      </c>
      <c r="D7" s="34"/>
      <c r="E7" s="34"/>
      <c r="F7" s="35"/>
      <c r="G7" s="36">
        <v>2021.0</v>
      </c>
      <c r="H7" s="34"/>
      <c r="I7" s="34"/>
      <c r="J7" s="34"/>
      <c r="K7" s="34"/>
      <c r="L7" s="34"/>
      <c r="M7" s="37"/>
      <c r="N7" s="38">
        <f>SUM(N15:N17,N29:N35,N43:N49,N57:N65,N73:N79,N87:N94,N103,N114:N118,N138:N142)</f>
        <v>344</v>
      </c>
      <c r="O7" s="20"/>
      <c r="P7" s="20"/>
      <c r="Q7" s="20"/>
      <c r="R7" s="20"/>
      <c r="S7" s="20"/>
      <c r="T7" s="20"/>
      <c r="U7" s="38">
        <f>SUM(U15:U142)</f>
        <v>225</v>
      </c>
      <c r="V7" s="20"/>
      <c r="W7" s="22"/>
      <c r="X7" s="22"/>
      <c r="Y7" s="38">
        <f>SUM(Y14:Y142)</f>
        <v>632</v>
      </c>
      <c r="Z7" s="39"/>
      <c r="AA7" s="39"/>
      <c r="AB7" s="39"/>
      <c r="AC7" s="39"/>
      <c r="AD7" s="39"/>
      <c r="AE7" s="39"/>
      <c r="AF7" s="38">
        <f>SUM(AF14:AF142)</f>
        <v>655</v>
      </c>
      <c r="AG7" s="20"/>
      <c r="AH7" s="20"/>
      <c r="AI7" s="22"/>
      <c r="AJ7" s="38">
        <f>SUM(AJ14:AJ142)</f>
        <v>557</v>
      </c>
      <c r="AK7" s="39"/>
      <c r="AL7" s="39"/>
      <c r="AM7" s="39"/>
      <c r="AN7" s="39"/>
      <c r="AO7" s="39"/>
      <c r="AP7" s="39"/>
      <c r="AQ7" s="38">
        <f>SUM(AQ14:AQ142)</f>
        <v>862</v>
      </c>
      <c r="AR7" s="20"/>
      <c r="AS7" s="20"/>
      <c r="AT7" s="22"/>
      <c r="AU7" s="38">
        <f>SUM(AU14:AU142)</f>
        <v>513</v>
      </c>
      <c r="AV7" s="39"/>
      <c r="AW7" s="39"/>
      <c r="AX7" s="39"/>
      <c r="AY7" s="39"/>
      <c r="AZ7" s="39"/>
      <c r="BA7" s="39"/>
      <c r="BB7" s="38">
        <f>SUM(BB14:BB142)</f>
        <v>439</v>
      </c>
      <c r="BC7" s="20"/>
      <c r="BD7" s="20"/>
      <c r="BE7" s="22"/>
      <c r="BF7" s="38">
        <f t="shared" ref="BF7:BG7" si="1">SUM(BF14:BF142)</f>
        <v>2181</v>
      </c>
      <c r="BG7" s="38">
        <f t="shared" si="1"/>
        <v>2181</v>
      </c>
      <c r="BH7" s="20"/>
      <c r="BI7" s="40"/>
      <c r="BJ7" s="41"/>
      <c r="BK7" s="12"/>
      <c r="BL7" s="12"/>
      <c r="BM7" s="22"/>
      <c r="BN7" s="22"/>
      <c r="BO7" s="22"/>
      <c r="BP7" s="22"/>
      <c r="BQ7" s="22"/>
      <c r="BR7" s="22"/>
      <c r="BS7" s="22"/>
      <c r="BT7" s="22"/>
      <c r="BU7" s="22"/>
      <c r="BV7" s="22"/>
      <c r="BW7" s="22"/>
      <c r="BX7" s="22"/>
      <c r="BY7" s="20"/>
      <c r="BZ7" s="20"/>
      <c r="CA7" s="12"/>
      <c r="CB7" s="12"/>
      <c r="CC7" s="12"/>
      <c r="CD7" s="12"/>
      <c r="CE7" s="12"/>
      <c r="CF7" s="12"/>
      <c r="CG7" s="12"/>
    </row>
    <row r="8">
      <c r="A8" s="42"/>
      <c r="B8" s="43"/>
      <c r="G8" s="43"/>
      <c r="H8" s="43"/>
      <c r="I8" s="43"/>
      <c r="J8" s="43"/>
      <c r="K8" s="43"/>
      <c r="L8" s="44"/>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5"/>
      <c r="BH8" s="45"/>
      <c r="BI8" s="46"/>
      <c r="BJ8" s="44"/>
      <c r="BK8" s="47"/>
      <c r="BL8" s="47"/>
      <c r="BM8" s="43"/>
      <c r="BN8" s="43"/>
      <c r="BO8" s="43"/>
      <c r="BP8" s="43"/>
      <c r="BQ8" s="43"/>
      <c r="BR8" s="43"/>
      <c r="BS8" s="43"/>
      <c r="BT8" s="43"/>
      <c r="BU8" s="43"/>
      <c r="BV8" s="43"/>
      <c r="BW8" s="43"/>
      <c r="BX8" s="43"/>
      <c r="BY8" s="43"/>
      <c r="BZ8" s="45"/>
      <c r="CA8" s="47"/>
      <c r="CB8" s="47"/>
      <c r="CC8" s="47"/>
      <c r="CD8" s="47"/>
      <c r="CE8" s="47"/>
      <c r="CF8" s="47"/>
      <c r="CG8" s="47"/>
    </row>
    <row r="9" ht="29.25" customHeight="1">
      <c r="A9" s="42"/>
      <c r="B9" s="43"/>
      <c r="C9" s="24" t="s">
        <v>196</v>
      </c>
      <c r="D9" s="25"/>
      <c r="E9" s="25"/>
      <c r="F9" s="26"/>
      <c r="G9" s="48" t="s">
        <v>25</v>
      </c>
      <c r="H9" s="10"/>
      <c r="I9" s="10"/>
      <c r="J9" s="10"/>
      <c r="K9" s="10"/>
      <c r="L9" s="10"/>
      <c r="M9" s="32"/>
      <c r="N9" s="49" t="s">
        <v>197</v>
      </c>
      <c r="O9" s="25"/>
      <c r="P9" s="25"/>
      <c r="Q9" s="25"/>
      <c r="R9" s="25"/>
      <c r="S9" s="25"/>
      <c r="T9" s="25"/>
      <c r="U9" s="25"/>
      <c r="V9" s="25"/>
      <c r="W9" s="25"/>
      <c r="X9" s="28"/>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5"/>
      <c r="BH9" s="45"/>
      <c r="BI9" s="46"/>
      <c r="BJ9" s="44"/>
      <c r="BK9" s="47"/>
      <c r="BL9" s="47"/>
      <c r="BM9" s="43"/>
      <c r="BN9" s="43"/>
      <c r="BO9" s="43"/>
      <c r="BP9" s="43"/>
      <c r="BQ9" s="43"/>
      <c r="BR9" s="43"/>
      <c r="BS9" s="43"/>
      <c r="BT9" s="43"/>
      <c r="BU9" s="43"/>
      <c r="BV9" s="43"/>
      <c r="BW9" s="43"/>
      <c r="BX9" s="43"/>
      <c r="BY9" s="43"/>
      <c r="BZ9" s="45"/>
      <c r="CA9" s="47"/>
      <c r="CB9" s="47"/>
      <c r="CC9" s="47"/>
      <c r="CD9" s="47"/>
      <c r="CE9" s="47"/>
      <c r="CF9" s="47"/>
      <c r="CG9" s="47"/>
    </row>
    <row r="10" ht="36.75" customHeight="1">
      <c r="A10" s="6"/>
      <c r="B10" s="23"/>
      <c r="C10" s="30" t="s">
        <v>198</v>
      </c>
      <c r="D10" s="10"/>
      <c r="E10" s="10"/>
      <c r="F10" s="11"/>
      <c r="G10" s="48"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10"/>
      <c r="I10" s="10"/>
      <c r="J10" s="10"/>
      <c r="K10" s="10"/>
      <c r="L10" s="10"/>
      <c r="M10" s="32"/>
      <c r="N10" s="50" t="s">
        <v>199</v>
      </c>
      <c r="O10" s="10"/>
      <c r="P10" s="10"/>
      <c r="Q10" s="10"/>
      <c r="R10" s="11"/>
      <c r="S10" s="51" t="s">
        <v>200</v>
      </c>
      <c r="T10" s="10"/>
      <c r="U10" s="10"/>
      <c r="V10" s="11"/>
      <c r="W10" s="52" t="s">
        <v>201</v>
      </c>
      <c r="X10" s="53" t="s">
        <v>202</v>
      </c>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6"/>
      <c r="BI10" s="6"/>
      <c r="BJ10" s="12"/>
      <c r="BK10" s="12"/>
      <c r="BL10" s="12"/>
      <c r="BM10" s="38">
        <f>SUM(BM14:BM22)</f>
        <v>0</v>
      </c>
      <c r="BN10" s="38"/>
      <c r="BO10" s="38"/>
      <c r="BP10" s="38">
        <f>SUM(BP14:BP22)</f>
        <v>0</v>
      </c>
      <c r="BQ10" s="38"/>
      <c r="BR10" s="38"/>
      <c r="BS10" s="38">
        <f>SUM(BS14:BS22)</f>
        <v>0</v>
      </c>
      <c r="BT10" s="38"/>
      <c r="BU10" s="38"/>
      <c r="BV10" s="38">
        <f>SUM(BV14:BV22)</f>
        <v>0</v>
      </c>
      <c r="BW10" s="38"/>
      <c r="BX10" s="38"/>
      <c r="BY10" s="38">
        <f>SUM(BY14:BY22)</f>
        <v>0</v>
      </c>
      <c r="BZ10" s="38"/>
      <c r="CA10" s="12"/>
      <c r="CB10" s="12"/>
      <c r="CC10" s="12"/>
      <c r="CD10" s="12"/>
      <c r="CE10" s="12"/>
      <c r="CF10" s="12"/>
      <c r="CG10" s="12"/>
    </row>
    <row r="11" ht="24.0" customHeight="1">
      <c r="A11" s="6"/>
      <c r="B11" s="23" t="str">
        <f>+VLOOKUP($G$10,LISTAS!$B$47:$D$65,2,FALSE)</f>
        <v>OBJ_3</v>
      </c>
      <c r="C11" s="30" t="s">
        <v>203</v>
      </c>
      <c r="D11" s="10"/>
      <c r="E11" s="10"/>
      <c r="F11" s="11"/>
      <c r="G11" s="54" t="s">
        <v>139</v>
      </c>
      <c r="H11" s="10"/>
      <c r="I11" s="10"/>
      <c r="J11" s="10"/>
      <c r="K11" s="10"/>
      <c r="L11" s="10"/>
      <c r="M11" s="32"/>
      <c r="N11" s="55">
        <v>2.1E8</v>
      </c>
      <c r="O11" s="56"/>
      <c r="P11" s="56"/>
      <c r="Q11" s="56"/>
      <c r="R11" s="8"/>
      <c r="S11" s="57" t="s">
        <v>204</v>
      </c>
      <c r="T11" s="56"/>
      <c r="U11" s="56"/>
      <c r="V11" s="8"/>
      <c r="W11" s="58" t="s">
        <v>205</v>
      </c>
      <c r="X11" s="59"/>
      <c r="Y11" s="60"/>
      <c r="Z11" s="60"/>
      <c r="AA11" s="60"/>
      <c r="AB11" s="60"/>
      <c r="AC11" s="60"/>
      <c r="AD11" s="60"/>
      <c r="AE11" s="60"/>
      <c r="AF11" s="5"/>
      <c r="AG11" s="60"/>
      <c r="AH11" s="60"/>
      <c r="AI11" s="60"/>
      <c r="AJ11" s="60"/>
      <c r="AK11" s="60"/>
      <c r="AL11" s="60"/>
      <c r="AM11" s="60"/>
      <c r="AN11" s="60"/>
      <c r="AO11" s="60"/>
      <c r="AP11" s="60"/>
      <c r="AQ11" s="5"/>
      <c r="AR11" s="60"/>
      <c r="AS11" s="60"/>
      <c r="AT11" s="60"/>
      <c r="AU11" s="60"/>
      <c r="AV11" s="60"/>
      <c r="AW11" s="60"/>
      <c r="AX11" s="60"/>
      <c r="AY11" s="60"/>
      <c r="AZ11" s="60"/>
      <c r="BA11" s="60"/>
      <c r="BB11" s="5"/>
      <c r="BC11" s="60"/>
      <c r="BD11" s="60"/>
      <c r="BE11" s="60"/>
      <c r="BF11" s="60"/>
      <c r="BG11" s="60"/>
      <c r="BH11" s="60"/>
      <c r="BI11" s="60"/>
      <c r="BJ11" s="61"/>
      <c r="BK11" s="12"/>
      <c r="BL11" s="12"/>
      <c r="BM11" s="62" t="s">
        <v>206</v>
      </c>
      <c r="BN11" s="63"/>
      <c r="BO11" s="63"/>
      <c r="BP11" s="63"/>
      <c r="BQ11" s="63"/>
      <c r="BR11" s="63"/>
      <c r="BS11" s="63"/>
      <c r="BT11" s="63"/>
      <c r="BU11" s="63"/>
      <c r="BV11" s="63"/>
      <c r="BW11" s="63"/>
      <c r="BX11" s="63"/>
      <c r="BY11" s="63"/>
      <c r="BZ11" s="64"/>
      <c r="CA11" s="12"/>
      <c r="CB11" s="12"/>
      <c r="CC11" s="12"/>
      <c r="CD11" s="12"/>
      <c r="CE11" s="12"/>
      <c r="CF11" s="12"/>
      <c r="CG11" s="12"/>
    </row>
    <row r="12" ht="24.0" customHeight="1">
      <c r="A12" s="6"/>
      <c r="B12" s="23" t="str">
        <f>+VLOOKUP($G$11,LISTAS!$B$112:$D$132,2,FALSE)</f>
        <v>PROD_OBJ_3</v>
      </c>
      <c r="C12" s="65" t="s">
        <v>207</v>
      </c>
      <c r="D12" s="66"/>
      <c r="E12" s="66"/>
      <c r="F12" s="67"/>
      <c r="G12" s="68" t="s">
        <v>173</v>
      </c>
      <c r="M12" s="69"/>
      <c r="N12" s="70"/>
      <c r="O12" s="71"/>
      <c r="P12" s="71"/>
      <c r="Q12" s="71"/>
      <c r="R12" s="17"/>
      <c r="S12" s="16"/>
      <c r="T12" s="71"/>
      <c r="U12" s="71"/>
      <c r="V12" s="17"/>
      <c r="W12" s="72"/>
      <c r="X12" s="73"/>
      <c r="Y12" s="60"/>
      <c r="Z12" s="60"/>
      <c r="AA12" s="60"/>
      <c r="AB12" s="60"/>
      <c r="AC12" s="60"/>
      <c r="AD12" s="60"/>
      <c r="AE12" s="60"/>
      <c r="AF12" s="5"/>
      <c r="AG12" s="60"/>
      <c r="AH12" s="60"/>
      <c r="AI12" s="60"/>
      <c r="AJ12" s="60"/>
      <c r="AK12" s="60"/>
      <c r="AL12" s="60"/>
      <c r="AM12" s="60"/>
      <c r="AN12" s="60"/>
      <c r="AO12" s="60"/>
      <c r="AP12" s="60"/>
      <c r="AQ12" s="5"/>
      <c r="AR12" s="60"/>
      <c r="AS12" s="60"/>
      <c r="AT12" s="60"/>
      <c r="AU12" s="60"/>
      <c r="AV12" s="60"/>
      <c r="AW12" s="60"/>
      <c r="AX12" s="60"/>
      <c r="AY12" s="60"/>
      <c r="AZ12" s="60"/>
      <c r="BA12" s="60"/>
      <c r="BB12" s="5"/>
      <c r="BC12" s="60"/>
      <c r="BD12" s="60"/>
      <c r="BE12" s="60"/>
      <c r="BF12" s="60"/>
      <c r="BG12" s="60"/>
      <c r="BH12" s="60"/>
      <c r="BI12" s="60"/>
      <c r="BJ12" s="61"/>
      <c r="BK12" s="12"/>
      <c r="BL12" s="12"/>
      <c r="BM12" s="74"/>
      <c r="BN12" s="75"/>
      <c r="BO12" s="75"/>
      <c r="BP12" s="75"/>
      <c r="BQ12" s="75"/>
      <c r="BR12" s="75"/>
      <c r="BS12" s="75"/>
      <c r="BT12" s="75"/>
      <c r="BU12" s="75"/>
      <c r="BV12" s="75"/>
      <c r="BW12" s="75"/>
      <c r="BX12" s="75"/>
      <c r="BY12" s="75"/>
      <c r="BZ12" s="76"/>
      <c r="CA12" s="12"/>
      <c r="CB12" s="12"/>
      <c r="CC12" s="12"/>
      <c r="CD12" s="12"/>
      <c r="CE12" s="12"/>
      <c r="CF12" s="12"/>
      <c r="CG12" s="12"/>
    </row>
    <row r="13" ht="23.25" customHeight="1">
      <c r="A13" s="77"/>
      <c r="B13" s="78" t="s">
        <v>208</v>
      </c>
      <c r="C13" s="79" t="s">
        <v>209</v>
      </c>
      <c r="D13" s="80" t="s">
        <v>209</v>
      </c>
      <c r="E13" s="80" t="s">
        <v>210</v>
      </c>
      <c r="F13" s="80" t="s">
        <v>211</v>
      </c>
      <c r="G13" s="80" t="s">
        <v>212</v>
      </c>
      <c r="H13" s="80" t="s">
        <v>213</v>
      </c>
      <c r="I13" s="80" t="s">
        <v>214</v>
      </c>
      <c r="J13" s="80" t="s">
        <v>215</v>
      </c>
      <c r="K13" s="80" t="s">
        <v>216</v>
      </c>
      <c r="L13" s="81" t="s">
        <v>217</v>
      </c>
      <c r="M13" s="82"/>
      <c r="N13" s="83"/>
      <c r="O13" s="84" t="s">
        <v>218</v>
      </c>
      <c r="P13" s="82"/>
      <c r="Q13" s="84" t="s">
        <v>219</v>
      </c>
      <c r="R13" s="82"/>
      <c r="S13" s="84" t="s">
        <v>220</v>
      </c>
      <c r="T13" s="26"/>
      <c r="U13" s="85"/>
      <c r="V13" s="85"/>
      <c r="W13" s="86" t="s">
        <v>221</v>
      </c>
      <c r="X13" s="87"/>
      <c r="Y13" s="83"/>
      <c r="Z13" s="84" t="s">
        <v>222</v>
      </c>
      <c r="AA13" s="26"/>
      <c r="AB13" s="84" t="s">
        <v>223</v>
      </c>
      <c r="AC13" s="26"/>
      <c r="AD13" s="84" t="s">
        <v>224</v>
      </c>
      <c r="AE13" s="26"/>
      <c r="AF13" s="85"/>
      <c r="AG13" s="85"/>
      <c r="AH13" s="85" t="s">
        <v>225</v>
      </c>
      <c r="AI13" s="87"/>
      <c r="AJ13" s="83"/>
      <c r="AK13" s="84" t="s">
        <v>226</v>
      </c>
      <c r="AL13" s="26"/>
      <c r="AM13" s="84" t="s">
        <v>227</v>
      </c>
      <c r="AN13" s="26"/>
      <c r="AO13" s="84" t="s">
        <v>228</v>
      </c>
      <c r="AP13" s="26"/>
      <c r="AQ13" s="85"/>
      <c r="AR13" s="85"/>
      <c r="AS13" s="85" t="s">
        <v>229</v>
      </c>
      <c r="AT13" s="87"/>
      <c r="AU13" s="85"/>
      <c r="AV13" s="84" t="s">
        <v>230</v>
      </c>
      <c r="AW13" s="82"/>
      <c r="AX13" s="84" t="s">
        <v>231</v>
      </c>
      <c r="AY13" s="82"/>
      <c r="AZ13" s="84" t="s">
        <v>232</v>
      </c>
      <c r="BA13" s="26"/>
      <c r="BB13" s="85"/>
      <c r="BC13" s="85"/>
      <c r="BD13" s="85" t="s">
        <v>233</v>
      </c>
      <c r="BE13" s="87"/>
      <c r="BF13" s="83"/>
      <c r="BG13" s="85"/>
      <c r="BH13" s="85" t="s">
        <v>234</v>
      </c>
      <c r="BI13" s="88" t="s">
        <v>235</v>
      </c>
      <c r="BJ13" s="89"/>
      <c r="BK13" s="12"/>
      <c r="BL13" s="12"/>
      <c r="BM13" s="90" t="s">
        <v>221</v>
      </c>
      <c r="BN13" s="91"/>
      <c r="BO13" s="92"/>
      <c r="BP13" s="93" t="s">
        <v>225</v>
      </c>
      <c r="BQ13" s="91"/>
      <c r="BR13" s="92"/>
      <c r="BS13" s="93" t="s">
        <v>229</v>
      </c>
      <c r="BT13" s="91"/>
      <c r="BU13" s="92"/>
      <c r="BV13" s="93" t="s">
        <v>233</v>
      </c>
      <c r="BW13" s="91"/>
      <c r="BX13" s="92"/>
      <c r="BY13" s="93" t="s">
        <v>234</v>
      </c>
      <c r="BZ13" s="94"/>
      <c r="CA13" s="12"/>
      <c r="CB13" s="12"/>
      <c r="CC13" s="12"/>
      <c r="CD13" s="12"/>
      <c r="CE13" s="12"/>
      <c r="CF13" s="12"/>
      <c r="CG13" s="12"/>
    </row>
    <row r="14">
      <c r="A14" s="77"/>
      <c r="B14" s="23"/>
      <c r="C14" s="95"/>
      <c r="D14" s="72"/>
      <c r="E14" s="72"/>
      <c r="F14" s="72"/>
      <c r="G14" s="72"/>
      <c r="H14" s="72"/>
      <c r="I14" s="72"/>
      <c r="J14" s="72"/>
      <c r="K14" s="72"/>
      <c r="L14" s="96" t="s">
        <v>236</v>
      </c>
      <c r="M14" s="97" t="s">
        <v>237</v>
      </c>
      <c r="N14" s="98" t="s">
        <v>238</v>
      </c>
      <c r="O14" s="99" t="s">
        <v>239</v>
      </c>
      <c r="P14" s="99" t="s">
        <v>240</v>
      </c>
      <c r="Q14" s="99" t="s">
        <v>239</v>
      </c>
      <c r="R14" s="99" t="s">
        <v>240</v>
      </c>
      <c r="S14" s="100" t="s">
        <v>239</v>
      </c>
      <c r="T14" s="100" t="s">
        <v>240</v>
      </c>
      <c r="U14" s="99" t="s">
        <v>241</v>
      </c>
      <c r="V14" s="101" t="s">
        <v>242</v>
      </c>
      <c r="W14" s="99" t="s">
        <v>243</v>
      </c>
      <c r="X14" s="102" t="s">
        <v>244</v>
      </c>
      <c r="Y14" s="98" t="s">
        <v>238</v>
      </c>
      <c r="Z14" s="100" t="s">
        <v>239</v>
      </c>
      <c r="AA14" s="100" t="s">
        <v>240</v>
      </c>
      <c r="AB14" s="100" t="s">
        <v>239</v>
      </c>
      <c r="AC14" s="100" t="s">
        <v>240</v>
      </c>
      <c r="AD14" s="100" t="s">
        <v>239</v>
      </c>
      <c r="AE14" s="100" t="s">
        <v>240</v>
      </c>
      <c r="AF14" s="99" t="s">
        <v>241</v>
      </c>
      <c r="AG14" s="101" t="s">
        <v>242</v>
      </c>
      <c r="AH14" s="99" t="s">
        <v>243</v>
      </c>
      <c r="AI14" s="102" t="s">
        <v>244</v>
      </c>
      <c r="AJ14" s="98" t="s">
        <v>238</v>
      </c>
      <c r="AK14" s="100" t="s">
        <v>239</v>
      </c>
      <c r="AL14" s="100" t="s">
        <v>240</v>
      </c>
      <c r="AM14" s="100" t="s">
        <v>239</v>
      </c>
      <c r="AN14" s="100" t="s">
        <v>240</v>
      </c>
      <c r="AO14" s="100" t="s">
        <v>239</v>
      </c>
      <c r="AP14" s="100" t="s">
        <v>240</v>
      </c>
      <c r="AQ14" s="99" t="s">
        <v>241</v>
      </c>
      <c r="AR14" s="101" t="s">
        <v>242</v>
      </c>
      <c r="AS14" s="102" t="s">
        <v>244</v>
      </c>
      <c r="AT14" s="102" t="s">
        <v>244</v>
      </c>
      <c r="AU14" s="103" t="s">
        <v>238</v>
      </c>
      <c r="AV14" s="99" t="s">
        <v>239</v>
      </c>
      <c r="AW14" s="99" t="s">
        <v>240</v>
      </c>
      <c r="AX14" s="99" t="s">
        <v>239</v>
      </c>
      <c r="AY14" s="99" t="s">
        <v>240</v>
      </c>
      <c r="AZ14" s="99" t="s">
        <v>239</v>
      </c>
      <c r="BA14" s="99" t="s">
        <v>240</v>
      </c>
      <c r="BB14" s="99" t="s">
        <v>241</v>
      </c>
      <c r="BC14" s="101" t="s">
        <v>242</v>
      </c>
      <c r="BD14" s="99" t="s">
        <v>243</v>
      </c>
      <c r="BE14" s="102" t="s">
        <v>244</v>
      </c>
      <c r="BF14" s="98" t="s">
        <v>238</v>
      </c>
      <c r="BG14" s="104" t="s">
        <v>241</v>
      </c>
      <c r="BH14" s="101" t="s">
        <v>242</v>
      </c>
      <c r="BI14" s="105"/>
      <c r="BJ14" s="89"/>
      <c r="BK14" s="12"/>
      <c r="BL14" s="12"/>
      <c r="BM14" s="106" t="s">
        <v>245</v>
      </c>
      <c r="BN14" s="99" t="s">
        <v>246</v>
      </c>
      <c r="BO14" s="102" t="s">
        <v>247</v>
      </c>
      <c r="BP14" s="99" t="s">
        <v>245</v>
      </c>
      <c r="BQ14" s="99" t="s">
        <v>246</v>
      </c>
      <c r="BR14" s="102" t="s">
        <v>247</v>
      </c>
      <c r="BS14" s="99" t="s">
        <v>245</v>
      </c>
      <c r="BT14" s="99" t="s">
        <v>246</v>
      </c>
      <c r="BU14" s="102" t="s">
        <v>247</v>
      </c>
      <c r="BV14" s="99" t="s">
        <v>245</v>
      </c>
      <c r="BW14" s="99" t="s">
        <v>246</v>
      </c>
      <c r="BX14" s="97" t="s">
        <v>247</v>
      </c>
      <c r="BY14" s="107" t="s">
        <v>245</v>
      </c>
      <c r="BZ14" s="108" t="s">
        <v>248</v>
      </c>
      <c r="CA14" s="12"/>
      <c r="CB14" s="12"/>
      <c r="CC14" s="12"/>
      <c r="CD14" s="12"/>
      <c r="CE14" s="12"/>
      <c r="CF14" s="12"/>
      <c r="CG14" s="12"/>
    </row>
    <row r="15" ht="327.75" customHeight="1">
      <c r="A15" s="77"/>
      <c r="B15" s="23">
        <v>1.0</v>
      </c>
      <c r="C15" s="109" t="s">
        <v>117</v>
      </c>
      <c r="D15" s="110" t="s">
        <v>117</v>
      </c>
      <c r="E15" s="111">
        <v>1.0</v>
      </c>
      <c r="F15" s="111" t="s">
        <v>249</v>
      </c>
      <c r="G15" s="112" t="s">
        <v>250</v>
      </c>
      <c r="H15" s="113" t="s">
        <v>251</v>
      </c>
      <c r="I15" s="112" t="s">
        <v>28</v>
      </c>
      <c r="J15" s="112" t="s">
        <v>35</v>
      </c>
      <c r="K15" s="114" t="s">
        <v>252</v>
      </c>
      <c r="L15" s="115">
        <v>44242.0</v>
      </c>
      <c r="M15" s="116">
        <v>44561.0</v>
      </c>
      <c r="N15" s="117">
        <v>6.0</v>
      </c>
      <c r="O15" s="112">
        <v>0.0</v>
      </c>
      <c r="P15" s="112"/>
      <c r="Q15" s="112">
        <v>3.0</v>
      </c>
      <c r="R15" s="112"/>
      <c r="S15" s="112">
        <v>3.0</v>
      </c>
      <c r="T15" s="112">
        <v>2.0</v>
      </c>
      <c r="U15" s="118">
        <f t="shared" ref="U15:U20" si="2">SUM(P15,R15,T15)</f>
        <v>2</v>
      </c>
      <c r="V15" s="119">
        <f t="shared" ref="V15:V21" si="3">IFERROR(U15/N15,"")</f>
        <v>0.3333333333</v>
      </c>
      <c r="W15" s="120" t="s">
        <v>253</v>
      </c>
      <c r="X15" s="121" t="s">
        <v>254</v>
      </c>
      <c r="Y15" s="122">
        <f t="shared" ref="Y15:Y20" si="4">SUM(Z15,AB15,AD15)</f>
        <v>9</v>
      </c>
      <c r="Z15" s="112">
        <v>3.0</v>
      </c>
      <c r="AA15" s="112">
        <v>1.0</v>
      </c>
      <c r="AB15" s="112">
        <v>3.0</v>
      </c>
      <c r="AC15" s="112">
        <v>1.0</v>
      </c>
      <c r="AD15" s="112">
        <v>3.0</v>
      </c>
      <c r="AE15" s="112">
        <v>4.0</v>
      </c>
      <c r="AF15" s="123">
        <f t="shared" ref="AF15:AF20" si="5">SUM(AA15,AC15,AE15)</f>
        <v>6</v>
      </c>
      <c r="AG15" s="119">
        <f t="shared" ref="AG15:AG21" si="6">IFERROR(AF15/Y15,"")</f>
        <v>0.6666666667</v>
      </c>
      <c r="AH15" s="120" t="s">
        <v>255</v>
      </c>
      <c r="AI15" s="124" t="s">
        <v>256</v>
      </c>
      <c r="AJ15" s="122">
        <f t="shared" ref="AJ15:AJ20" si="7">SUM(AK15,AM15,AO15)</f>
        <v>9</v>
      </c>
      <c r="AK15" s="112">
        <v>3.0</v>
      </c>
      <c r="AL15" s="112">
        <v>1.0</v>
      </c>
      <c r="AM15" s="112">
        <v>3.0</v>
      </c>
      <c r="AN15" s="112">
        <v>7.0</v>
      </c>
      <c r="AO15" s="112">
        <v>3.0</v>
      </c>
      <c r="AP15" s="112">
        <v>7.0</v>
      </c>
      <c r="AQ15" s="123">
        <f t="shared" ref="AQ15:AQ20" si="8">SUM(AL15,AN15,AP15)</f>
        <v>15</v>
      </c>
      <c r="AR15" s="119">
        <f t="shared" ref="AR15:AR21" si="9">IFERROR(AQ15/AJ15,"")</f>
        <v>1.666666667</v>
      </c>
      <c r="AS15" s="125" t="s">
        <v>257</v>
      </c>
      <c r="AT15" s="126" t="s">
        <v>258</v>
      </c>
      <c r="AU15" s="122">
        <f t="shared" ref="AU15:AU20" si="10">SUM(AV15,AX15,AZ15)</f>
        <v>9</v>
      </c>
      <c r="AV15" s="112">
        <v>3.0</v>
      </c>
      <c r="AW15" s="127">
        <v>2.0</v>
      </c>
      <c r="AX15" s="112">
        <v>3.0</v>
      </c>
      <c r="AY15" s="127">
        <v>2.0</v>
      </c>
      <c r="AZ15" s="112">
        <v>3.0</v>
      </c>
      <c r="BA15" s="127">
        <v>6.0</v>
      </c>
      <c r="BB15" s="118">
        <f t="shared" ref="BB15:BB20" si="11">SUM(AW15,AY15,BA15)</f>
        <v>10</v>
      </c>
      <c r="BC15" s="119">
        <f t="shared" ref="BC15:BC21" si="12">IFERROR(BB15/AU15,"")</f>
        <v>1.111111111</v>
      </c>
      <c r="BD15" s="128" t="s">
        <v>259</v>
      </c>
      <c r="BE15" s="129" t="s">
        <v>260</v>
      </c>
      <c r="BF15" s="130">
        <f t="shared" ref="BF15:BF21" si="13">+SUM(N15,Y15,AJ15,AU15)</f>
        <v>33</v>
      </c>
      <c r="BG15" s="112">
        <f t="shared" ref="BG15:BG21" si="14">+SUM(U15,AF15,AQ15,BB15)</f>
        <v>33</v>
      </c>
      <c r="BH15" s="131">
        <f t="shared" ref="BH15:BH21" si="15">IFERROR(BG15/BF15,"")</f>
        <v>1</v>
      </c>
      <c r="BI15" s="132" t="s">
        <v>261</v>
      </c>
      <c r="BJ15" s="89"/>
      <c r="BK15" s="12"/>
      <c r="BL15" s="12"/>
      <c r="BM15" s="133"/>
      <c r="BN15" s="119">
        <f t="shared" ref="BN15:BN21" si="16">IFERROR(BM15/N15,"")</f>
        <v>0</v>
      </c>
      <c r="BO15" s="126"/>
      <c r="BP15" s="134">
        <f t="shared" ref="BP15:BP21" si="17">IFERROR(BO15/Q15,"")</f>
        <v>0</v>
      </c>
      <c r="BQ15" s="119">
        <f t="shared" ref="BQ15:BQ21" si="18">IFERROR(BP15/Y15,"")</f>
        <v>0</v>
      </c>
      <c r="BR15" s="126">
        <f t="shared" ref="BR15:BR21" si="19">IFERROR(BQ15/U15,"")</f>
        <v>0</v>
      </c>
      <c r="BS15" s="134"/>
      <c r="BT15" s="119">
        <f t="shared" ref="BT15:BT21" si="20">IFERROR(BS15/AJ15,"")</f>
        <v>0</v>
      </c>
      <c r="BU15" s="126"/>
      <c r="BV15" s="135">
        <f t="shared" ref="BV15:BV21" si="21">IFERROR(BU15/Y15,"")</f>
        <v>0</v>
      </c>
      <c r="BW15" s="119">
        <f t="shared" ref="BW15:BW21" si="22">IFERROR(BV15/AU15,"")</f>
        <v>0</v>
      </c>
      <c r="BX15" s="136">
        <f>IFERROR(BW15/AB15,"")</f>
        <v>0</v>
      </c>
      <c r="BY15" s="137">
        <f t="shared" ref="BY15:BY20" si="23">SUM(BM15,BP15,BS15,BV15)</f>
        <v>0</v>
      </c>
      <c r="BZ15" s="138">
        <f t="shared" ref="BZ15:BZ21" si="24">IFERROR(BY15/BF15,"")</f>
        <v>0</v>
      </c>
      <c r="CA15" s="12"/>
      <c r="CB15" s="12"/>
      <c r="CC15" s="12"/>
      <c r="CD15" s="12"/>
      <c r="CE15" s="12"/>
      <c r="CF15" s="12"/>
      <c r="CG15" s="12"/>
    </row>
    <row r="16">
      <c r="A16" s="6"/>
      <c r="B16" s="23">
        <v>2.0</v>
      </c>
      <c r="C16" s="109" t="s">
        <v>117</v>
      </c>
      <c r="D16" s="110" t="s">
        <v>117</v>
      </c>
      <c r="E16" s="110">
        <v>2.0</v>
      </c>
      <c r="F16" s="110" t="s">
        <v>262</v>
      </c>
      <c r="G16" s="114" t="s">
        <v>263</v>
      </c>
      <c r="H16" s="114" t="s">
        <v>264</v>
      </c>
      <c r="I16" s="112" t="s">
        <v>28</v>
      </c>
      <c r="J16" s="112" t="s">
        <v>35</v>
      </c>
      <c r="K16" s="114" t="s">
        <v>252</v>
      </c>
      <c r="L16" s="139">
        <v>44242.0</v>
      </c>
      <c r="M16" s="140">
        <v>44561.0</v>
      </c>
      <c r="N16" s="141">
        <v>1.0</v>
      </c>
      <c r="O16" s="114">
        <v>0.0</v>
      </c>
      <c r="P16" s="114"/>
      <c r="Q16" s="114">
        <v>0.0</v>
      </c>
      <c r="R16" s="114"/>
      <c r="S16" s="114">
        <v>0.0</v>
      </c>
      <c r="T16" s="114">
        <v>0.0</v>
      </c>
      <c r="U16" s="142">
        <f t="shared" si="2"/>
        <v>0</v>
      </c>
      <c r="V16" s="143">
        <f t="shared" si="3"/>
        <v>0</v>
      </c>
      <c r="W16" s="144" t="s">
        <v>265</v>
      </c>
      <c r="X16" s="145" t="s">
        <v>266</v>
      </c>
      <c r="Y16" s="122">
        <f t="shared" si="4"/>
        <v>0</v>
      </c>
      <c r="Z16" s="114"/>
      <c r="AA16" s="114">
        <v>1.0</v>
      </c>
      <c r="AB16" s="114"/>
      <c r="AC16" s="114"/>
      <c r="AD16" s="114"/>
      <c r="AE16" s="114"/>
      <c r="AF16" s="146">
        <f t="shared" si="5"/>
        <v>1</v>
      </c>
      <c r="AG16" s="147" t="str">
        <f t="shared" si="6"/>
        <v/>
      </c>
      <c r="AH16" s="144" t="s">
        <v>267</v>
      </c>
      <c r="AI16" s="148" t="s">
        <v>260</v>
      </c>
      <c r="AJ16" s="122">
        <f t="shared" si="7"/>
        <v>0</v>
      </c>
      <c r="AK16" s="114"/>
      <c r="AL16" s="114"/>
      <c r="AM16" s="114"/>
      <c r="AN16" s="114"/>
      <c r="AO16" s="114"/>
      <c r="AP16" s="114"/>
      <c r="AQ16" s="149">
        <f t="shared" si="8"/>
        <v>0</v>
      </c>
      <c r="AR16" s="143" t="str">
        <f t="shared" si="9"/>
        <v/>
      </c>
      <c r="AS16" s="144" t="s">
        <v>268</v>
      </c>
      <c r="AT16" s="145"/>
      <c r="AU16" s="122">
        <f t="shared" si="10"/>
        <v>0</v>
      </c>
      <c r="AV16" s="114"/>
      <c r="AW16" s="114"/>
      <c r="AX16" s="114"/>
      <c r="AY16" s="114"/>
      <c r="AZ16" s="114"/>
      <c r="BA16" s="114"/>
      <c r="BB16" s="142">
        <f t="shared" si="11"/>
        <v>0</v>
      </c>
      <c r="BC16" s="143" t="str">
        <f t="shared" si="12"/>
        <v/>
      </c>
      <c r="BD16" s="150"/>
      <c r="BE16" s="145"/>
      <c r="BF16" s="151">
        <f t="shared" si="13"/>
        <v>1</v>
      </c>
      <c r="BG16" s="114">
        <f t="shared" si="14"/>
        <v>1</v>
      </c>
      <c r="BH16" s="152">
        <f t="shared" si="15"/>
        <v>1</v>
      </c>
      <c r="BI16" s="153" t="s">
        <v>269</v>
      </c>
      <c r="BJ16" s="61"/>
      <c r="BK16" s="12"/>
      <c r="BL16" s="12"/>
      <c r="BM16" s="154"/>
      <c r="BN16" s="143">
        <f t="shared" si="16"/>
        <v>0</v>
      </c>
      <c r="BO16" s="155"/>
      <c r="BP16" s="156" t="str">
        <f t="shared" si="17"/>
        <v/>
      </c>
      <c r="BQ16" s="143" t="str">
        <f t="shared" si="18"/>
        <v/>
      </c>
      <c r="BR16" s="155" t="str">
        <f t="shared" si="19"/>
        <v/>
      </c>
      <c r="BS16" s="156"/>
      <c r="BT16" s="143" t="str">
        <f t="shared" si="20"/>
        <v/>
      </c>
      <c r="BU16" s="155"/>
      <c r="BV16" s="157" t="str">
        <f t="shared" si="21"/>
        <v/>
      </c>
      <c r="BW16" s="143" t="str">
        <f t="shared" si="22"/>
        <v/>
      </c>
      <c r="BX16" s="158"/>
      <c r="BY16" s="159">
        <f t="shared" si="23"/>
        <v>0</v>
      </c>
      <c r="BZ16" s="160">
        <f t="shared" si="24"/>
        <v>0</v>
      </c>
      <c r="CA16" s="12"/>
      <c r="CB16" s="12"/>
      <c r="CC16" s="12"/>
      <c r="CD16" s="12"/>
      <c r="CE16" s="12"/>
      <c r="CF16" s="12"/>
      <c r="CG16" s="12"/>
    </row>
    <row r="17" ht="178.5" customHeight="1">
      <c r="A17" s="6"/>
      <c r="B17" s="23">
        <v>3.0</v>
      </c>
      <c r="C17" s="109" t="s">
        <v>117</v>
      </c>
      <c r="D17" s="110" t="s">
        <v>117</v>
      </c>
      <c r="E17" s="110">
        <v>3.0</v>
      </c>
      <c r="F17" s="110" t="s">
        <v>270</v>
      </c>
      <c r="G17" s="114" t="s">
        <v>271</v>
      </c>
      <c r="H17" s="161" t="s">
        <v>272</v>
      </c>
      <c r="I17" s="112" t="s">
        <v>28</v>
      </c>
      <c r="J17" s="112" t="s">
        <v>35</v>
      </c>
      <c r="K17" s="114" t="s">
        <v>252</v>
      </c>
      <c r="L17" s="162">
        <v>44270.0</v>
      </c>
      <c r="M17" s="163">
        <v>44561.0</v>
      </c>
      <c r="N17" s="122">
        <f t="shared" ref="N17:N20" si="25">SUM(O17,Q17,S17)</f>
        <v>0</v>
      </c>
      <c r="O17" s="114"/>
      <c r="P17" s="114"/>
      <c r="Q17" s="114"/>
      <c r="R17" s="114"/>
      <c r="S17" s="114"/>
      <c r="T17" s="114"/>
      <c r="U17" s="149">
        <f t="shared" si="2"/>
        <v>0</v>
      </c>
      <c r="V17" s="143" t="str">
        <f t="shared" si="3"/>
        <v/>
      </c>
      <c r="W17" s="144" t="s">
        <v>273</v>
      </c>
      <c r="X17" s="145" t="s">
        <v>274</v>
      </c>
      <c r="Y17" s="164">
        <f t="shared" si="4"/>
        <v>0</v>
      </c>
      <c r="Z17" s="114"/>
      <c r="AA17" s="114"/>
      <c r="AB17" s="114"/>
      <c r="AC17" s="114"/>
      <c r="AD17" s="114"/>
      <c r="AE17" s="114"/>
      <c r="AF17" s="149">
        <f t="shared" si="5"/>
        <v>0</v>
      </c>
      <c r="AG17" s="143" t="str">
        <f t="shared" si="6"/>
        <v/>
      </c>
      <c r="AH17" s="144"/>
      <c r="AI17" s="145"/>
      <c r="AJ17" s="122">
        <f t="shared" si="7"/>
        <v>3</v>
      </c>
      <c r="AK17" s="114"/>
      <c r="AL17" s="114"/>
      <c r="AM17" s="114">
        <v>3.0</v>
      </c>
      <c r="AN17" s="114">
        <v>2.0</v>
      </c>
      <c r="AO17" s="114"/>
      <c r="AP17" s="114">
        <v>1.0</v>
      </c>
      <c r="AQ17" s="165">
        <f t="shared" si="8"/>
        <v>3</v>
      </c>
      <c r="AR17" s="143">
        <f t="shared" si="9"/>
        <v>1</v>
      </c>
      <c r="AS17" s="144" t="s">
        <v>275</v>
      </c>
      <c r="AT17" s="145" t="s">
        <v>260</v>
      </c>
      <c r="AU17" s="122">
        <f t="shared" si="10"/>
        <v>3</v>
      </c>
      <c r="AV17" s="114"/>
      <c r="AW17" s="114"/>
      <c r="AX17" s="114"/>
      <c r="AY17" s="114"/>
      <c r="AZ17" s="114">
        <v>3.0</v>
      </c>
      <c r="BA17" s="166">
        <v>3.0</v>
      </c>
      <c r="BB17" s="167">
        <f t="shared" si="11"/>
        <v>3</v>
      </c>
      <c r="BC17" s="147">
        <f t="shared" si="12"/>
        <v>1</v>
      </c>
      <c r="BD17" s="144" t="s">
        <v>276</v>
      </c>
      <c r="BE17" s="168" t="s">
        <v>260</v>
      </c>
      <c r="BF17" s="151">
        <f t="shared" si="13"/>
        <v>6</v>
      </c>
      <c r="BG17" s="114">
        <f t="shared" si="14"/>
        <v>6</v>
      </c>
      <c r="BH17" s="152">
        <f t="shared" si="15"/>
        <v>1</v>
      </c>
      <c r="BI17" s="153" t="s">
        <v>277</v>
      </c>
      <c r="BJ17" s="61"/>
      <c r="BK17" s="12"/>
      <c r="BL17" s="12"/>
      <c r="BM17" s="154"/>
      <c r="BN17" s="143" t="str">
        <f t="shared" si="16"/>
        <v/>
      </c>
      <c r="BO17" s="145"/>
      <c r="BP17" s="169" t="str">
        <f t="shared" si="17"/>
        <v/>
      </c>
      <c r="BQ17" s="143" t="str">
        <f t="shared" si="18"/>
        <v/>
      </c>
      <c r="BR17" s="145" t="str">
        <f t="shared" si="19"/>
        <v/>
      </c>
      <c r="BS17" s="169"/>
      <c r="BT17" s="143">
        <f t="shared" si="20"/>
        <v>0</v>
      </c>
      <c r="BU17" s="145"/>
      <c r="BV17" s="170" t="str">
        <f t="shared" si="21"/>
        <v/>
      </c>
      <c r="BW17" s="143">
        <f t="shared" si="22"/>
        <v>0</v>
      </c>
      <c r="BX17" s="171"/>
      <c r="BY17" s="159">
        <f t="shared" si="23"/>
        <v>0</v>
      </c>
      <c r="BZ17" s="160">
        <f t="shared" si="24"/>
        <v>0</v>
      </c>
      <c r="CA17" s="12"/>
      <c r="CB17" s="12"/>
      <c r="CC17" s="12"/>
      <c r="CD17" s="12"/>
      <c r="CE17" s="12"/>
      <c r="CF17" s="12"/>
      <c r="CG17" s="12"/>
    </row>
    <row r="18">
      <c r="A18" s="6"/>
      <c r="B18" s="23"/>
      <c r="C18" s="109"/>
      <c r="D18" s="110"/>
      <c r="E18" s="110"/>
      <c r="F18" s="110"/>
      <c r="G18" s="114"/>
      <c r="H18" s="161"/>
      <c r="I18" s="114"/>
      <c r="J18" s="114"/>
      <c r="K18" s="114"/>
      <c r="L18" s="172"/>
      <c r="M18" s="173"/>
      <c r="N18" s="164">
        <f t="shared" si="25"/>
        <v>0</v>
      </c>
      <c r="O18" s="114"/>
      <c r="P18" s="114"/>
      <c r="Q18" s="114"/>
      <c r="R18" s="114"/>
      <c r="S18" s="114"/>
      <c r="T18" s="114"/>
      <c r="U18" s="165">
        <f t="shared" si="2"/>
        <v>0</v>
      </c>
      <c r="V18" s="143" t="str">
        <f t="shared" si="3"/>
        <v/>
      </c>
      <c r="W18" s="144"/>
      <c r="X18" s="145"/>
      <c r="Y18" s="130">
        <f t="shared" si="4"/>
        <v>0</v>
      </c>
      <c r="Z18" s="114"/>
      <c r="AA18" s="114"/>
      <c r="AB18" s="114"/>
      <c r="AC18" s="114"/>
      <c r="AD18" s="114"/>
      <c r="AE18" s="114"/>
      <c r="AF18" s="165">
        <f t="shared" si="5"/>
        <v>0</v>
      </c>
      <c r="AG18" s="143" t="str">
        <f t="shared" si="6"/>
        <v/>
      </c>
      <c r="AH18" s="144"/>
      <c r="AI18" s="145"/>
      <c r="AJ18" s="130">
        <f t="shared" si="7"/>
        <v>0</v>
      </c>
      <c r="AK18" s="114"/>
      <c r="AL18" s="114"/>
      <c r="AM18" s="114"/>
      <c r="AN18" s="114"/>
      <c r="AO18" s="114"/>
      <c r="AP18" s="114"/>
      <c r="AQ18" s="112">
        <f t="shared" si="8"/>
        <v>0</v>
      </c>
      <c r="AR18" s="143" t="str">
        <f t="shared" si="9"/>
        <v/>
      </c>
      <c r="AS18" s="144"/>
      <c r="AT18" s="145"/>
      <c r="AU18" s="130">
        <f t="shared" si="10"/>
        <v>0</v>
      </c>
      <c r="AV18" s="114"/>
      <c r="AW18" s="114"/>
      <c r="AX18" s="114"/>
      <c r="AY18" s="114"/>
      <c r="AZ18" s="114"/>
      <c r="BA18" s="114"/>
      <c r="BB18" s="165">
        <f t="shared" si="11"/>
        <v>0</v>
      </c>
      <c r="BC18" s="143" t="str">
        <f t="shared" si="12"/>
        <v/>
      </c>
      <c r="BD18" s="174"/>
      <c r="BE18" s="145"/>
      <c r="BF18" s="151">
        <f t="shared" si="13"/>
        <v>0</v>
      </c>
      <c r="BG18" s="114">
        <f t="shared" si="14"/>
        <v>0</v>
      </c>
      <c r="BH18" s="152" t="str">
        <f t="shared" si="15"/>
        <v/>
      </c>
      <c r="BI18" s="153"/>
      <c r="BJ18" s="61"/>
      <c r="BK18" s="12"/>
      <c r="BL18" s="12"/>
      <c r="BM18" s="154"/>
      <c r="BN18" s="143" t="str">
        <f t="shared" si="16"/>
        <v/>
      </c>
      <c r="BO18" s="145"/>
      <c r="BP18" s="169" t="str">
        <f t="shared" si="17"/>
        <v/>
      </c>
      <c r="BQ18" s="143" t="str">
        <f t="shared" si="18"/>
        <v/>
      </c>
      <c r="BR18" s="145" t="str">
        <f t="shared" si="19"/>
        <v/>
      </c>
      <c r="BS18" s="169"/>
      <c r="BT18" s="143" t="str">
        <f t="shared" si="20"/>
        <v/>
      </c>
      <c r="BU18" s="145"/>
      <c r="BV18" s="170" t="str">
        <f t="shared" si="21"/>
        <v/>
      </c>
      <c r="BW18" s="143" t="str">
        <f t="shared" si="22"/>
        <v/>
      </c>
      <c r="BX18" s="171"/>
      <c r="BY18" s="159">
        <f t="shared" si="23"/>
        <v>0</v>
      </c>
      <c r="BZ18" s="160" t="str">
        <f t="shared" si="24"/>
        <v/>
      </c>
      <c r="CA18" s="12"/>
      <c r="CB18" s="12"/>
      <c r="CC18" s="12"/>
      <c r="CD18" s="12"/>
      <c r="CE18" s="12"/>
      <c r="CF18" s="12"/>
      <c r="CG18" s="12"/>
    </row>
    <row r="19">
      <c r="A19" s="6"/>
      <c r="B19" s="23"/>
      <c r="C19" s="109"/>
      <c r="D19" s="110"/>
      <c r="E19" s="110"/>
      <c r="F19" s="110"/>
      <c r="G19" s="114"/>
      <c r="H19" s="161"/>
      <c r="I19" s="114"/>
      <c r="J19" s="114"/>
      <c r="K19" s="114"/>
      <c r="L19" s="172"/>
      <c r="M19" s="173"/>
      <c r="N19" s="130">
        <f t="shared" si="25"/>
        <v>0</v>
      </c>
      <c r="O19" s="114"/>
      <c r="P19" s="114"/>
      <c r="Q19" s="114"/>
      <c r="R19" s="114"/>
      <c r="S19" s="114"/>
      <c r="T19" s="114"/>
      <c r="U19" s="112">
        <f t="shared" si="2"/>
        <v>0</v>
      </c>
      <c r="V19" s="143" t="str">
        <f t="shared" si="3"/>
        <v/>
      </c>
      <c r="W19" s="144"/>
      <c r="X19" s="145"/>
      <c r="Y19" s="130">
        <f t="shared" si="4"/>
        <v>0</v>
      </c>
      <c r="Z19" s="114"/>
      <c r="AA19" s="114"/>
      <c r="AB19" s="114"/>
      <c r="AC19" s="114"/>
      <c r="AD19" s="114"/>
      <c r="AE19" s="114"/>
      <c r="AF19" s="112">
        <f t="shared" si="5"/>
        <v>0</v>
      </c>
      <c r="AG19" s="143" t="str">
        <f t="shared" si="6"/>
        <v/>
      </c>
      <c r="AH19" s="144"/>
      <c r="AI19" s="145"/>
      <c r="AJ19" s="130">
        <f t="shared" si="7"/>
        <v>0</v>
      </c>
      <c r="AK19" s="114"/>
      <c r="AL19" s="114"/>
      <c r="AM19" s="114"/>
      <c r="AN19" s="114"/>
      <c r="AO19" s="114"/>
      <c r="AP19" s="114"/>
      <c r="AQ19" s="112">
        <f t="shared" si="8"/>
        <v>0</v>
      </c>
      <c r="AR19" s="143" t="str">
        <f t="shared" si="9"/>
        <v/>
      </c>
      <c r="AS19" s="144"/>
      <c r="AT19" s="145"/>
      <c r="AU19" s="130">
        <f t="shared" si="10"/>
        <v>0</v>
      </c>
      <c r="AV19" s="114"/>
      <c r="AW19" s="114"/>
      <c r="AX19" s="114"/>
      <c r="AY19" s="114"/>
      <c r="AZ19" s="114"/>
      <c r="BA19" s="114"/>
      <c r="BB19" s="112">
        <f t="shared" si="11"/>
        <v>0</v>
      </c>
      <c r="BC19" s="143" t="str">
        <f t="shared" si="12"/>
        <v/>
      </c>
      <c r="BD19" s="174"/>
      <c r="BE19" s="145"/>
      <c r="BF19" s="151">
        <f t="shared" si="13"/>
        <v>0</v>
      </c>
      <c r="BG19" s="114">
        <f t="shared" si="14"/>
        <v>0</v>
      </c>
      <c r="BH19" s="152" t="str">
        <f t="shared" si="15"/>
        <v/>
      </c>
      <c r="BI19" s="153"/>
      <c r="BJ19" s="61"/>
      <c r="BK19" s="12"/>
      <c r="BL19" s="12"/>
      <c r="BM19" s="154"/>
      <c r="BN19" s="143" t="str">
        <f t="shared" si="16"/>
        <v/>
      </c>
      <c r="BO19" s="155"/>
      <c r="BP19" s="156" t="str">
        <f t="shared" si="17"/>
        <v/>
      </c>
      <c r="BQ19" s="143" t="str">
        <f t="shared" si="18"/>
        <v/>
      </c>
      <c r="BR19" s="155" t="str">
        <f t="shared" si="19"/>
        <v/>
      </c>
      <c r="BS19" s="156"/>
      <c r="BT19" s="143" t="str">
        <f t="shared" si="20"/>
        <v/>
      </c>
      <c r="BU19" s="155"/>
      <c r="BV19" s="157" t="str">
        <f t="shared" si="21"/>
        <v/>
      </c>
      <c r="BW19" s="143" t="str">
        <f t="shared" si="22"/>
        <v/>
      </c>
      <c r="BX19" s="158"/>
      <c r="BY19" s="159">
        <f t="shared" si="23"/>
        <v>0</v>
      </c>
      <c r="BZ19" s="160" t="str">
        <f t="shared" si="24"/>
        <v/>
      </c>
      <c r="CA19" s="12"/>
      <c r="CB19" s="12"/>
      <c r="CC19" s="12"/>
      <c r="CD19" s="12"/>
      <c r="CE19" s="12"/>
      <c r="CF19" s="12"/>
      <c r="CG19" s="12"/>
    </row>
    <row r="20">
      <c r="A20" s="6"/>
      <c r="B20" s="23"/>
      <c r="C20" s="109"/>
      <c r="D20" s="110"/>
      <c r="E20" s="110"/>
      <c r="F20" s="110"/>
      <c r="G20" s="114"/>
      <c r="H20" s="161"/>
      <c r="I20" s="114"/>
      <c r="J20" s="114"/>
      <c r="K20" s="114"/>
      <c r="L20" s="172"/>
      <c r="M20" s="173"/>
      <c r="N20" s="117">
        <f t="shared" si="25"/>
        <v>0</v>
      </c>
      <c r="O20" s="114"/>
      <c r="P20" s="114"/>
      <c r="Q20" s="114"/>
      <c r="R20" s="114"/>
      <c r="S20" s="114"/>
      <c r="T20" s="114"/>
      <c r="U20" s="112">
        <f t="shared" si="2"/>
        <v>0</v>
      </c>
      <c r="V20" s="143" t="str">
        <f t="shared" si="3"/>
        <v/>
      </c>
      <c r="W20" s="144"/>
      <c r="X20" s="145"/>
      <c r="Y20" s="130">
        <f t="shared" si="4"/>
        <v>0</v>
      </c>
      <c r="Z20" s="114"/>
      <c r="AA20" s="114"/>
      <c r="AB20" s="114"/>
      <c r="AC20" s="114"/>
      <c r="AD20" s="114"/>
      <c r="AE20" s="114"/>
      <c r="AF20" s="123">
        <f t="shared" si="5"/>
        <v>0</v>
      </c>
      <c r="AG20" s="143" t="str">
        <f t="shared" si="6"/>
        <v/>
      </c>
      <c r="AH20" s="144"/>
      <c r="AI20" s="145"/>
      <c r="AJ20" s="130">
        <f t="shared" si="7"/>
        <v>0</v>
      </c>
      <c r="AK20" s="114"/>
      <c r="AL20" s="114"/>
      <c r="AM20" s="114"/>
      <c r="AN20" s="114"/>
      <c r="AO20" s="114"/>
      <c r="AP20" s="114"/>
      <c r="AQ20" s="112">
        <f t="shared" si="8"/>
        <v>0</v>
      </c>
      <c r="AR20" s="143" t="str">
        <f t="shared" si="9"/>
        <v/>
      </c>
      <c r="AS20" s="144"/>
      <c r="AT20" s="145"/>
      <c r="AU20" s="130">
        <f t="shared" si="10"/>
        <v>0</v>
      </c>
      <c r="AV20" s="114"/>
      <c r="AW20" s="114"/>
      <c r="AX20" s="114"/>
      <c r="AY20" s="114"/>
      <c r="AZ20" s="114"/>
      <c r="BA20" s="114"/>
      <c r="BB20" s="112">
        <f t="shared" si="11"/>
        <v>0</v>
      </c>
      <c r="BC20" s="143" t="str">
        <f t="shared" si="12"/>
        <v/>
      </c>
      <c r="BD20" s="174"/>
      <c r="BE20" s="145"/>
      <c r="BF20" s="151">
        <f t="shared" si="13"/>
        <v>0</v>
      </c>
      <c r="BG20" s="114">
        <f t="shared" si="14"/>
        <v>0</v>
      </c>
      <c r="BH20" s="152" t="str">
        <f t="shared" si="15"/>
        <v/>
      </c>
      <c r="BI20" s="153"/>
      <c r="BJ20" s="61"/>
      <c r="BK20" s="12"/>
      <c r="BL20" s="12"/>
      <c r="BM20" s="154"/>
      <c r="BN20" s="143" t="str">
        <f t="shared" si="16"/>
        <v/>
      </c>
      <c r="BO20" s="155"/>
      <c r="BP20" s="156" t="str">
        <f t="shared" si="17"/>
        <v/>
      </c>
      <c r="BQ20" s="143" t="str">
        <f t="shared" si="18"/>
        <v/>
      </c>
      <c r="BR20" s="155" t="str">
        <f t="shared" si="19"/>
        <v/>
      </c>
      <c r="BS20" s="156"/>
      <c r="BT20" s="143" t="str">
        <f t="shared" si="20"/>
        <v/>
      </c>
      <c r="BU20" s="155"/>
      <c r="BV20" s="157" t="str">
        <f t="shared" si="21"/>
        <v/>
      </c>
      <c r="BW20" s="143" t="str">
        <f t="shared" si="22"/>
        <v/>
      </c>
      <c r="BX20" s="158"/>
      <c r="BY20" s="159">
        <f t="shared" si="23"/>
        <v>0</v>
      </c>
      <c r="BZ20" s="160" t="str">
        <f t="shared" si="24"/>
        <v/>
      </c>
      <c r="CA20" s="12"/>
      <c r="CB20" s="12"/>
      <c r="CC20" s="12"/>
      <c r="CD20" s="12"/>
      <c r="CE20" s="12"/>
      <c r="CF20" s="12"/>
      <c r="CG20" s="12"/>
    </row>
    <row r="21" ht="33.0" customHeight="1">
      <c r="A21" s="175"/>
      <c r="B21" s="23"/>
      <c r="C21" s="176"/>
      <c r="D21" s="177"/>
      <c r="E21" s="177"/>
      <c r="F21" s="178" t="s">
        <v>278</v>
      </c>
      <c r="G21" s="179"/>
      <c r="H21" s="180"/>
      <c r="I21" s="179"/>
      <c r="J21" s="179"/>
      <c r="K21" s="179"/>
      <c r="L21" s="181"/>
      <c r="M21" s="182"/>
      <c r="N21" s="183"/>
      <c r="O21" s="179"/>
      <c r="P21" s="179"/>
      <c r="Q21" s="179"/>
      <c r="R21" s="179"/>
      <c r="S21" s="179"/>
      <c r="T21" s="179"/>
      <c r="U21" s="179"/>
      <c r="V21" s="184" t="str">
        <f t="shared" si="3"/>
        <v/>
      </c>
      <c r="W21" s="185"/>
      <c r="X21" s="186"/>
      <c r="Y21" s="187"/>
      <c r="Z21" s="179"/>
      <c r="AA21" s="179"/>
      <c r="AB21" s="179"/>
      <c r="AC21" s="179"/>
      <c r="AD21" s="179"/>
      <c r="AE21" s="179"/>
      <c r="AF21" s="188"/>
      <c r="AG21" s="184" t="str">
        <f t="shared" si="6"/>
        <v/>
      </c>
      <c r="AH21" s="185"/>
      <c r="AI21" s="186"/>
      <c r="AJ21" s="187"/>
      <c r="AK21" s="179"/>
      <c r="AL21" s="179"/>
      <c r="AM21" s="179"/>
      <c r="AN21" s="179"/>
      <c r="AO21" s="179"/>
      <c r="AP21" s="179"/>
      <c r="AQ21" s="179"/>
      <c r="AR21" s="184" t="str">
        <f t="shared" si="9"/>
        <v/>
      </c>
      <c r="AS21" s="189"/>
      <c r="AT21" s="186"/>
      <c r="AU21" s="187"/>
      <c r="AV21" s="179"/>
      <c r="AW21" s="179"/>
      <c r="AX21" s="179"/>
      <c r="AY21" s="179"/>
      <c r="AZ21" s="179"/>
      <c r="BA21" s="179"/>
      <c r="BB21" s="179"/>
      <c r="BC21" s="184" t="str">
        <f t="shared" si="12"/>
        <v/>
      </c>
      <c r="BD21" s="190"/>
      <c r="BE21" s="186"/>
      <c r="BF21" s="191">
        <f t="shared" si="13"/>
        <v>0</v>
      </c>
      <c r="BG21" s="192">
        <f t="shared" si="14"/>
        <v>0</v>
      </c>
      <c r="BH21" s="193" t="str">
        <f t="shared" si="15"/>
        <v/>
      </c>
      <c r="BI21" s="194"/>
      <c r="BJ21" s="195"/>
      <c r="BK21" s="12"/>
      <c r="BL21" s="12"/>
      <c r="BM21" s="196"/>
      <c r="BN21" s="197" t="str">
        <f t="shared" si="16"/>
        <v/>
      </c>
      <c r="BO21" s="198"/>
      <c r="BP21" s="199" t="str">
        <f t="shared" si="17"/>
        <v/>
      </c>
      <c r="BQ21" s="197" t="str">
        <f t="shared" si="18"/>
        <v/>
      </c>
      <c r="BR21" s="198" t="str">
        <f t="shared" si="19"/>
        <v/>
      </c>
      <c r="BS21" s="199"/>
      <c r="BT21" s="197" t="str">
        <f t="shared" si="20"/>
        <v/>
      </c>
      <c r="BU21" s="198"/>
      <c r="BV21" s="200" t="str">
        <f t="shared" si="21"/>
        <v/>
      </c>
      <c r="BW21" s="197" t="str">
        <f t="shared" si="22"/>
        <v/>
      </c>
      <c r="BX21" s="201"/>
      <c r="BY21" s="202"/>
      <c r="BZ21" s="203" t="str">
        <f t="shared" si="24"/>
        <v/>
      </c>
      <c r="CA21" s="12"/>
      <c r="CB21" s="12"/>
      <c r="CC21" s="12"/>
      <c r="CD21" s="12"/>
      <c r="CE21" s="12"/>
      <c r="CF21" s="12"/>
      <c r="CG21" s="12"/>
    </row>
    <row r="22" ht="15.75" customHeight="1">
      <c r="A22" s="5"/>
      <c r="B22" s="23"/>
      <c r="C22" s="204"/>
      <c r="D22" s="204"/>
      <c r="E22" s="204"/>
      <c r="F22" s="204"/>
      <c r="G22" s="204"/>
      <c r="H22" s="205"/>
      <c r="I22" s="204"/>
      <c r="J22" s="204"/>
      <c r="K22" s="204"/>
      <c r="L22" s="204"/>
      <c r="M22" s="204"/>
      <c r="N22" s="204"/>
      <c r="O22" s="204"/>
      <c r="P22" s="204"/>
      <c r="Q22" s="204"/>
      <c r="R22" s="204"/>
      <c r="S22" s="204"/>
      <c r="T22" s="204"/>
      <c r="U22" s="206"/>
      <c r="V22" s="206"/>
      <c r="W22" s="204"/>
      <c r="X22" s="204"/>
      <c r="Y22" s="204"/>
      <c r="Z22" s="42"/>
      <c r="AA22" s="42"/>
      <c r="AB22" s="42"/>
      <c r="AC22" s="42"/>
      <c r="AD22" s="42"/>
      <c r="AE22" s="42"/>
      <c r="AF22" s="206"/>
      <c r="AG22" s="206"/>
      <c r="AH22" s="207"/>
      <c r="AI22" s="204"/>
      <c r="AJ22" s="207"/>
      <c r="AK22" s="44"/>
      <c r="AL22" s="44"/>
      <c r="AM22" s="44"/>
      <c r="AN22" s="44"/>
      <c r="AO22" s="44"/>
      <c r="AP22" s="44"/>
      <c r="AQ22" s="206"/>
      <c r="AR22" s="206"/>
      <c r="AS22" s="207"/>
      <c r="AT22" s="204"/>
      <c r="AU22" s="207"/>
      <c r="AV22" s="44"/>
      <c r="AW22" s="44"/>
      <c r="AX22" s="44"/>
      <c r="AY22" s="44"/>
      <c r="AZ22" s="44"/>
      <c r="BA22" s="44"/>
      <c r="BB22" s="206"/>
      <c r="BC22" s="206"/>
      <c r="BD22" s="207"/>
      <c r="BE22" s="204"/>
      <c r="BF22" s="207"/>
      <c r="BG22" s="207"/>
      <c r="BH22" s="207"/>
      <c r="BI22" s="208"/>
      <c r="BJ22" s="29"/>
      <c r="BK22" s="12"/>
      <c r="BL22" s="12"/>
      <c r="BM22" s="208"/>
      <c r="BN22" s="208"/>
      <c r="BO22" s="208"/>
      <c r="BP22" s="208"/>
      <c r="BQ22" s="208"/>
      <c r="BR22" s="208"/>
      <c r="BS22" s="208"/>
      <c r="BT22" s="208"/>
      <c r="BU22" s="208"/>
      <c r="BV22" s="208"/>
      <c r="BW22" s="208"/>
      <c r="BX22" s="208"/>
      <c r="BY22" s="208"/>
      <c r="BZ22" s="208"/>
      <c r="CA22" s="12"/>
      <c r="CB22" s="12"/>
      <c r="CC22" s="12"/>
      <c r="CD22" s="12"/>
      <c r="CE22" s="12"/>
      <c r="CF22" s="12"/>
      <c r="CG22" s="12"/>
    </row>
    <row r="23" ht="17.25" customHeight="1">
      <c r="A23" s="42"/>
      <c r="B23" s="43"/>
      <c r="C23" s="24" t="s">
        <v>196</v>
      </c>
      <c r="D23" s="25"/>
      <c r="E23" s="25"/>
      <c r="F23" s="26"/>
      <c r="G23" s="209" t="s">
        <v>25</v>
      </c>
      <c r="H23" s="25"/>
      <c r="I23" s="25"/>
      <c r="J23" s="25"/>
      <c r="K23" s="25"/>
      <c r="L23" s="25"/>
      <c r="M23" s="28"/>
      <c r="N23" s="49" t="s">
        <v>197</v>
      </c>
      <c r="O23" s="25"/>
      <c r="P23" s="25"/>
      <c r="Q23" s="25"/>
      <c r="R23" s="25"/>
      <c r="S23" s="25"/>
      <c r="T23" s="25"/>
      <c r="U23" s="25"/>
      <c r="V23" s="25"/>
      <c r="W23" s="25"/>
      <c r="X23" s="28"/>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5"/>
      <c r="BH23" s="45"/>
      <c r="BI23" s="46"/>
      <c r="BJ23" s="44"/>
      <c r="BK23" s="47"/>
      <c r="BL23" s="47"/>
      <c r="BM23" s="43"/>
      <c r="BN23" s="43"/>
      <c r="BO23" s="43"/>
      <c r="BP23" s="43"/>
      <c r="BQ23" s="43"/>
      <c r="BR23" s="43"/>
      <c r="BS23" s="43"/>
      <c r="BT23" s="43"/>
      <c r="BU23" s="43"/>
      <c r="BV23" s="43"/>
      <c r="BW23" s="43"/>
      <c r="BX23" s="43"/>
      <c r="BY23" s="43"/>
      <c r="BZ23" s="45"/>
      <c r="CA23" s="47"/>
      <c r="CB23" s="47"/>
      <c r="CC23" s="47"/>
      <c r="CD23" s="47"/>
      <c r="CE23" s="47"/>
      <c r="CF23" s="47"/>
      <c r="CG23" s="47"/>
    </row>
    <row r="24" ht="36.75" customHeight="1">
      <c r="A24" s="6"/>
      <c r="B24" s="23"/>
      <c r="C24" s="30" t="s">
        <v>198</v>
      </c>
      <c r="D24" s="10"/>
      <c r="E24" s="10"/>
      <c r="F24" s="11"/>
      <c r="G24" s="48"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10"/>
      <c r="I24" s="10"/>
      <c r="J24" s="10"/>
      <c r="K24" s="10"/>
      <c r="L24" s="10"/>
      <c r="M24" s="32"/>
      <c r="N24" s="50" t="s">
        <v>199</v>
      </c>
      <c r="O24" s="10"/>
      <c r="P24" s="10"/>
      <c r="Q24" s="10"/>
      <c r="R24" s="11"/>
      <c r="S24" s="51" t="s">
        <v>200</v>
      </c>
      <c r="T24" s="10"/>
      <c r="U24" s="10"/>
      <c r="V24" s="11"/>
      <c r="W24" s="52" t="s">
        <v>201</v>
      </c>
      <c r="X24" s="53" t="s">
        <v>202</v>
      </c>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6"/>
      <c r="BI24" s="6"/>
      <c r="BJ24" s="12"/>
      <c r="BK24" s="12"/>
      <c r="BL24" s="12"/>
      <c r="BM24" s="38">
        <f>SUM(BM28:BM36)</f>
        <v>0</v>
      </c>
      <c r="BN24" s="38"/>
      <c r="BO24" s="38"/>
      <c r="BP24" s="38">
        <f>SUM(BP28:BP36)</f>
        <v>0</v>
      </c>
      <c r="BQ24" s="38"/>
      <c r="BR24" s="38"/>
      <c r="BS24" s="38">
        <f>SUM(BS28:BS36)</f>
        <v>0</v>
      </c>
      <c r="BT24" s="38"/>
      <c r="BU24" s="38"/>
      <c r="BV24" s="38">
        <f>SUM(BV28:BV36)</f>
        <v>0</v>
      </c>
      <c r="BW24" s="38"/>
      <c r="BX24" s="38"/>
      <c r="BY24" s="38">
        <f>SUM(BY28:BY36)</f>
        <v>0</v>
      </c>
      <c r="BZ24" s="38"/>
      <c r="CA24" s="12"/>
      <c r="CB24" s="12"/>
      <c r="CC24" s="12"/>
      <c r="CD24" s="12"/>
      <c r="CE24" s="12"/>
      <c r="CF24" s="12"/>
      <c r="CG24" s="12"/>
    </row>
    <row r="25" ht="24.0" customHeight="1">
      <c r="A25" s="6"/>
      <c r="B25" s="23" t="str">
        <f>+VLOOKUP($G$10,LISTAS!$B$47:$D$65,2,FALSE)</f>
        <v>OBJ_3</v>
      </c>
      <c r="C25" s="30" t="s">
        <v>203</v>
      </c>
      <c r="D25" s="10"/>
      <c r="E25" s="10"/>
      <c r="F25" s="11"/>
      <c r="G25" s="54" t="s">
        <v>139</v>
      </c>
      <c r="H25" s="10"/>
      <c r="I25" s="10"/>
      <c r="J25" s="10"/>
      <c r="K25" s="10"/>
      <c r="L25" s="10"/>
      <c r="M25" s="32"/>
      <c r="N25" s="210">
        <v>1.98649335E9</v>
      </c>
      <c r="O25" s="56"/>
      <c r="P25" s="56"/>
      <c r="Q25" s="56"/>
      <c r="R25" s="8"/>
      <c r="S25" s="211" t="s">
        <v>279</v>
      </c>
      <c r="T25" s="56"/>
      <c r="U25" s="56"/>
      <c r="V25" s="8"/>
      <c r="W25" s="58" t="s">
        <v>280</v>
      </c>
      <c r="X25" s="58" t="s">
        <v>281</v>
      </c>
      <c r="Y25" s="60"/>
      <c r="Z25" s="60"/>
      <c r="AA25" s="60"/>
      <c r="AB25" s="60"/>
      <c r="AC25" s="60"/>
      <c r="AD25" s="60"/>
      <c r="AE25" s="60"/>
      <c r="AF25" s="5"/>
      <c r="AG25" s="60"/>
      <c r="AH25" s="60"/>
      <c r="AI25" s="60"/>
      <c r="AJ25" s="60"/>
      <c r="AK25" s="60"/>
      <c r="AL25" s="60"/>
      <c r="AM25" s="60"/>
      <c r="AN25" s="60"/>
      <c r="AO25" s="60"/>
      <c r="AP25" s="60"/>
      <c r="AQ25" s="5"/>
      <c r="AR25" s="60"/>
      <c r="AS25" s="60"/>
      <c r="AT25" s="60"/>
      <c r="AU25" s="60"/>
      <c r="AV25" s="60"/>
      <c r="AW25" s="60"/>
      <c r="AX25" s="60"/>
      <c r="AY25" s="60"/>
      <c r="AZ25" s="60"/>
      <c r="BA25" s="60"/>
      <c r="BB25" s="5"/>
      <c r="BC25" s="60"/>
      <c r="BD25" s="60"/>
      <c r="BE25" s="60"/>
      <c r="BF25" s="60"/>
      <c r="BG25" s="60"/>
      <c r="BH25" s="60"/>
      <c r="BI25" s="60"/>
      <c r="BJ25" s="61"/>
      <c r="BK25" s="12"/>
      <c r="BL25" s="12"/>
      <c r="BM25" s="62" t="s">
        <v>206</v>
      </c>
      <c r="BN25" s="63"/>
      <c r="BO25" s="63"/>
      <c r="BP25" s="63"/>
      <c r="BQ25" s="63"/>
      <c r="BR25" s="63"/>
      <c r="BS25" s="63"/>
      <c r="BT25" s="63"/>
      <c r="BU25" s="63"/>
      <c r="BV25" s="63"/>
      <c r="BW25" s="63"/>
      <c r="BX25" s="63"/>
      <c r="BY25" s="63"/>
      <c r="BZ25" s="64"/>
      <c r="CA25" s="12"/>
      <c r="CB25" s="12"/>
      <c r="CC25" s="12"/>
      <c r="CD25" s="12"/>
      <c r="CE25" s="12"/>
      <c r="CF25" s="12"/>
      <c r="CG25" s="12"/>
    </row>
    <row r="26" ht="24.0" customHeight="1">
      <c r="A26" s="6"/>
      <c r="B26" s="23" t="str">
        <f>+VLOOKUP($G$11,LISTAS!$B$112:$D$132,2,FALSE)</f>
        <v>PROD_OBJ_3</v>
      </c>
      <c r="C26" s="212" t="s">
        <v>207</v>
      </c>
      <c r="D26" s="213"/>
      <c r="E26" s="213"/>
      <c r="F26" s="214"/>
      <c r="G26" s="215" t="s">
        <v>173</v>
      </c>
      <c r="H26" s="216"/>
      <c r="I26" s="216"/>
      <c r="J26" s="216"/>
      <c r="K26" s="216"/>
      <c r="L26" s="216"/>
      <c r="M26" s="217"/>
      <c r="N26" s="218"/>
      <c r="O26" s="216"/>
      <c r="P26" s="216"/>
      <c r="Q26" s="216"/>
      <c r="R26" s="219"/>
      <c r="S26" s="220"/>
      <c r="T26" s="216"/>
      <c r="U26" s="216"/>
      <c r="V26" s="219"/>
      <c r="W26" s="72"/>
      <c r="X26" s="72"/>
      <c r="Y26" s="60"/>
      <c r="Z26" s="60"/>
      <c r="AA26" s="60"/>
      <c r="AB26" s="60"/>
      <c r="AC26" s="60"/>
      <c r="AD26" s="60"/>
      <c r="AE26" s="60"/>
      <c r="AF26" s="5"/>
      <c r="AG26" s="60"/>
      <c r="AH26" s="60"/>
      <c r="AI26" s="60"/>
      <c r="AJ26" s="60"/>
      <c r="AK26" s="60"/>
      <c r="AL26" s="60"/>
      <c r="AM26" s="60"/>
      <c r="AN26" s="60"/>
      <c r="AO26" s="60"/>
      <c r="AP26" s="60"/>
      <c r="AQ26" s="5"/>
      <c r="AR26" s="60"/>
      <c r="AS26" s="60"/>
      <c r="AT26" s="60"/>
      <c r="AU26" s="60"/>
      <c r="AV26" s="60"/>
      <c r="AW26" s="60"/>
      <c r="AX26" s="60"/>
      <c r="AY26" s="60"/>
      <c r="AZ26" s="60"/>
      <c r="BA26" s="60"/>
      <c r="BB26" s="5"/>
      <c r="BC26" s="60"/>
      <c r="BD26" s="60"/>
      <c r="BE26" s="60"/>
      <c r="BF26" s="60"/>
      <c r="BG26" s="60"/>
      <c r="BH26" s="60"/>
      <c r="BI26" s="60"/>
      <c r="BJ26" s="61"/>
      <c r="BK26" s="12"/>
      <c r="BL26" s="12"/>
      <c r="BM26" s="74"/>
      <c r="BN26" s="75"/>
      <c r="BO26" s="75"/>
      <c r="BP26" s="75"/>
      <c r="BQ26" s="75"/>
      <c r="BR26" s="75"/>
      <c r="BS26" s="75"/>
      <c r="BT26" s="75"/>
      <c r="BU26" s="75"/>
      <c r="BV26" s="75"/>
      <c r="BW26" s="75"/>
      <c r="BX26" s="75"/>
      <c r="BY26" s="75"/>
      <c r="BZ26" s="76"/>
      <c r="CA26" s="12"/>
      <c r="CB26" s="12"/>
      <c r="CC26" s="12"/>
      <c r="CD26" s="12"/>
      <c r="CE26" s="12"/>
      <c r="CF26" s="12"/>
      <c r="CG26" s="12"/>
    </row>
    <row r="27" ht="23.25" customHeight="1">
      <c r="A27" s="77"/>
      <c r="B27" s="221" t="s">
        <v>282</v>
      </c>
      <c r="C27" s="79" t="s">
        <v>209</v>
      </c>
      <c r="D27" s="80" t="s">
        <v>209</v>
      </c>
      <c r="E27" s="80" t="s">
        <v>210</v>
      </c>
      <c r="F27" s="80" t="s">
        <v>211</v>
      </c>
      <c r="G27" s="80" t="s">
        <v>212</v>
      </c>
      <c r="H27" s="80" t="s">
        <v>213</v>
      </c>
      <c r="I27" s="80" t="s">
        <v>214</v>
      </c>
      <c r="J27" s="80" t="s">
        <v>215</v>
      </c>
      <c r="K27" s="80" t="s">
        <v>216</v>
      </c>
      <c r="L27" s="81" t="s">
        <v>217</v>
      </c>
      <c r="M27" s="82"/>
      <c r="N27" s="222"/>
      <c r="O27" s="223" t="s">
        <v>218</v>
      </c>
      <c r="P27" s="224"/>
      <c r="Q27" s="223" t="s">
        <v>219</v>
      </c>
      <c r="R27" s="224"/>
      <c r="S27" s="223" t="s">
        <v>220</v>
      </c>
      <c r="T27" s="225"/>
      <c r="U27" s="226"/>
      <c r="V27" s="226"/>
      <c r="W27" s="227" t="s">
        <v>221</v>
      </c>
      <c r="X27" s="228"/>
      <c r="Y27" s="83"/>
      <c r="Z27" s="84" t="s">
        <v>222</v>
      </c>
      <c r="AA27" s="26"/>
      <c r="AB27" s="84" t="s">
        <v>223</v>
      </c>
      <c r="AC27" s="26"/>
      <c r="AD27" s="84" t="s">
        <v>224</v>
      </c>
      <c r="AE27" s="26"/>
      <c r="AF27" s="85"/>
      <c r="AG27" s="85"/>
      <c r="AH27" s="85" t="s">
        <v>225</v>
      </c>
      <c r="AI27" s="87"/>
      <c r="AJ27" s="83"/>
      <c r="AK27" s="223" t="s">
        <v>226</v>
      </c>
      <c r="AL27" s="225"/>
      <c r="AM27" s="223" t="s">
        <v>227</v>
      </c>
      <c r="AN27" s="225"/>
      <c r="AO27" s="223" t="s">
        <v>228</v>
      </c>
      <c r="AP27" s="225"/>
      <c r="AQ27" s="85"/>
      <c r="AR27" s="85"/>
      <c r="AS27" s="85" t="s">
        <v>229</v>
      </c>
      <c r="AT27" s="87"/>
      <c r="AU27" s="85"/>
      <c r="AV27" s="84" t="s">
        <v>230</v>
      </c>
      <c r="AW27" s="82"/>
      <c r="AX27" s="84" t="s">
        <v>231</v>
      </c>
      <c r="AY27" s="82"/>
      <c r="AZ27" s="84" t="s">
        <v>232</v>
      </c>
      <c r="BA27" s="26"/>
      <c r="BB27" s="85"/>
      <c r="BC27" s="85"/>
      <c r="BD27" s="85" t="s">
        <v>233</v>
      </c>
      <c r="BE27" s="87"/>
      <c r="BF27" s="83"/>
      <c r="BG27" s="85"/>
      <c r="BH27" s="85" t="s">
        <v>234</v>
      </c>
      <c r="BI27" s="88" t="s">
        <v>235</v>
      </c>
      <c r="BJ27" s="89"/>
      <c r="BK27" s="12"/>
      <c r="BL27" s="12"/>
      <c r="BM27" s="90" t="s">
        <v>221</v>
      </c>
      <c r="BN27" s="91"/>
      <c r="BO27" s="92"/>
      <c r="BP27" s="93" t="s">
        <v>225</v>
      </c>
      <c r="BQ27" s="91"/>
      <c r="BR27" s="92"/>
      <c r="BS27" s="93" t="s">
        <v>229</v>
      </c>
      <c r="BT27" s="91"/>
      <c r="BU27" s="92"/>
      <c r="BV27" s="93" t="s">
        <v>233</v>
      </c>
      <c r="BW27" s="91"/>
      <c r="BX27" s="92"/>
      <c r="BY27" s="93" t="s">
        <v>234</v>
      </c>
      <c r="BZ27" s="94"/>
      <c r="CA27" s="12"/>
      <c r="CB27" s="12"/>
      <c r="CC27" s="12"/>
      <c r="CD27" s="12"/>
      <c r="CE27" s="12"/>
      <c r="CF27" s="12"/>
      <c r="CG27" s="12"/>
    </row>
    <row r="28" ht="34.5" customHeight="1">
      <c r="A28" s="77"/>
      <c r="B28" s="23"/>
      <c r="C28" s="95"/>
      <c r="D28" s="72"/>
      <c r="E28" s="72"/>
      <c r="F28" s="72"/>
      <c r="G28" s="72"/>
      <c r="H28" s="72"/>
      <c r="I28" s="72"/>
      <c r="J28" s="72"/>
      <c r="K28" s="72"/>
      <c r="L28" s="96" t="s">
        <v>236</v>
      </c>
      <c r="M28" s="97" t="s">
        <v>237</v>
      </c>
      <c r="N28" s="98" t="s">
        <v>238</v>
      </c>
      <c r="O28" s="99" t="s">
        <v>239</v>
      </c>
      <c r="P28" s="99" t="s">
        <v>240</v>
      </c>
      <c r="Q28" s="99" t="s">
        <v>239</v>
      </c>
      <c r="R28" s="99" t="s">
        <v>240</v>
      </c>
      <c r="S28" s="100" t="s">
        <v>239</v>
      </c>
      <c r="T28" s="100" t="s">
        <v>240</v>
      </c>
      <c r="U28" s="99" t="s">
        <v>241</v>
      </c>
      <c r="V28" s="101" t="s">
        <v>242</v>
      </c>
      <c r="W28" s="99" t="s">
        <v>243</v>
      </c>
      <c r="X28" s="102" t="s">
        <v>244</v>
      </c>
      <c r="Y28" s="98" t="s">
        <v>238</v>
      </c>
      <c r="Z28" s="100" t="s">
        <v>239</v>
      </c>
      <c r="AA28" s="100" t="s">
        <v>240</v>
      </c>
      <c r="AB28" s="100" t="s">
        <v>239</v>
      </c>
      <c r="AC28" s="100" t="s">
        <v>240</v>
      </c>
      <c r="AD28" s="100" t="s">
        <v>239</v>
      </c>
      <c r="AE28" s="100" t="s">
        <v>240</v>
      </c>
      <c r="AF28" s="99" t="s">
        <v>241</v>
      </c>
      <c r="AG28" s="101" t="s">
        <v>242</v>
      </c>
      <c r="AH28" s="99" t="s">
        <v>243</v>
      </c>
      <c r="AI28" s="102" t="s">
        <v>244</v>
      </c>
      <c r="AJ28" s="98" t="s">
        <v>238</v>
      </c>
      <c r="AK28" s="100" t="s">
        <v>239</v>
      </c>
      <c r="AL28" s="100" t="s">
        <v>240</v>
      </c>
      <c r="AM28" s="100" t="s">
        <v>239</v>
      </c>
      <c r="AN28" s="100" t="s">
        <v>240</v>
      </c>
      <c r="AO28" s="100" t="s">
        <v>239</v>
      </c>
      <c r="AP28" s="100" t="s">
        <v>240</v>
      </c>
      <c r="AQ28" s="99" t="s">
        <v>241</v>
      </c>
      <c r="AR28" s="101" t="s">
        <v>242</v>
      </c>
      <c r="AS28" s="102" t="s">
        <v>244</v>
      </c>
      <c r="AT28" s="102" t="s">
        <v>244</v>
      </c>
      <c r="AU28" s="103" t="s">
        <v>238</v>
      </c>
      <c r="AV28" s="99" t="s">
        <v>239</v>
      </c>
      <c r="AW28" s="99" t="s">
        <v>240</v>
      </c>
      <c r="AX28" s="99" t="s">
        <v>239</v>
      </c>
      <c r="AY28" s="99" t="s">
        <v>240</v>
      </c>
      <c r="AZ28" s="99" t="s">
        <v>239</v>
      </c>
      <c r="BA28" s="99" t="s">
        <v>240</v>
      </c>
      <c r="BB28" s="99" t="s">
        <v>241</v>
      </c>
      <c r="BC28" s="101" t="s">
        <v>242</v>
      </c>
      <c r="BD28" s="99" t="s">
        <v>243</v>
      </c>
      <c r="BE28" s="102" t="s">
        <v>244</v>
      </c>
      <c r="BF28" s="98" t="s">
        <v>238</v>
      </c>
      <c r="BG28" s="104" t="s">
        <v>241</v>
      </c>
      <c r="BH28" s="101" t="s">
        <v>242</v>
      </c>
      <c r="BI28" s="105"/>
      <c r="BJ28" s="89"/>
      <c r="BK28" s="12"/>
      <c r="BL28" s="12"/>
      <c r="BM28" s="106" t="s">
        <v>245</v>
      </c>
      <c r="BN28" s="99" t="s">
        <v>246</v>
      </c>
      <c r="BO28" s="102" t="s">
        <v>247</v>
      </c>
      <c r="BP28" s="99" t="s">
        <v>245</v>
      </c>
      <c r="BQ28" s="99" t="s">
        <v>246</v>
      </c>
      <c r="BR28" s="102" t="s">
        <v>247</v>
      </c>
      <c r="BS28" s="99" t="s">
        <v>245</v>
      </c>
      <c r="BT28" s="99" t="s">
        <v>246</v>
      </c>
      <c r="BU28" s="102" t="s">
        <v>247</v>
      </c>
      <c r="BV28" s="99" t="s">
        <v>245</v>
      </c>
      <c r="BW28" s="99" t="s">
        <v>246</v>
      </c>
      <c r="BX28" s="97" t="s">
        <v>247</v>
      </c>
      <c r="BY28" s="107" t="s">
        <v>245</v>
      </c>
      <c r="BZ28" s="108" t="s">
        <v>248</v>
      </c>
      <c r="CA28" s="12"/>
      <c r="CB28" s="12"/>
      <c r="CC28" s="12"/>
      <c r="CD28" s="12"/>
      <c r="CE28" s="12"/>
      <c r="CF28" s="12"/>
      <c r="CG28" s="12"/>
    </row>
    <row r="29" ht="409.5" customHeight="1">
      <c r="A29" s="77"/>
      <c r="B29" s="23">
        <v>4.0</v>
      </c>
      <c r="C29" s="109" t="s">
        <v>117</v>
      </c>
      <c r="D29" s="109" t="s">
        <v>117</v>
      </c>
      <c r="E29" s="111">
        <v>1.0</v>
      </c>
      <c r="F29" s="111" t="s">
        <v>283</v>
      </c>
      <c r="G29" s="112" t="s">
        <v>284</v>
      </c>
      <c r="H29" s="113" t="s">
        <v>285</v>
      </c>
      <c r="I29" s="114" t="s">
        <v>286</v>
      </c>
      <c r="J29" s="114" t="s">
        <v>287</v>
      </c>
      <c r="K29" s="114" t="s">
        <v>288</v>
      </c>
      <c r="L29" s="172">
        <v>44197.0</v>
      </c>
      <c r="M29" s="173">
        <v>44561.0</v>
      </c>
      <c r="N29" s="117">
        <f t="shared" ref="N29:N30" si="26">+O29+Q29+S29</f>
        <v>14</v>
      </c>
      <c r="O29" s="112">
        <v>5.0</v>
      </c>
      <c r="P29" s="112">
        <v>5.0</v>
      </c>
      <c r="Q29" s="112">
        <v>9.0</v>
      </c>
      <c r="R29" s="112">
        <v>8.0</v>
      </c>
      <c r="S29" s="112">
        <v>0.0</v>
      </c>
      <c r="T29" s="112">
        <v>1.0</v>
      </c>
      <c r="U29" s="123">
        <f t="shared" ref="U29:U34" si="27">SUM(P29,R29,T29)</f>
        <v>14</v>
      </c>
      <c r="V29" s="119">
        <f t="shared" ref="V29:V35" si="28">IFERROR(U29/N29,"")</f>
        <v>1</v>
      </c>
      <c r="W29" s="120" t="s">
        <v>289</v>
      </c>
      <c r="X29" s="145" t="s">
        <v>260</v>
      </c>
      <c r="Y29" s="117">
        <f>+Z29+AB29+AD29</f>
        <v>9</v>
      </c>
      <c r="Z29" s="112">
        <v>3.0</v>
      </c>
      <c r="AA29" s="112">
        <v>1.0</v>
      </c>
      <c r="AB29" s="112">
        <v>3.0</v>
      </c>
      <c r="AC29" s="112">
        <v>5.0</v>
      </c>
      <c r="AD29" s="112">
        <v>3.0</v>
      </c>
      <c r="AE29" s="112">
        <v>5.0</v>
      </c>
      <c r="AF29" s="123">
        <f t="shared" ref="AF29:AF34" si="29">SUM(AA29,AC29,AE29)</f>
        <v>11</v>
      </c>
      <c r="AG29" s="119">
        <f t="shared" ref="AG29:AG35" si="30">IFERROR(AF29/Y29,"")</f>
        <v>1.222222222</v>
      </c>
      <c r="AH29" s="120" t="s">
        <v>290</v>
      </c>
      <c r="AI29" s="121" t="s">
        <v>260</v>
      </c>
      <c r="AJ29" s="229">
        <f t="shared" ref="AJ29:AJ30" si="31">+AK29+AM29+AO29</f>
        <v>27</v>
      </c>
      <c r="AK29" s="112">
        <v>9.0</v>
      </c>
      <c r="AL29" s="112">
        <v>11.0</v>
      </c>
      <c r="AM29" s="112">
        <v>9.0</v>
      </c>
      <c r="AN29" s="230">
        <v>13.0</v>
      </c>
      <c r="AO29" s="112">
        <v>9.0</v>
      </c>
      <c r="AP29" s="112">
        <v>13.0</v>
      </c>
      <c r="AQ29" s="118">
        <f t="shared" ref="AQ29:AQ34" si="32">SUM(AL29,AN29,AP29)</f>
        <v>37</v>
      </c>
      <c r="AR29" s="119">
        <f t="shared" ref="AR29:AR35" si="33">IFERROR(AQ29/AJ29,"")</f>
        <v>1.37037037</v>
      </c>
      <c r="AS29" s="125" t="s">
        <v>291</v>
      </c>
      <c r="AT29" s="126" t="s">
        <v>260</v>
      </c>
      <c r="AU29" s="117">
        <f>+AV29+AX29+AZ29</f>
        <v>10</v>
      </c>
      <c r="AV29" s="112">
        <v>5.0</v>
      </c>
      <c r="AW29" s="127">
        <v>5.0</v>
      </c>
      <c r="AX29" s="112">
        <v>5.0</v>
      </c>
      <c r="AY29" s="127">
        <v>3.0</v>
      </c>
      <c r="AZ29" s="112">
        <v>0.0</v>
      </c>
      <c r="BA29" s="127">
        <v>1.0</v>
      </c>
      <c r="BB29" s="123">
        <f t="shared" ref="BB29:BB34" si="34">SUM(AW29,AY29,BA29)</f>
        <v>9</v>
      </c>
      <c r="BC29" s="119">
        <f t="shared" ref="BC29:BC35" si="35">IFERROR(BB29/AU29,"")</f>
        <v>0.9</v>
      </c>
      <c r="BD29" s="231" t="s">
        <v>292</v>
      </c>
      <c r="BE29" s="129" t="s">
        <v>260</v>
      </c>
      <c r="BF29" s="130">
        <v>71.0</v>
      </c>
      <c r="BG29" s="112">
        <f t="shared" ref="BG29:BG35" si="36">+SUM(U29,AF29,AQ29,BB29)</f>
        <v>71</v>
      </c>
      <c r="BH29" s="131">
        <f t="shared" ref="BH29:BH35" si="37">IFERROR(BG29/BF29,"")</f>
        <v>1</v>
      </c>
      <c r="BI29" s="132" t="s">
        <v>293</v>
      </c>
      <c r="BJ29" s="89"/>
      <c r="BK29" s="12" t="s">
        <v>294</v>
      </c>
      <c r="BL29" s="12"/>
      <c r="BM29" s="133"/>
      <c r="BN29" s="119">
        <f t="shared" ref="BN29:BN35" si="38">IFERROR(BM29/N29,"")</f>
        <v>0</v>
      </c>
      <c r="BO29" s="126"/>
      <c r="BP29" s="134">
        <f t="shared" ref="BP29:BP35" si="39">IFERROR(BO29/Q29,"")</f>
        <v>0</v>
      </c>
      <c r="BQ29" s="119">
        <f t="shared" ref="BQ29:BQ35" si="40">IFERROR(BP29/Y29,"")</f>
        <v>0</v>
      </c>
      <c r="BR29" s="126">
        <f t="shared" ref="BR29:BR35" si="41">IFERROR(BQ29/U29,"")</f>
        <v>0</v>
      </c>
      <c r="BS29" s="134"/>
      <c r="BT29" s="119">
        <f t="shared" ref="BT29:BT35" si="42">IFERROR(BS29/AJ29,"")</f>
        <v>0</v>
      </c>
      <c r="BU29" s="126"/>
      <c r="BV29" s="135">
        <f t="shared" ref="BV29:BV35" si="43">IFERROR(BU29/Y29,"")</f>
        <v>0</v>
      </c>
      <c r="BW29" s="119">
        <f t="shared" ref="BW29:BW35" si="44">IFERROR(BV29/AU29,"")</f>
        <v>0</v>
      </c>
      <c r="BX29" s="136">
        <f>IFERROR(BW29/AB29,"")</f>
        <v>0</v>
      </c>
      <c r="BY29" s="137">
        <f t="shared" ref="BY29:BY34" si="45">SUM(BM29,BP29,BS29,BV29)</f>
        <v>0</v>
      </c>
      <c r="BZ29" s="138">
        <f t="shared" ref="BZ29:BZ35" si="46">IFERROR(BY29/BF29,"")</f>
        <v>0</v>
      </c>
      <c r="CA29" s="12"/>
      <c r="CB29" s="12"/>
      <c r="CC29" s="12"/>
      <c r="CD29" s="12"/>
      <c r="CE29" s="12"/>
      <c r="CF29" s="12"/>
      <c r="CG29" s="12"/>
    </row>
    <row r="30" ht="405.0" customHeight="1">
      <c r="A30" s="6"/>
      <c r="B30" s="23">
        <v>5.0</v>
      </c>
      <c r="C30" s="109" t="s">
        <v>117</v>
      </c>
      <c r="D30" s="109" t="s">
        <v>117</v>
      </c>
      <c r="E30" s="110">
        <v>2.0</v>
      </c>
      <c r="F30" s="110" t="s">
        <v>295</v>
      </c>
      <c r="G30" s="161" t="s">
        <v>296</v>
      </c>
      <c r="H30" s="161" t="s">
        <v>297</v>
      </c>
      <c r="I30" s="114" t="s">
        <v>286</v>
      </c>
      <c r="J30" s="114" t="s">
        <v>287</v>
      </c>
      <c r="K30" s="114" t="s">
        <v>288</v>
      </c>
      <c r="L30" s="172">
        <v>44197.0</v>
      </c>
      <c r="M30" s="173">
        <v>44561.0</v>
      </c>
      <c r="N30" s="232">
        <f t="shared" si="26"/>
        <v>230</v>
      </c>
      <c r="O30" s="114">
        <v>76.0</v>
      </c>
      <c r="P30" s="114">
        <v>16.0</v>
      </c>
      <c r="Q30" s="114">
        <v>77.0</v>
      </c>
      <c r="R30" s="114">
        <v>82.0</v>
      </c>
      <c r="S30" s="114">
        <v>77.0</v>
      </c>
      <c r="T30" s="114">
        <f>68</f>
        <v>68</v>
      </c>
      <c r="U30" s="233">
        <f t="shared" si="27"/>
        <v>166</v>
      </c>
      <c r="V30" s="143">
        <f t="shared" si="28"/>
        <v>0.7217391304</v>
      </c>
      <c r="W30" s="144" t="s">
        <v>298</v>
      </c>
      <c r="X30" s="148" t="s">
        <v>299</v>
      </c>
      <c r="Y30" s="141">
        <v>230.0</v>
      </c>
      <c r="Z30" s="114">
        <v>76.0</v>
      </c>
      <c r="AA30" s="114">
        <v>58.0</v>
      </c>
      <c r="AB30" s="114">
        <v>77.0</v>
      </c>
      <c r="AC30" s="114">
        <v>63.0</v>
      </c>
      <c r="AD30" s="114">
        <v>77.0</v>
      </c>
      <c r="AE30" s="114">
        <v>98.0</v>
      </c>
      <c r="AF30" s="149">
        <f t="shared" si="29"/>
        <v>219</v>
      </c>
      <c r="AG30" s="143">
        <f t="shared" si="30"/>
        <v>0.952173913</v>
      </c>
      <c r="AH30" s="144" t="s">
        <v>300</v>
      </c>
      <c r="AI30" s="145" t="s">
        <v>260</v>
      </c>
      <c r="AJ30" s="122">
        <f t="shared" si="31"/>
        <v>114</v>
      </c>
      <c r="AK30" s="114">
        <v>38.0</v>
      </c>
      <c r="AL30" s="114">
        <v>98.0</v>
      </c>
      <c r="AM30" s="114">
        <v>38.0</v>
      </c>
      <c r="AN30" s="114">
        <v>106.0</v>
      </c>
      <c r="AO30" s="114">
        <v>38.0</v>
      </c>
      <c r="AP30" s="114">
        <v>98.0</v>
      </c>
      <c r="AQ30" s="149">
        <f t="shared" si="32"/>
        <v>302</v>
      </c>
      <c r="AR30" s="143">
        <f t="shared" si="33"/>
        <v>2.649122807</v>
      </c>
      <c r="AS30" s="144" t="s">
        <v>301</v>
      </c>
      <c r="AT30" s="145" t="s">
        <v>302</v>
      </c>
      <c r="AU30" s="122">
        <v>174.0</v>
      </c>
      <c r="AV30" s="114">
        <v>58.0</v>
      </c>
      <c r="AW30" s="166">
        <v>10.0</v>
      </c>
      <c r="AX30" s="114">
        <v>58.0</v>
      </c>
      <c r="AY30" s="166">
        <v>24.0</v>
      </c>
      <c r="AZ30" s="114">
        <v>58.0</v>
      </c>
      <c r="BA30" s="166">
        <v>27.0</v>
      </c>
      <c r="BB30" s="234">
        <f t="shared" si="34"/>
        <v>61</v>
      </c>
      <c r="BC30" s="143">
        <f t="shared" si="35"/>
        <v>0.3505747126</v>
      </c>
      <c r="BD30" s="235" t="s">
        <v>303</v>
      </c>
      <c r="BE30" s="168" t="s">
        <v>260</v>
      </c>
      <c r="BF30" s="151">
        <f>+SUM(N30,Y30,AJ30,AU30)</f>
        <v>748</v>
      </c>
      <c r="BG30" s="114">
        <f t="shared" si="36"/>
        <v>748</v>
      </c>
      <c r="BH30" s="152">
        <f t="shared" si="37"/>
        <v>1</v>
      </c>
      <c r="BI30" s="153" t="s">
        <v>304</v>
      </c>
      <c r="BJ30" s="61"/>
      <c r="BK30" s="12"/>
      <c r="BL30" s="12"/>
      <c r="BM30" s="154"/>
      <c r="BN30" s="143">
        <f t="shared" si="38"/>
        <v>0</v>
      </c>
      <c r="BO30" s="155"/>
      <c r="BP30" s="156">
        <f t="shared" si="39"/>
        <v>0</v>
      </c>
      <c r="BQ30" s="143">
        <f t="shared" si="40"/>
        <v>0</v>
      </c>
      <c r="BR30" s="155">
        <f t="shared" si="41"/>
        <v>0</v>
      </c>
      <c r="BS30" s="156"/>
      <c r="BT30" s="143">
        <f t="shared" si="42"/>
        <v>0</v>
      </c>
      <c r="BU30" s="155"/>
      <c r="BV30" s="157">
        <f t="shared" si="43"/>
        <v>0</v>
      </c>
      <c r="BW30" s="143">
        <f t="shared" si="44"/>
        <v>0</v>
      </c>
      <c r="BX30" s="158"/>
      <c r="BY30" s="159">
        <f t="shared" si="45"/>
        <v>0</v>
      </c>
      <c r="BZ30" s="160">
        <f t="shared" si="46"/>
        <v>0</v>
      </c>
      <c r="CA30" s="12"/>
      <c r="CB30" s="12"/>
      <c r="CC30" s="12"/>
      <c r="CD30" s="12"/>
      <c r="CE30" s="12"/>
      <c r="CF30" s="12"/>
      <c r="CG30" s="12"/>
    </row>
    <row r="31" ht="264.0" customHeight="1">
      <c r="A31" s="6"/>
      <c r="B31" s="23">
        <v>6.0</v>
      </c>
      <c r="C31" s="109" t="s">
        <v>117</v>
      </c>
      <c r="D31" s="109" t="s">
        <v>117</v>
      </c>
      <c r="E31" s="110">
        <v>3.0</v>
      </c>
      <c r="F31" s="110" t="s">
        <v>305</v>
      </c>
      <c r="G31" s="114" t="s">
        <v>306</v>
      </c>
      <c r="H31" s="161" t="s">
        <v>307</v>
      </c>
      <c r="I31" s="114" t="s">
        <v>286</v>
      </c>
      <c r="J31" s="114" t="s">
        <v>287</v>
      </c>
      <c r="K31" s="114" t="s">
        <v>288</v>
      </c>
      <c r="L31" s="172">
        <v>44197.0</v>
      </c>
      <c r="M31" s="173">
        <v>44561.0</v>
      </c>
      <c r="N31" s="117">
        <v>40.0</v>
      </c>
      <c r="O31" s="114">
        <v>20.0</v>
      </c>
      <c r="P31" s="114">
        <v>20.0</v>
      </c>
      <c r="Q31" s="114">
        <v>20.0</v>
      </c>
      <c r="R31" s="114">
        <v>20.0</v>
      </c>
      <c r="S31" s="114">
        <v>0.0</v>
      </c>
      <c r="T31" s="114">
        <v>0.0</v>
      </c>
      <c r="U31" s="118">
        <f t="shared" si="27"/>
        <v>40</v>
      </c>
      <c r="V31" s="143">
        <f t="shared" si="28"/>
        <v>1</v>
      </c>
      <c r="W31" s="144" t="s">
        <v>308</v>
      </c>
      <c r="X31" s="236" t="s">
        <v>260</v>
      </c>
      <c r="Y31" s="122">
        <v>60.0</v>
      </c>
      <c r="Z31" s="114">
        <v>20.0</v>
      </c>
      <c r="AA31" s="114">
        <v>8.0</v>
      </c>
      <c r="AB31" s="114">
        <v>20.0</v>
      </c>
      <c r="AC31" s="114">
        <v>20.0</v>
      </c>
      <c r="AD31" s="114">
        <v>20.0</v>
      </c>
      <c r="AE31" s="114">
        <v>53.0</v>
      </c>
      <c r="AF31" s="149">
        <f t="shared" si="29"/>
        <v>81</v>
      </c>
      <c r="AG31" s="143">
        <f t="shared" si="30"/>
        <v>1.35</v>
      </c>
      <c r="AH31" s="144" t="s">
        <v>309</v>
      </c>
      <c r="AI31" s="145" t="s">
        <v>260</v>
      </c>
      <c r="AJ31" s="122">
        <v>60.0</v>
      </c>
      <c r="AK31" s="114">
        <v>20.0</v>
      </c>
      <c r="AL31" s="114">
        <v>13.0</v>
      </c>
      <c r="AM31" s="114">
        <v>20.0</v>
      </c>
      <c r="AN31" s="114">
        <v>91.0</v>
      </c>
      <c r="AO31" s="114">
        <v>20.0</v>
      </c>
      <c r="AP31" s="114">
        <v>59.0</v>
      </c>
      <c r="AQ31" s="149">
        <f t="shared" si="32"/>
        <v>163</v>
      </c>
      <c r="AR31" s="143">
        <f t="shared" si="33"/>
        <v>2.716666667</v>
      </c>
      <c r="AS31" s="144" t="s">
        <v>310</v>
      </c>
      <c r="AT31" s="145" t="s">
        <v>311</v>
      </c>
      <c r="AU31" s="237">
        <f t="shared" ref="AU31:AU32" si="47">+AV31+AX31+AZ31</f>
        <v>30</v>
      </c>
      <c r="AV31" s="114">
        <v>10.0</v>
      </c>
      <c r="AW31" s="166">
        <v>7.0</v>
      </c>
      <c r="AX31" s="114">
        <v>10.0</v>
      </c>
      <c r="AY31" s="166">
        <v>12.0</v>
      </c>
      <c r="AZ31" s="114">
        <v>10.0</v>
      </c>
      <c r="BA31" s="166">
        <v>11.0</v>
      </c>
      <c r="BB31" s="234">
        <f t="shared" si="34"/>
        <v>30</v>
      </c>
      <c r="BC31" s="143">
        <f t="shared" si="35"/>
        <v>1</v>
      </c>
      <c r="BD31" s="235" t="s">
        <v>312</v>
      </c>
      <c r="BE31" s="168" t="s">
        <v>260</v>
      </c>
      <c r="BF31" s="151">
        <v>314.0</v>
      </c>
      <c r="BG31" s="114">
        <f t="shared" si="36"/>
        <v>314</v>
      </c>
      <c r="BH31" s="152">
        <f t="shared" si="37"/>
        <v>1</v>
      </c>
      <c r="BI31" s="153" t="s">
        <v>313</v>
      </c>
      <c r="BJ31" s="61"/>
      <c r="BK31" s="12"/>
      <c r="BL31" s="12"/>
      <c r="BM31" s="154"/>
      <c r="BN31" s="143">
        <f t="shared" si="38"/>
        <v>0</v>
      </c>
      <c r="BO31" s="145"/>
      <c r="BP31" s="169">
        <f t="shared" si="39"/>
        <v>0</v>
      </c>
      <c r="BQ31" s="143">
        <f t="shared" si="40"/>
        <v>0</v>
      </c>
      <c r="BR31" s="145">
        <f t="shared" si="41"/>
        <v>0</v>
      </c>
      <c r="BS31" s="169"/>
      <c r="BT31" s="143">
        <f t="shared" si="42"/>
        <v>0</v>
      </c>
      <c r="BU31" s="145"/>
      <c r="BV31" s="170">
        <f t="shared" si="43"/>
        <v>0</v>
      </c>
      <c r="BW31" s="143">
        <f t="shared" si="44"/>
        <v>0</v>
      </c>
      <c r="BX31" s="171"/>
      <c r="BY31" s="159">
        <f t="shared" si="45"/>
        <v>0</v>
      </c>
      <c r="BZ31" s="160">
        <f t="shared" si="46"/>
        <v>0</v>
      </c>
      <c r="CA31" s="12"/>
      <c r="CB31" s="12"/>
      <c r="CC31" s="12"/>
      <c r="CD31" s="12"/>
      <c r="CE31" s="12"/>
      <c r="CF31" s="12"/>
      <c r="CG31" s="12"/>
    </row>
    <row r="32" ht="126.0" customHeight="1">
      <c r="A32" s="6"/>
      <c r="B32" s="23">
        <v>7.0</v>
      </c>
      <c r="C32" s="109" t="s">
        <v>117</v>
      </c>
      <c r="D32" s="109" t="s">
        <v>117</v>
      </c>
      <c r="E32" s="110">
        <v>4.0</v>
      </c>
      <c r="F32" s="110" t="s">
        <v>314</v>
      </c>
      <c r="G32" s="114" t="s">
        <v>315</v>
      </c>
      <c r="H32" s="114" t="s">
        <v>316</v>
      </c>
      <c r="I32" s="114" t="s">
        <v>286</v>
      </c>
      <c r="J32" s="114" t="s">
        <v>287</v>
      </c>
      <c r="K32" s="114" t="s">
        <v>288</v>
      </c>
      <c r="L32" s="172">
        <v>44197.0</v>
      </c>
      <c r="M32" s="173">
        <v>44561.0</v>
      </c>
      <c r="N32" s="141">
        <v>50.0</v>
      </c>
      <c r="O32" s="114">
        <v>0.0</v>
      </c>
      <c r="P32" s="114">
        <v>0.0</v>
      </c>
      <c r="Q32" s="114">
        <v>0.0</v>
      </c>
      <c r="R32" s="114">
        <v>0.0</v>
      </c>
      <c r="S32" s="114">
        <v>50.0</v>
      </c>
      <c r="T32" s="114">
        <v>0.0</v>
      </c>
      <c r="U32" s="142">
        <f t="shared" si="27"/>
        <v>0</v>
      </c>
      <c r="V32" s="143">
        <f t="shared" si="28"/>
        <v>0</v>
      </c>
      <c r="W32" s="144" t="s">
        <v>317</v>
      </c>
      <c r="X32" s="238" t="s">
        <v>254</v>
      </c>
      <c r="Y32" s="164">
        <v>300.0</v>
      </c>
      <c r="Z32" s="114">
        <v>100.0</v>
      </c>
      <c r="AA32" s="114">
        <v>108.0</v>
      </c>
      <c r="AB32" s="114">
        <v>100.0</v>
      </c>
      <c r="AC32" s="114">
        <v>100.0</v>
      </c>
      <c r="AD32" s="114">
        <v>100.0</v>
      </c>
      <c r="AE32" s="114">
        <v>100.0</v>
      </c>
      <c r="AF32" s="165">
        <f t="shared" si="29"/>
        <v>308</v>
      </c>
      <c r="AG32" s="143">
        <f t="shared" si="30"/>
        <v>1.026666667</v>
      </c>
      <c r="AH32" s="144" t="s">
        <v>318</v>
      </c>
      <c r="AI32" s="145" t="s">
        <v>260</v>
      </c>
      <c r="AJ32" s="122">
        <v>300.0</v>
      </c>
      <c r="AK32" s="114">
        <v>100.0</v>
      </c>
      <c r="AL32" s="114">
        <v>100.0</v>
      </c>
      <c r="AM32" s="114">
        <v>100.0</v>
      </c>
      <c r="AN32" s="114">
        <v>100.0</v>
      </c>
      <c r="AO32" s="114">
        <v>100.0</v>
      </c>
      <c r="AP32" s="114">
        <v>100.0</v>
      </c>
      <c r="AQ32" s="142">
        <f t="shared" si="32"/>
        <v>300</v>
      </c>
      <c r="AR32" s="143">
        <f t="shared" si="33"/>
        <v>1</v>
      </c>
      <c r="AS32" s="144" t="s">
        <v>319</v>
      </c>
      <c r="AT32" s="145" t="s">
        <v>320</v>
      </c>
      <c r="AU32" s="237">
        <f t="shared" si="47"/>
        <v>200</v>
      </c>
      <c r="AV32" s="114">
        <v>100.0</v>
      </c>
      <c r="AW32" s="166">
        <v>122.0</v>
      </c>
      <c r="AX32" s="114">
        <v>100.0</v>
      </c>
      <c r="AY32" s="166">
        <v>124.0</v>
      </c>
      <c r="AZ32" s="114"/>
      <c r="BA32" s="114"/>
      <c r="BB32" s="149">
        <f t="shared" si="34"/>
        <v>246</v>
      </c>
      <c r="BC32" s="143">
        <f t="shared" si="35"/>
        <v>1.23</v>
      </c>
      <c r="BD32" s="235" t="s">
        <v>321</v>
      </c>
      <c r="BE32" s="168" t="s">
        <v>260</v>
      </c>
      <c r="BF32" s="151">
        <f t="shared" ref="BF32:BF35" si="48">+SUM(N32,Y32,AJ32,AU32)</f>
        <v>850</v>
      </c>
      <c r="BG32" s="114">
        <f t="shared" si="36"/>
        <v>854</v>
      </c>
      <c r="BH32" s="152">
        <f t="shared" si="37"/>
        <v>1.004705882</v>
      </c>
      <c r="BI32" s="153" t="s">
        <v>322</v>
      </c>
      <c r="BJ32" s="61"/>
      <c r="BK32" s="12"/>
      <c r="BL32" s="12"/>
      <c r="BM32" s="154"/>
      <c r="BN32" s="143">
        <f t="shared" si="38"/>
        <v>0</v>
      </c>
      <c r="BO32" s="145"/>
      <c r="BP32" s="169" t="str">
        <f t="shared" si="39"/>
        <v/>
      </c>
      <c r="BQ32" s="143">
        <f t="shared" si="40"/>
        <v>0</v>
      </c>
      <c r="BR32" s="145" t="str">
        <f t="shared" si="41"/>
        <v/>
      </c>
      <c r="BS32" s="169"/>
      <c r="BT32" s="143">
        <f t="shared" si="42"/>
        <v>0</v>
      </c>
      <c r="BU32" s="145"/>
      <c r="BV32" s="170">
        <f t="shared" si="43"/>
        <v>0</v>
      </c>
      <c r="BW32" s="143">
        <f t="shared" si="44"/>
        <v>0</v>
      </c>
      <c r="BX32" s="171"/>
      <c r="BY32" s="159">
        <f t="shared" si="45"/>
        <v>0</v>
      </c>
      <c r="BZ32" s="160">
        <f t="shared" si="46"/>
        <v>0</v>
      </c>
      <c r="CA32" s="12"/>
      <c r="CB32" s="12"/>
      <c r="CC32" s="12"/>
      <c r="CD32" s="12"/>
      <c r="CE32" s="12"/>
      <c r="CF32" s="12"/>
      <c r="CG32" s="12"/>
    </row>
    <row r="33" ht="15.75" customHeight="1">
      <c r="A33" s="6"/>
      <c r="B33" s="23"/>
      <c r="C33" s="109"/>
      <c r="D33" s="110"/>
      <c r="E33" s="110"/>
      <c r="F33" s="110"/>
      <c r="G33" s="114"/>
      <c r="H33" s="161"/>
      <c r="I33" s="114"/>
      <c r="J33" s="114"/>
      <c r="K33" s="114"/>
      <c r="L33" s="172"/>
      <c r="M33" s="173"/>
      <c r="N33" s="141">
        <f t="shared" ref="N33:N34" si="49">SUM(O33,Q33,S33)</f>
        <v>0</v>
      </c>
      <c r="O33" s="114"/>
      <c r="P33" s="114"/>
      <c r="Q33" s="114"/>
      <c r="R33" s="114"/>
      <c r="S33" s="114"/>
      <c r="T33" s="114"/>
      <c r="U33" s="149">
        <f t="shared" si="27"/>
        <v>0</v>
      </c>
      <c r="V33" s="143" t="str">
        <f t="shared" si="28"/>
        <v/>
      </c>
      <c r="W33" s="144"/>
      <c r="X33" s="145"/>
      <c r="Y33" s="130">
        <f t="shared" ref="Y33:Y34" si="50">SUM(Z33,AB33,AD33)</f>
        <v>0</v>
      </c>
      <c r="Z33" s="114"/>
      <c r="AA33" s="114"/>
      <c r="AB33" s="114"/>
      <c r="AC33" s="114"/>
      <c r="AD33" s="114"/>
      <c r="AE33" s="114"/>
      <c r="AF33" s="112">
        <f t="shared" si="29"/>
        <v>0</v>
      </c>
      <c r="AG33" s="143" t="str">
        <f t="shared" si="30"/>
        <v/>
      </c>
      <c r="AH33" s="144"/>
      <c r="AI33" s="145"/>
      <c r="AJ33" s="237">
        <f t="shared" ref="AJ33:AJ34" si="51">SUM(AK33,AM33,AO33)</f>
        <v>0</v>
      </c>
      <c r="AK33" s="114"/>
      <c r="AL33" s="114"/>
      <c r="AM33" s="114"/>
      <c r="AN33" s="114"/>
      <c r="AO33" s="114"/>
      <c r="AP33" s="114"/>
      <c r="AQ33" s="149">
        <f t="shared" si="32"/>
        <v>0</v>
      </c>
      <c r="AR33" s="143" t="str">
        <f t="shared" si="33"/>
        <v/>
      </c>
      <c r="AS33" s="144"/>
      <c r="AT33" s="145"/>
      <c r="AU33" s="122">
        <f t="shared" ref="AU33:AU34" si="52">SUM(AV33,AX33,AZ33)</f>
        <v>0</v>
      </c>
      <c r="AV33" s="114"/>
      <c r="AW33" s="114"/>
      <c r="AX33" s="114"/>
      <c r="AY33" s="114"/>
      <c r="AZ33" s="114"/>
      <c r="BA33" s="114"/>
      <c r="BB33" s="142">
        <f t="shared" si="34"/>
        <v>0</v>
      </c>
      <c r="BC33" s="143" t="str">
        <f t="shared" si="35"/>
        <v/>
      </c>
      <c r="BD33" s="174"/>
      <c r="BE33" s="145"/>
      <c r="BF33" s="151">
        <f t="shared" si="48"/>
        <v>0</v>
      </c>
      <c r="BG33" s="114">
        <f t="shared" si="36"/>
        <v>0</v>
      </c>
      <c r="BH33" s="152" t="str">
        <f t="shared" si="37"/>
        <v/>
      </c>
      <c r="BI33" s="153"/>
      <c r="BJ33" s="61"/>
      <c r="BK33" s="12"/>
      <c r="BL33" s="12"/>
      <c r="BM33" s="154"/>
      <c r="BN33" s="143" t="str">
        <f t="shared" si="38"/>
        <v/>
      </c>
      <c r="BO33" s="155"/>
      <c r="BP33" s="156" t="str">
        <f t="shared" si="39"/>
        <v/>
      </c>
      <c r="BQ33" s="143" t="str">
        <f t="shared" si="40"/>
        <v/>
      </c>
      <c r="BR33" s="155" t="str">
        <f t="shared" si="41"/>
        <v/>
      </c>
      <c r="BS33" s="156"/>
      <c r="BT33" s="143" t="str">
        <f t="shared" si="42"/>
        <v/>
      </c>
      <c r="BU33" s="155"/>
      <c r="BV33" s="157" t="str">
        <f t="shared" si="43"/>
        <v/>
      </c>
      <c r="BW33" s="143" t="str">
        <f t="shared" si="44"/>
        <v/>
      </c>
      <c r="BX33" s="158"/>
      <c r="BY33" s="159">
        <f t="shared" si="45"/>
        <v>0</v>
      </c>
      <c r="BZ33" s="160" t="str">
        <f t="shared" si="46"/>
        <v/>
      </c>
      <c r="CA33" s="12"/>
      <c r="CB33" s="12"/>
      <c r="CC33" s="12"/>
      <c r="CD33" s="12"/>
      <c r="CE33" s="12"/>
      <c r="CF33" s="12"/>
      <c r="CG33" s="12"/>
    </row>
    <row r="34" ht="15.75" customHeight="1">
      <c r="A34" s="6"/>
      <c r="B34" s="23"/>
      <c r="C34" s="109"/>
      <c r="D34" s="110"/>
      <c r="E34" s="110"/>
      <c r="F34" s="110"/>
      <c r="G34" s="114"/>
      <c r="H34" s="161"/>
      <c r="I34" s="114"/>
      <c r="J34" s="114"/>
      <c r="K34" s="114"/>
      <c r="L34" s="172"/>
      <c r="M34" s="173"/>
      <c r="N34" s="239">
        <f t="shared" si="49"/>
        <v>0</v>
      </c>
      <c r="O34" s="114"/>
      <c r="P34" s="114"/>
      <c r="Q34" s="114"/>
      <c r="R34" s="114"/>
      <c r="S34" s="114"/>
      <c r="T34" s="114"/>
      <c r="U34" s="165">
        <f t="shared" si="27"/>
        <v>0</v>
      </c>
      <c r="V34" s="143" t="str">
        <f t="shared" si="28"/>
        <v/>
      </c>
      <c r="W34" s="144"/>
      <c r="X34" s="145"/>
      <c r="Y34" s="130">
        <f t="shared" si="50"/>
        <v>0</v>
      </c>
      <c r="Z34" s="114"/>
      <c r="AA34" s="114"/>
      <c r="AB34" s="114"/>
      <c r="AC34" s="114"/>
      <c r="AD34" s="114"/>
      <c r="AE34" s="114"/>
      <c r="AF34" s="112">
        <f t="shared" si="29"/>
        <v>0</v>
      </c>
      <c r="AG34" s="143" t="str">
        <f t="shared" si="30"/>
        <v/>
      </c>
      <c r="AH34" s="144"/>
      <c r="AI34" s="145"/>
      <c r="AJ34" s="239">
        <f t="shared" si="51"/>
        <v>0</v>
      </c>
      <c r="AK34" s="114"/>
      <c r="AL34" s="114"/>
      <c r="AM34" s="114"/>
      <c r="AN34" s="114"/>
      <c r="AO34" s="114"/>
      <c r="AP34" s="114"/>
      <c r="AQ34" s="165">
        <f t="shared" si="32"/>
        <v>0</v>
      </c>
      <c r="AR34" s="143" t="str">
        <f t="shared" si="33"/>
        <v/>
      </c>
      <c r="AS34" s="144"/>
      <c r="AT34" s="145"/>
      <c r="AU34" s="164">
        <f t="shared" si="52"/>
        <v>0</v>
      </c>
      <c r="AV34" s="114"/>
      <c r="AW34" s="114"/>
      <c r="AX34" s="114"/>
      <c r="AY34" s="114"/>
      <c r="AZ34" s="114"/>
      <c r="BA34" s="114"/>
      <c r="BB34" s="240">
        <f t="shared" si="34"/>
        <v>0</v>
      </c>
      <c r="BC34" s="143" t="str">
        <f t="shared" si="35"/>
        <v/>
      </c>
      <c r="BD34" s="174"/>
      <c r="BE34" s="145"/>
      <c r="BF34" s="151">
        <f t="shared" si="48"/>
        <v>0</v>
      </c>
      <c r="BG34" s="114">
        <f t="shared" si="36"/>
        <v>0</v>
      </c>
      <c r="BH34" s="152" t="str">
        <f t="shared" si="37"/>
        <v/>
      </c>
      <c r="BI34" s="153"/>
      <c r="BJ34" s="61"/>
      <c r="BK34" s="12"/>
      <c r="BL34" s="12"/>
      <c r="BM34" s="154"/>
      <c r="BN34" s="143" t="str">
        <f t="shared" si="38"/>
        <v/>
      </c>
      <c r="BO34" s="155"/>
      <c r="BP34" s="156" t="str">
        <f t="shared" si="39"/>
        <v/>
      </c>
      <c r="BQ34" s="143" t="str">
        <f t="shared" si="40"/>
        <v/>
      </c>
      <c r="BR34" s="155" t="str">
        <f t="shared" si="41"/>
        <v/>
      </c>
      <c r="BS34" s="156"/>
      <c r="BT34" s="143" t="str">
        <f t="shared" si="42"/>
        <v/>
      </c>
      <c r="BU34" s="155"/>
      <c r="BV34" s="157" t="str">
        <f t="shared" si="43"/>
        <v/>
      </c>
      <c r="BW34" s="143" t="str">
        <f t="shared" si="44"/>
        <v/>
      </c>
      <c r="BX34" s="158"/>
      <c r="BY34" s="159">
        <f t="shared" si="45"/>
        <v>0</v>
      </c>
      <c r="BZ34" s="160" t="str">
        <f t="shared" si="46"/>
        <v/>
      </c>
      <c r="CA34" s="12"/>
      <c r="CB34" s="12"/>
      <c r="CC34" s="12"/>
      <c r="CD34" s="12"/>
      <c r="CE34" s="12"/>
      <c r="CF34" s="12"/>
      <c r="CG34" s="12"/>
    </row>
    <row r="35" ht="33.0" customHeight="1">
      <c r="A35" s="175"/>
      <c r="B35" s="23"/>
      <c r="C35" s="176"/>
      <c r="D35" s="177"/>
      <c r="E35" s="177"/>
      <c r="F35" s="178" t="s">
        <v>278</v>
      </c>
      <c r="G35" s="179"/>
      <c r="H35" s="180"/>
      <c r="I35" s="179"/>
      <c r="J35" s="179"/>
      <c r="K35" s="179"/>
      <c r="L35" s="181"/>
      <c r="M35" s="182"/>
      <c r="N35" s="187"/>
      <c r="O35" s="179"/>
      <c r="P35" s="179"/>
      <c r="Q35" s="179"/>
      <c r="R35" s="179"/>
      <c r="S35" s="179"/>
      <c r="T35" s="179"/>
      <c r="U35" s="179"/>
      <c r="V35" s="184" t="str">
        <f t="shared" si="28"/>
        <v/>
      </c>
      <c r="W35" s="185"/>
      <c r="X35" s="186"/>
      <c r="Y35" s="187"/>
      <c r="Z35" s="179"/>
      <c r="AA35" s="179"/>
      <c r="AB35" s="179"/>
      <c r="AC35" s="179"/>
      <c r="AD35" s="179"/>
      <c r="AE35" s="179"/>
      <c r="AF35" s="179"/>
      <c r="AG35" s="184" t="str">
        <f t="shared" si="30"/>
        <v/>
      </c>
      <c r="AH35" s="185"/>
      <c r="AI35" s="186"/>
      <c r="AJ35" s="187"/>
      <c r="AK35" s="179"/>
      <c r="AL35" s="179"/>
      <c r="AM35" s="179"/>
      <c r="AN35" s="179"/>
      <c r="AO35" s="179"/>
      <c r="AP35" s="179"/>
      <c r="AQ35" s="179"/>
      <c r="AR35" s="184" t="str">
        <f t="shared" si="33"/>
        <v/>
      </c>
      <c r="AS35" s="189"/>
      <c r="AT35" s="186"/>
      <c r="AU35" s="187"/>
      <c r="AV35" s="179"/>
      <c r="AW35" s="179"/>
      <c r="AX35" s="179"/>
      <c r="AY35" s="179"/>
      <c r="AZ35" s="179"/>
      <c r="BA35" s="179"/>
      <c r="BB35" s="179"/>
      <c r="BC35" s="184" t="str">
        <f t="shared" si="35"/>
        <v/>
      </c>
      <c r="BD35" s="190"/>
      <c r="BE35" s="186"/>
      <c r="BF35" s="151">
        <f t="shared" si="48"/>
        <v>0</v>
      </c>
      <c r="BG35" s="114">
        <f t="shared" si="36"/>
        <v>0</v>
      </c>
      <c r="BH35" s="193" t="str">
        <f t="shared" si="37"/>
        <v/>
      </c>
      <c r="BI35" s="194"/>
      <c r="BJ35" s="195"/>
      <c r="BK35" s="12"/>
      <c r="BL35" s="12"/>
      <c r="BM35" s="196"/>
      <c r="BN35" s="197" t="str">
        <f t="shared" si="38"/>
        <v/>
      </c>
      <c r="BO35" s="198"/>
      <c r="BP35" s="199" t="str">
        <f t="shared" si="39"/>
        <v/>
      </c>
      <c r="BQ35" s="197" t="str">
        <f t="shared" si="40"/>
        <v/>
      </c>
      <c r="BR35" s="198" t="str">
        <f t="shared" si="41"/>
        <v/>
      </c>
      <c r="BS35" s="199"/>
      <c r="BT35" s="197" t="str">
        <f t="shared" si="42"/>
        <v/>
      </c>
      <c r="BU35" s="198"/>
      <c r="BV35" s="200" t="str">
        <f t="shared" si="43"/>
        <v/>
      </c>
      <c r="BW35" s="197" t="str">
        <f t="shared" si="44"/>
        <v/>
      </c>
      <c r="BX35" s="201"/>
      <c r="BY35" s="202"/>
      <c r="BZ35" s="203" t="str">
        <f t="shared" si="46"/>
        <v/>
      </c>
      <c r="CA35" s="12"/>
      <c r="CB35" s="12"/>
      <c r="CC35" s="12"/>
      <c r="CD35" s="12"/>
      <c r="CE35" s="12"/>
      <c r="CF35" s="12"/>
      <c r="CG35" s="12"/>
    </row>
    <row r="36" ht="15.75" customHeight="1">
      <c r="A36" s="5"/>
      <c r="B36" s="23"/>
      <c r="C36" s="204"/>
      <c r="D36" s="204"/>
      <c r="E36" s="204"/>
      <c r="F36" s="204"/>
      <c r="G36" s="204"/>
      <c r="H36" s="205"/>
      <c r="I36" s="204"/>
      <c r="J36" s="204"/>
      <c r="K36" s="204"/>
      <c r="L36" s="204"/>
      <c r="M36" s="204"/>
      <c r="N36" s="204"/>
      <c r="O36" s="204"/>
      <c r="P36" s="204"/>
      <c r="Q36" s="204"/>
      <c r="R36" s="204"/>
      <c r="S36" s="204"/>
      <c r="T36" s="204"/>
      <c r="U36" s="206"/>
      <c r="V36" s="206"/>
      <c r="W36" s="204"/>
      <c r="X36" s="204"/>
      <c r="Y36" s="204"/>
      <c r="Z36" s="42"/>
      <c r="AA36" s="42"/>
      <c r="AB36" s="42"/>
      <c r="AC36" s="42"/>
      <c r="AD36" s="42"/>
      <c r="AE36" s="42"/>
      <c r="AF36" s="206"/>
      <c r="AG36" s="206"/>
      <c r="AH36" s="207"/>
      <c r="AI36" s="204"/>
      <c r="AJ36" s="207"/>
      <c r="AK36" s="44"/>
      <c r="AL36" s="44"/>
      <c r="AM36" s="44"/>
      <c r="AN36" s="44"/>
      <c r="AO36" s="44"/>
      <c r="AP36" s="44"/>
      <c r="AQ36" s="206"/>
      <c r="AR36" s="206"/>
      <c r="AS36" s="207"/>
      <c r="AT36" s="204"/>
      <c r="AU36" s="207"/>
      <c r="AV36" s="44"/>
      <c r="AW36" s="44"/>
      <c r="AX36" s="44"/>
      <c r="AY36" s="44"/>
      <c r="AZ36" s="44"/>
      <c r="BA36" s="44"/>
      <c r="BB36" s="206"/>
      <c r="BC36" s="206"/>
      <c r="BD36" s="207"/>
      <c r="BE36" s="204"/>
      <c r="BF36" s="207"/>
      <c r="BG36" s="207"/>
      <c r="BH36" s="207"/>
      <c r="BI36" s="208"/>
      <c r="BJ36" s="29"/>
      <c r="BK36" s="12"/>
      <c r="BL36" s="12"/>
      <c r="BM36" s="208"/>
      <c r="BN36" s="208"/>
      <c r="BO36" s="208"/>
      <c r="BP36" s="208"/>
      <c r="BQ36" s="208"/>
      <c r="BR36" s="208"/>
      <c r="BS36" s="208"/>
      <c r="BT36" s="208"/>
      <c r="BU36" s="208"/>
      <c r="BV36" s="208"/>
      <c r="BW36" s="208"/>
      <c r="BX36" s="208"/>
      <c r="BY36" s="208"/>
      <c r="BZ36" s="208"/>
      <c r="CA36" s="12"/>
      <c r="CB36" s="12"/>
      <c r="CC36" s="12"/>
      <c r="CD36" s="12"/>
      <c r="CE36" s="12"/>
      <c r="CF36" s="12"/>
      <c r="CG36" s="12"/>
    </row>
    <row r="37" ht="12.75" customHeight="1">
      <c r="A37" s="42"/>
      <c r="B37" s="43"/>
      <c r="C37" s="24" t="s">
        <v>196</v>
      </c>
      <c r="D37" s="25"/>
      <c r="E37" s="25"/>
      <c r="F37" s="26"/>
      <c r="G37" s="241" t="s">
        <v>25</v>
      </c>
      <c r="H37" s="25"/>
      <c r="I37" s="25"/>
      <c r="J37" s="25"/>
      <c r="K37" s="25"/>
      <c r="L37" s="25"/>
      <c r="M37" s="28"/>
      <c r="N37" s="49" t="s">
        <v>197</v>
      </c>
      <c r="O37" s="25"/>
      <c r="P37" s="25"/>
      <c r="Q37" s="25"/>
      <c r="R37" s="25"/>
      <c r="S37" s="25"/>
      <c r="T37" s="25"/>
      <c r="U37" s="25"/>
      <c r="V37" s="25"/>
      <c r="W37" s="25"/>
      <c r="X37" s="28"/>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5"/>
      <c r="BH37" s="45"/>
      <c r="BI37" s="46"/>
      <c r="BJ37" s="44"/>
      <c r="BK37" s="47"/>
      <c r="BL37" s="47"/>
      <c r="BM37" s="43"/>
      <c r="BN37" s="43"/>
      <c r="BO37" s="43"/>
      <c r="BP37" s="43"/>
      <c r="BQ37" s="43"/>
      <c r="BR37" s="43"/>
      <c r="BS37" s="43"/>
      <c r="BT37" s="43"/>
      <c r="BU37" s="43"/>
      <c r="BV37" s="43"/>
      <c r="BW37" s="43"/>
      <c r="BX37" s="43"/>
      <c r="BY37" s="43"/>
      <c r="BZ37" s="45"/>
      <c r="CA37" s="47"/>
      <c r="CB37" s="47"/>
      <c r="CC37" s="47"/>
      <c r="CD37" s="47"/>
      <c r="CE37" s="47"/>
      <c r="CF37" s="47"/>
      <c r="CG37" s="47"/>
    </row>
    <row r="38" ht="36.75" customHeight="1">
      <c r="A38" s="6"/>
      <c r="B38" s="23"/>
      <c r="C38" s="30" t="s">
        <v>198</v>
      </c>
      <c r="D38" s="10"/>
      <c r="E38" s="10"/>
      <c r="F38" s="11"/>
      <c r="G38" s="48" t="str">
        <f>+VLOOKUP(G37,LISTAS!$H$3:$I$10,2,FALSE)</f>
        <v>Proyecto 7639 - Consolidar la capacidad institucional y ciudadana para la identificación, reconocimiento, activación y salvaguardia del patrimonio cultural, reconociendo la diversidad territorial, poblacional y simbólica del patrimonio</v>
      </c>
      <c r="H38" s="10"/>
      <c r="I38" s="10"/>
      <c r="J38" s="10"/>
      <c r="K38" s="10"/>
      <c r="L38" s="10"/>
      <c r="M38" s="32"/>
      <c r="N38" s="50" t="s">
        <v>199</v>
      </c>
      <c r="O38" s="10"/>
      <c r="P38" s="10"/>
      <c r="Q38" s="10"/>
      <c r="R38" s="11"/>
      <c r="S38" s="51" t="s">
        <v>200</v>
      </c>
      <c r="T38" s="10"/>
      <c r="U38" s="10"/>
      <c r="V38" s="11"/>
      <c r="W38" s="52" t="s">
        <v>201</v>
      </c>
      <c r="X38" s="53" t="s">
        <v>202</v>
      </c>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6"/>
      <c r="BI38" s="6"/>
      <c r="BJ38" s="12"/>
      <c r="BK38" s="12"/>
      <c r="BL38" s="12"/>
      <c r="BM38" s="38">
        <f>SUM(BM42:BM50)</f>
        <v>0</v>
      </c>
      <c r="BN38" s="38"/>
      <c r="BO38" s="38"/>
      <c r="BP38" s="38">
        <f>SUM(BP42:BP50)</f>
        <v>0</v>
      </c>
      <c r="BQ38" s="38"/>
      <c r="BR38" s="38"/>
      <c r="BS38" s="38">
        <f>SUM(BS42:BS50)</f>
        <v>0</v>
      </c>
      <c r="BT38" s="38"/>
      <c r="BU38" s="38"/>
      <c r="BV38" s="38">
        <f>SUM(BV42:BV50)</f>
        <v>0</v>
      </c>
      <c r="BW38" s="38"/>
      <c r="BX38" s="38"/>
      <c r="BY38" s="38">
        <f>SUM(BY42:BY50)</f>
        <v>0</v>
      </c>
      <c r="BZ38" s="38"/>
      <c r="CA38" s="12"/>
      <c r="CB38" s="12"/>
      <c r="CC38" s="12"/>
      <c r="CD38" s="12"/>
      <c r="CE38" s="12"/>
      <c r="CF38" s="12"/>
      <c r="CG38" s="12"/>
    </row>
    <row r="39" ht="24.0" customHeight="1">
      <c r="A39" s="6"/>
      <c r="B39" s="23" t="str">
        <f>+VLOOKUP($G$10,LISTAS!$B$47:$D$65,2,FALSE)</f>
        <v>OBJ_3</v>
      </c>
      <c r="C39" s="30" t="s">
        <v>203</v>
      </c>
      <c r="D39" s="10"/>
      <c r="E39" s="10"/>
      <c r="F39" s="11"/>
      <c r="G39" s="54" t="s">
        <v>139</v>
      </c>
      <c r="H39" s="10"/>
      <c r="I39" s="10"/>
      <c r="J39" s="10"/>
      <c r="K39" s="10"/>
      <c r="L39" s="10"/>
      <c r="M39" s="32"/>
      <c r="N39" s="55">
        <v>4.7775E8</v>
      </c>
      <c r="O39" s="56"/>
      <c r="P39" s="56"/>
      <c r="Q39" s="56"/>
      <c r="R39" s="8"/>
      <c r="S39" s="57" t="s">
        <v>323</v>
      </c>
      <c r="T39" s="56"/>
      <c r="U39" s="56"/>
      <c r="V39" s="8"/>
      <c r="W39" s="58" t="s">
        <v>324</v>
      </c>
      <c r="X39" s="58" t="s">
        <v>325</v>
      </c>
      <c r="Y39" s="60"/>
      <c r="Z39" s="60"/>
      <c r="AA39" s="60"/>
      <c r="AB39" s="60"/>
      <c r="AC39" s="60"/>
      <c r="AD39" s="60"/>
      <c r="AE39" s="60"/>
      <c r="AF39" s="5"/>
      <c r="AG39" s="60"/>
      <c r="AH39" s="60"/>
      <c r="AI39" s="60"/>
      <c r="AJ39" s="60"/>
      <c r="AK39" s="60"/>
      <c r="AL39" s="60"/>
      <c r="AM39" s="60"/>
      <c r="AN39" s="60"/>
      <c r="AO39" s="60"/>
      <c r="AP39" s="60"/>
      <c r="AQ39" s="5"/>
      <c r="AR39" s="60"/>
      <c r="AS39" s="60"/>
      <c r="AT39" s="60"/>
      <c r="AU39" s="60"/>
      <c r="AV39" s="60"/>
      <c r="AW39" s="60"/>
      <c r="AX39" s="60"/>
      <c r="AY39" s="60"/>
      <c r="AZ39" s="60"/>
      <c r="BA39" s="60"/>
      <c r="BB39" s="5"/>
      <c r="BC39" s="60"/>
      <c r="BD39" s="60"/>
      <c r="BE39" s="60"/>
      <c r="BF39" s="60"/>
      <c r="BG39" s="60"/>
      <c r="BH39" s="60"/>
      <c r="BI39" s="60"/>
      <c r="BJ39" s="61"/>
      <c r="BK39" s="12"/>
      <c r="BL39" s="12"/>
      <c r="BM39" s="62" t="s">
        <v>206</v>
      </c>
      <c r="BN39" s="63"/>
      <c r="BO39" s="63"/>
      <c r="BP39" s="63"/>
      <c r="BQ39" s="63"/>
      <c r="BR39" s="63"/>
      <c r="BS39" s="63"/>
      <c r="BT39" s="63"/>
      <c r="BU39" s="63"/>
      <c r="BV39" s="63"/>
      <c r="BW39" s="63"/>
      <c r="BX39" s="63"/>
      <c r="BY39" s="63"/>
      <c r="BZ39" s="64"/>
      <c r="CA39" s="12"/>
      <c r="CB39" s="12"/>
      <c r="CC39" s="12"/>
      <c r="CD39" s="12"/>
      <c r="CE39" s="12"/>
      <c r="CF39" s="12"/>
      <c r="CG39" s="12"/>
    </row>
    <row r="40" ht="24.0" customHeight="1">
      <c r="A40" s="6"/>
      <c r="B40" s="23" t="str">
        <f>+VLOOKUP($G$11,LISTAS!$B$112:$D$132,2,FALSE)</f>
        <v>PROD_OBJ_3</v>
      </c>
      <c r="C40" s="65" t="s">
        <v>207</v>
      </c>
      <c r="D40" s="66"/>
      <c r="E40" s="66"/>
      <c r="F40" s="67"/>
      <c r="G40" s="68" t="s">
        <v>173</v>
      </c>
      <c r="M40" s="69"/>
      <c r="N40" s="218"/>
      <c r="O40" s="216"/>
      <c r="P40" s="216"/>
      <c r="Q40" s="216"/>
      <c r="R40" s="219"/>
      <c r="S40" s="220"/>
      <c r="T40" s="216"/>
      <c r="U40" s="216"/>
      <c r="V40" s="219"/>
      <c r="W40" s="72"/>
      <c r="X40" s="72"/>
      <c r="Y40" s="60"/>
      <c r="Z40" s="60"/>
      <c r="AA40" s="60"/>
      <c r="AB40" s="60"/>
      <c r="AC40" s="60"/>
      <c r="AD40" s="60"/>
      <c r="AE40" s="60"/>
      <c r="AF40" s="5"/>
      <c r="AG40" s="60"/>
      <c r="AH40" s="60"/>
      <c r="AI40" s="60"/>
      <c r="AJ40" s="60"/>
      <c r="AK40" s="60"/>
      <c r="AL40" s="60"/>
      <c r="AM40" s="60"/>
      <c r="AN40" s="60"/>
      <c r="AO40" s="60"/>
      <c r="AP40" s="60"/>
      <c r="AQ40" s="5"/>
      <c r="AR40" s="60"/>
      <c r="AS40" s="60"/>
      <c r="AT40" s="60"/>
      <c r="AU40" s="60"/>
      <c r="AV40" s="60"/>
      <c r="AW40" s="60"/>
      <c r="AX40" s="60"/>
      <c r="AY40" s="60"/>
      <c r="AZ40" s="60"/>
      <c r="BA40" s="60"/>
      <c r="BB40" s="5"/>
      <c r="BC40" s="60"/>
      <c r="BD40" s="60"/>
      <c r="BE40" s="60"/>
      <c r="BF40" s="60"/>
      <c r="BG40" s="60"/>
      <c r="BH40" s="60"/>
      <c r="BI40" s="60"/>
      <c r="BJ40" s="61"/>
      <c r="BK40" s="12"/>
      <c r="BL40" s="12"/>
      <c r="BM40" s="74"/>
      <c r="BN40" s="75"/>
      <c r="BO40" s="75"/>
      <c r="BP40" s="75"/>
      <c r="BQ40" s="75"/>
      <c r="BR40" s="75"/>
      <c r="BS40" s="75"/>
      <c r="BT40" s="75"/>
      <c r="BU40" s="75"/>
      <c r="BV40" s="75"/>
      <c r="BW40" s="75"/>
      <c r="BX40" s="75"/>
      <c r="BY40" s="75"/>
      <c r="BZ40" s="76"/>
      <c r="CA40" s="12"/>
      <c r="CB40" s="12"/>
      <c r="CC40" s="12"/>
      <c r="CD40" s="12"/>
      <c r="CE40" s="12"/>
      <c r="CF40" s="12"/>
      <c r="CG40" s="12"/>
    </row>
    <row r="41" ht="23.25" customHeight="1">
      <c r="A41" s="77"/>
      <c r="B41" s="221" t="s">
        <v>326</v>
      </c>
      <c r="C41" s="79" t="s">
        <v>209</v>
      </c>
      <c r="D41" s="80" t="s">
        <v>209</v>
      </c>
      <c r="E41" s="80" t="s">
        <v>210</v>
      </c>
      <c r="F41" s="80" t="s">
        <v>211</v>
      </c>
      <c r="G41" s="80" t="s">
        <v>212</v>
      </c>
      <c r="H41" s="80" t="s">
        <v>213</v>
      </c>
      <c r="I41" s="80" t="s">
        <v>214</v>
      </c>
      <c r="J41" s="80" t="s">
        <v>215</v>
      </c>
      <c r="K41" s="80" t="s">
        <v>216</v>
      </c>
      <c r="L41" s="81" t="s">
        <v>217</v>
      </c>
      <c r="M41" s="82"/>
      <c r="N41" s="83"/>
      <c r="O41" s="84" t="s">
        <v>218</v>
      </c>
      <c r="P41" s="82"/>
      <c r="Q41" s="84" t="s">
        <v>219</v>
      </c>
      <c r="R41" s="82"/>
      <c r="S41" s="84" t="s">
        <v>220</v>
      </c>
      <c r="T41" s="26"/>
      <c r="U41" s="85"/>
      <c r="V41" s="85"/>
      <c r="W41" s="86" t="s">
        <v>221</v>
      </c>
      <c r="X41" s="87"/>
      <c r="Y41" s="83"/>
      <c r="Z41" s="84" t="s">
        <v>222</v>
      </c>
      <c r="AA41" s="26"/>
      <c r="AB41" s="84" t="s">
        <v>223</v>
      </c>
      <c r="AC41" s="26"/>
      <c r="AD41" s="84" t="s">
        <v>224</v>
      </c>
      <c r="AE41" s="26"/>
      <c r="AF41" s="85"/>
      <c r="AG41" s="85"/>
      <c r="AH41" s="85" t="s">
        <v>225</v>
      </c>
      <c r="AI41" s="87"/>
      <c r="AJ41" s="83"/>
      <c r="AK41" s="84" t="s">
        <v>226</v>
      </c>
      <c r="AL41" s="26"/>
      <c r="AM41" s="84" t="s">
        <v>227</v>
      </c>
      <c r="AN41" s="26"/>
      <c r="AO41" s="84" t="s">
        <v>228</v>
      </c>
      <c r="AP41" s="26"/>
      <c r="AQ41" s="85"/>
      <c r="AR41" s="85"/>
      <c r="AS41" s="85" t="s">
        <v>229</v>
      </c>
      <c r="AT41" s="87"/>
      <c r="AU41" s="85"/>
      <c r="AV41" s="84" t="s">
        <v>230</v>
      </c>
      <c r="AW41" s="82"/>
      <c r="AX41" s="84" t="s">
        <v>231</v>
      </c>
      <c r="AY41" s="82"/>
      <c r="AZ41" s="84" t="s">
        <v>232</v>
      </c>
      <c r="BA41" s="26"/>
      <c r="BB41" s="85"/>
      <c r="BC41" s="85"/>
      <c r="BD41" s="85" t="s">
        <v>233</v>
      </c>
      <c r="BE41" s="87"/>
      <c r="BF41" s="83"/>
      <c r="BG41" s="85"/>
      <c r="BH41" s="85" t="s">
        <v>234</v>
      </c>
      <c r="BI41" s="88" t="s">
        <v>235</v>
      </c>
      <c r="BJ41" s="89"/>
      <c r="BK41" s="12"/>
      <c r="BL41" s="12"/>
      <c r="BM41" s="90" t="s">
        <v>221</v>
      </c>
      <c r="BN41" s="91"/>
      <c r="BO41" s="92"/>
      <c r="BP41" s="93" t="s">
        <v>225</v>
      </c>
      <c r="BQ41" s="91"/>
      <c r="BR41" s="92"/>
      <c r="BS41" s="93" t="s">
        <v>229</v>
      </c>
      <c r="BT41" s="91"/>
      <c r="BU41" s="92"/>
      <c r="BV41" s="93" t="s">
        <v>233</v>
      </c>
      <c r="BW41" s="91"/>
      <c r="BX41" s="92"/>
      <c r="BY41" s="93" t="s">
        <v>234</v>
      </c>
      <c r="BZ41" s="94"/>
      <c r="CA41" s="12"/>
      <c r="CB41" s="12"/>
      <c r="CC41" s="12"/>
      <c r="CD41" s="12"/>
      <c r="CE41" s="12"/>
      <c r="CF41" s="12"/>
      <c r="CG41" s="12"/>
    </row>
    <row r="42" ht="39.0" customHeight="1">
      <c r="A42" s="77"/>
      <c r="B42" s="23"/>
      <c r="C42" s="95"/>
      <c r="D42" s="72"/>
      <c r="E42" s="72"/>
      <c r="F42" s="72"/>
      <c r="G42" s="72"/>
      <c r="H42" s="72"/>
      <c r="I42" s="72"/>
      <c r="J42" s="72"/>
      <c r="K42" s="72"/>
      <c r="L42" s="96" t="s">
        <v>236</v>
      </c>
      <c r="M42" s="97" t="s">
        <v>237</v>
      </c>
      <c r="N42" s="98" t="s">
        <v>238</v>
      </c>
      <c r="O42" s="99" t="s">
        <v>239</v>
      </c>
      <c r="P42" s="99" t="s">
        <v>240</v>
      </c>
      <c r="Q42" s="99" t="s">
        <v>239</v>
      </c>
      <c r="R42" s="99" t="s">
        <v>240</v>
      </c>
      <c r="S42" s="100" t="s">
        <v>239</v>
      </c>
      <c r="T42" s="100" t="s">
        <v>240</v>
      </c>
      <c r="U42" s="99" t="s">
        <v>241</v>
      </c>
      <c r="V42" s="101" t="s">
        <v>242</v>
      </c>
      <c r="W42" s="99" t="s">
        <v>243</v>
      </c>
      <c r="X42" s="102" t="s">
        <v>244</v>
      </c>
      <c r="Y42" s="98" t="s">
        <v>238</v>
      </c>
      <c r="Z42" s="100" t="s">
        <v>239</v>
      </c>
      <c r="AA42" s="100" t="s">
        <v>240</v>
      </c>
      <c r="AB42" s="100" t="s">
        <v>239</v>
      </c>
      <c r="AC42" s="100" t="s">
        <v>240</v>
      </c>
      <c r="AD42" s="100" t="s">
        <v>239</v>
      </c>
      <c r="AE42" s="100" t="s">
        <v>240</v>
      </c>
      <c r="AF42" s="99" t="s">
        <v>241</v>
      </c>
      <c r="AG42" s="101" t="s">
        <v>242</v>
      </c>
      <c r="AH42" s="99" t="s">
        <v>243</v>
      </c>
      <c r="AI42" s="102" t="s">
        <v>244</v>
      </c>
      <c r="AJ42" s="98" t="s">
        <v>238</v>
      </c>
      <c r="AK42" s="100" t="s">
        <v>239</v>
      </c>
      <c r="AL42" s="100" t="s">
        <v>240</v>
      </c>
      <c r="AM42" s="100" t="s">
        <v>239</v>
      </c>
      <c r="AN42" s="100" t="s">
        <v>240</v>
      </c>
      <c r="AO42" s="100" t="s">
        <v>239</v>
      </c>
      <c r="AP42" s="100" t="s">
        <v>240</v>
      </c>
      <c r="AQ42" s="99" t="s">
        <v>241</v>
      </c>
      <c r="AR42" s="101" t="s">
        <v>242</v>
      </c>
      <c r="AS42" s="102" t="s">
        <v>244</v>
      </c>
      <c r="AT42" s="102" t="s">
        <v>244</v>
      </c>
      <c r="AU42" s="103" t="s">
        <v>238</v>
      </c>
      <c r="AV42" s="99" t="s">
        <v>239</v>
      </c>
      <c r="AW42" s="99" t="s">
        <v>240</v>
      </c>
      <c r="AX42" s="99" t="s">
        <v>239</v>
      </c>
      <c r="AY42" s="99" t="s">
        <v>240</v>
      </c>
      <c r="AZ42" s="99" t="s">
        <v>239</v>
      </c>
      <c r="BA42" s="99" t="s">
        <v>240</v>
      </c>
      <c r="BB42" s="99" t="s">
        <v>241</v>
      </c>
      <c r="BC42" s="101" t="s">
        <v>242</v>
      </c>
      <c r="BD42" s="99" t="s">
        <v>243</v>
      </c>
      <c r="BE42" s="102" t="s">
        <v>244</v>
      </c>
      <c r="BF42" s="98" t="s">
        <v>238</v>
      </c>
      <c r="BG42" s="104" t="s">
        <v>241</v>
      </c>
      <c r="BH42" s="101" t="s">
        <v>242</v>
      </c>
      <c r="BI42" s="105"/>
      <c r="BJ42" s="89"/>
      <c r="BK42" s="12"/>
      <c r="BL42" s="12"/>
      <c r="BM42" s="106" t="s">
        <v>245</v>
      </c>
      <c r="BN42" s="99" t="s">
        <v>246</v>
      </c>
      <c r="BO42" s="102" t="s">
        <v>247</v>
      </c>
      <c r="BP42" s="99" t="s">
        <v>245</v>
      </c>
      <c r="BQ42" s="99" t="s">
        <v>246</v>
      </c>
      <c r="BR42" s="102" t="s">
        <v>247</v>
      </c>
      <c r="BS42" s="99" t="s">
        <v>245</v>
      </c>
      <c r="BT42" s="99" t="s">
        <v>246</v>
      </c>
      <c r="BU42" s="102" t="s">
        <v>247</v>
      </c>
      <c r="BV42" s="99" t="s">
        <v>245</v>
      </c>
      <c r="BW42" s="99" t="s">
        <v>246</v>
      </c>
      <c r="BX42" s="97" t="s">
        <v>247</v>
      </c>
      <c r="BY42" s="107" t="s">
        <v>245</v>
      </c>
      <c r="BZ42" s="108" t="s">
        <v>248</v>
      </c>
      <c r="CA42" s="12"/>
      <c r="CB42" s="12"/>
      <c r="CC42" s="12"/>
      <c r="CD42" s="12"/>
      <c r="CE42" s="12"/>
      <c r="CF42" s="12"/>
      <c r="CG42" s="12"/>
    </row>
    <row r="43" ht="15.75" customHeight="1">
      <c r="A43" s="77"/>
      <c r="B43" s="23">
        <v>8.0</v>
      </c>
      <c r="C43" s="109" t="s">
        <v>117</v>
      </c>
      <c r="D43" s="109" t="s">
        <v>117</v>
      </c>
      <c r="E43" s="111">
        <v>1.0</v>
      </c>
      <c r="F43" s="111" t="s">
        <v>327</v>
      </c>
      <c r="G43" s="112" t="s">
        <v>328</v>
      </c>
      <c r="H43" s="113" t="s">
        <v>329</v>
      </c>
      <c r="I43" s="112" t="s">
        <v>286</v>
      </c>
      <c r="J43" s="112" t="s">
        <v>287</v>
      </c>
      <c r="K43" s="114" t="s">
        <v>330</v>
      </c>
      <c r="L43" s="172">
        <v>44197.0</v>
      </c>
      <c r="M43" s="242">
        <v>44287.0</v>
      </c>
      <c r="N43" s="117">
        <v>1.0</v>
      </c>
      <c r="O43" s="112">
        <v>0.0</v>
      </c>
      <c r="P43" s="112">
        <v>0.0</v>
      </c>
      <c r="Q43" s="112">
        <v>1.0</v>
      </c>
      <c r="R43" s="112">
        <v>1.0</v>
      </c>
      <c r="S43" s="112">
        <v>0.0</v>
      </c>
      <c r="T43" s="112">
        <v>0.0</v>
      </c>
      <c r="U43" s="123">
        <f t="shared" ref="U43:U48" si="53">SUM(P43,R43,T43)</f>
        <v>1</v>
      </c>
      <c r="V43" s="119">
        <f t="shared" ref="V43:V49" si="54">IFERROR(U43/N43,"")</f>
        <v>1</v>
      </c>
      <c r="W43" s="120" t="s">
        <v>331</v>
      </c>
      <c r="X43" s="126" t="s">
        <v>260</v>
      </c>
      <c r="Y43" s="122">
        <f t="shared" ref="Y43:Y48" si="55">SUM(Z43,AB43,AD43)</f>
        <v>0</v>
      </c>
      <c r="Z43" s="112"/>
      <c r="AA43" s="112"/>
      <c r="AB43" s="112"/>
      <c r="AC43" s="112"/>
      <c r="AD43" s="112"/>
      <c r="AE43" s="112"/>
      <c r="AF43" s="118">
        <f t="shared" ref="AF43:AF48" si="56">SUM(AA43,AC43,AE43)</f>
        <v>0</v>
      </c>
      <c r="AG43" s="119" t="str">
        <f t="shared" ref="AG43:AG49" si="57">IFERROR(AF43/Y43,"")</f>
        <v/>
      </c>
      <c r="AH43" s="243"/>
      <c r="AI43" s="126"/>
      <c r="AJ43" s="229">
        <f t="shared" ref="AJ43:AJ48" si="58">SUM(AK43,AM43,AO43)</f>
        <v>0</v>
      </c>
      <c r="AK43" s="112"/>
      <c r="AL43" s="112"/>
      <c r="AM43" s="112"/>
      <c r="AN43" s="112"/>
      <c r="AO43" s="112"/>
      <c r="AP43" s="112"/>
      <c r="AQ43" s="123">
        <f t="shared" ref="AQ43:AQ48" si="59">SUM(AL43,AN43,AP43)</f>
        <v>0</v>
      </c>
      <c r="AR43" s="119" t="str">
        <f t="shared" ref="AR43:AR49" si="60">IFERROR(AQ43/AJ43,"")</f>
        <v/>
      </c>
      <c r="AS43" s="244"/>
      <c r="AT43" s="126"/>
      <c r="AU43" s="117">
        <f>SUM(AV43,AX43,AZ43)</f>
        <v>0</v>
      </c>
      <c r="AV43" s="112"/>
      <c r="AW43" s="112"/>
      <c r="AX43" s="112"/>
      <c r="AY43" s="112"/>
      <c r="AZ43" s="112"/>
      <c r="BA43" s="112"/>
      <c r="BB43" s="123">
        <f t="shared" ref="BB43:BB48" si="61">SUM(AW43,AY43,BA43)</f>
        <v>0</v>
      </c>
      <c r="BC43" s="119" t="str">
        <f t="shared" ref="BC43:BC49" si="62">IFERROR(BB43/AU43,"")</f>
        <v/>
      </c>
      <c r="BD43" s="231" t="s">
        <v>332</v>
      </c>
      <c r="BE43" s="126"/>
      <c r="BF43" s="130">
        <f t="shared" ref="BF43:BF49" si="63">+SUM(N43,Y43,AJ43,AU43)</f>
        <v>1</v>
      </c>
      <c r="BG43" s="112">
        <f t="shared" ref="BG43:BG49" si="64">+SUM(U43,AF43,AQ43,BB43)</f>
        <v>1</v>
      </c>
      <c r="BH43" s="131">
        <f t="shared" ref="BH43:BH49" si="65">IFERROR(BG43/BF43,"")</f>
        <v>1</v>
      </c>
      <c r="BI43" s="132" t="s">
        <v>333</v>
      </c>
      <c r="BJ43" s="89"/>
      <c r="BK43" s="12"/>
      <c r="BL43" s="12"/>
      <c r="BM43" s="133"/>
      <c r="BN43" s="119">
        <f t="shared" ref="BN43:BN49" si="66">IFERROR(BM43/N43,"")</f>
        <v>0</v>
      </c>
      <c r="BO43" s="126"/>
      <c r="BP43" s="134">
        <f t="shared" ref="BP43:BP49" si="67">IFERROR(BO43/Q43,"")</f>
        <v>0</v>
      </c>
      <c r="BQ43" s="119" t="str">
        <f t="shared" ref="BQ43:BQ49" si="68">IFERROR(BP43/Y43,"")</f>
        <v/>
      </c>
      <c r="BR43" s="126">
        <f t="shared" ref="BR43:BR49" si="69">IFERROR(BQ43/U43,"")</f>
        <v>0</v>
      </c>
      <c r="BS43" s="134"/>
      <c r="BT43" s="119" t="str">
        <f t="shared" ref="BT43:BT49" si="70">IFERROR(BS43/AJ43,"")</f>
        <v/>
      </c>
      <c r="BU43" s="126"/>
      <c r="BV43" s="135" t="str">
        <f t="shared" ref="BV43:BV49" si="71">IFERROR(BU43/Y43,"")</f>
        <v/>
      </c>
      <c r="BW43" s="119" t="str">
        <f t="shared" ref="BW43:BW49" si="72">IFERROR(BV43/AU43,"")</f>
        <v/>
      </c>
      <c r="BX43" s="136" t="str">
        <f>IFERROR(BW43/AB43,"")</f>
        <v/>
      </c>
      <c r="BY43" s="137">
        <f t="shared" ref="BY43:BY48" si="73">SUM(BM43,BP43,BS43,BV43)</f>
        <v>0</v>
      </c>
      <c r="BZ43" s="138">
        <f t="shared" ref="BZ43:BZ49" si="74">IFERROR(BY43/BF43,"")</f>
        <v>0</v>
      </c>
      <c r="CA43" s="12"/>
      <c r="CB43" s="12"/>
      <c r="CC43" s="12"/>
      <c r="CD43" s="12"/>
      <c r="CE43" s="12"/>
      <c r="CF43" s="12"/>
      <c r="CG43" s="12"/>
    </row>
    <row r="44" ht="408.75" customHeight="1">
      <c r="A44" s="6"/>
      <c r="B44" s="23">
        <v>9.0</v>
      </c>
      <c r="C44" s="109" t="s">
        <v>117</v>
      </c>
      <c r="D44" s="109" t="s">
        <v>117</v>
      </c>
      <c r="E44" s="110">
        <v>2.0</v>
      </c>
      <c r="F44" s="110" t="s">
        <v>334</v>
      </c>
      <c r="G44" s="114" t="s">
        <v>335</v>
      </c>
      <c r="H44" s="114" t="s">
        <v>336</v>
      </c>
      <c r="I44" s="112" t="s">
        <v>286</v>
      </c>
      <c r="J44" s="112" t="s">
        <v>287</v>
      </c>
      <c r="K44" s="114" t="s">
        <v>330</v>
      </c>
      <c r="L44" s="172">
        <v>44197.0</v>
      </c>
      <c r="M44" s="173">
        <v>44545.0</v>
      </c>
      <c r="N44" s="141">
        <f t="shared" ref="N44:N48" si="75">SUM(O44,Q44,S44)</f>
        <v>0</v>
      </c>
      <c r="O44" s="114"/>
      <c r="P44" s="114"/>
      <c r="Q44" s="114"/>
      <c r="R44" s="114"/>
      <c r="S44" s="114"/>
      <c r="T44" s="114"/>
      <c r="U44" s="149">
        <f t="shared" si="53"/>
        <v>0</v>
      </c>
      <c r="V44" s="143" t="str">
        <f t="shared" si="54"/>
        <v/>
      </c>
      <c r="W44" s="144" t="s">
        <v>337</v>
      </c>
      <c r="X44" s="145" t="s">
        <v>338</v>
      </c>
      <c r="Y44" s="122">
        <f t="shared" si="55"/>
        <v>1</v>
      </c>
      <c r="Z44" s="114"/>
      <c r="AA44" s="114"/>
      <c r="AB44" s="114"/>
      <c r="AC44" s="114"/>
      <c r="AD44" s="114">
        <v>1.0</v>
      </c>
      <c r="AE44" s="114">
        <v>1.0</v>
      </c>
      <c r="AF44" s="142">
        <f t="shared" si="56"/>
        <v>1</v>
      </c>
      <c r="AG44" s="143">
        <f t="shared" si="57"/>
        <v>1</v>
      </c>
      <c r="AH44" s="245" t="s">
        <v>339</v>
      </c>
      <c r="AI44" s="145" t="s">
        <v>260</v>
      </c>
      <c r="AJ44" s="237">
        <f t="shared" si="58"/>
        <v>0</v>
      </c>
      <c r="AK44" s="114"/>
      <c r="AL44" s="114"/>
      <c r="AM44" s="114"/>
      <c r="AN44" s="114"/>
      <c r="AO44" s="114"/>
      <c r="AP44" s="114"/>
      <c r="AQ44" s="234">
        <f t="shared" si="59"/>
        <v>0</v>
      </c>
      <c r="AR44" s="143" t="str">
        <f t="shared" si="60"/>
        <v/>
      </c>
      <c r="AS44" s="144" t="s">
        <v>340</v>
      </c>
      <c r="AT44" s="145" t="s">
        <v>341</v>
      </c>
      <c r="AU44" s="122">
        <v>1.0</v>
      </c>
      <c r="AV44" s="114"/>
      <c r="AW44" s="114"/>
      <c r="AX44" s="114">
        <v>1.0</v>
      </c>
      <c r="AY44" s="166">
        <v>1.0</v>
      </c>
      <c r="AZ44" s="114"/>
      <c r="BA44" s="114"/>
      <c r="BB44" s="234">
        <f t="shared" si="61"/>
        <v>1</v>
      </c>
      <c r="BC44" s="143">
        <f t="shared" si="62"/>
        <v>1</v>
      </c>
      <c r="BD44" s="235" t="s">
        <v>342</v>
      </c>
      <c r="BE44" s="168" t="s">
        <v>260</v>
      </c>
      <c r="BF44" s="151">
        <f t="shared" si="63"/>
        <v>2</v>
      </c>
      <c r="BG44" s="114">
        <f t="shared" si="64"/>
        <v>2</v>
      </c>
      <c r="BH44" s="152">
        <f t="shared" si="65"/>
        <v>1</v>
      </c>
      <c r="BI44" s="153" t="s">
        <v>343</v>
      </c>
      <c r="BJ44" s="61"/>
      <c r="BK44" s="12"/>
      <c r="BL44" s="12"/>
      <c r="BM44" s="154"/>
      <c r="BN44" s="143" t="str">
        <f t="shared" si="66"/>
        <v/>
      </c>
      <c r="BO44" s="155"/>
      <c r="BP44" s="156" t="str">
        <f t="shared" si="67"/>
        <v/>
      </c>
      <c r="BQ44" s="143">
        <f t="shared" si="68"/>
        <v>0</v>
      </c>
      <c r="BR44" s="155" t="str">
        <f t="shared" si="69"/>
        <v/>
      </c>
      <c r="BS44" s="156"/>
      <c r="BT44" s="143" t="str">
        <f t="shared" si="70"/>
        <v/>
      </c>
      <c r="BU44" s="155"/>
      <c r="BV44" s="157">
        <f t="shared" si="71"/>
        <v>0</v>
      </c>
      <c r="BW44" s="143">
        <f t="shared" si="72"/>
        <v>0</v>
      </c>
      <c r="BX44" s="158"/>
      <c r="BY44" s="159">
        <f t="shared" si="73"/>
        <v>0</v>
      </c>
      <c r="BZ44" s="160">
        <f t="shared" si="74"/>
        <v>0</v>
      </c>
      <c r="CA44" s="12"/>
      <c r="CB44" s="12"/>
      <c r="CC44" s="12"/>
      <c r="CD44" s="12"/>
      <c r="CE44" s="12"/>
      <c r="CF44" s="12"/>
      <c r="CG44" s="12"/>
    </row>
    <row r="45" ht="109.5" customHeight="1">
      <c r="A45" s="6"/>
      <c r="B45" s="23">
        <v>10.0</v>
      </c>
      <c r="C45" s="109" t="s">
        <v>117</v>
      </c>
      <c r="D45" s="109" t="s">
        <v>117</v>
      </c>
      <c r="E45" s="110">
        <v>3.0</v>
      </c>
      <c r="F45" s="110" t="s">
        <v>344</v>
      </c>
      <c r="G45" s="114" t="s">
        <v>345</v>
      </c>
      <c r="H45" s="161" t="s">
        <v>346</v>
      </c>
      <c r="I45" s="112" t="s">
        <v>286</v>
      </c>
      <c r="J45" s="112" t="s">
        <v>287</v>
      </c>
      <c r="K45" s="114" t="s">
        <v>330</v>
      </c>
      <c r="L45" s="172">
        <v>44197.0</v>
      </c>
      <c r="M45" s="173">
        <v>44545.0</v>
      </c>
      <c r="N45" s="141">
        <f t="shared" si="75"/>
        <v>0</v>
      </c>
      <c r="O45" s="114"/>
      <c r="P45" s="114"/>
      <c r="Q45" s="114"/>
      <c r="R45" s="114"/>
      <c r="S45" s="114"/>
      <c r="T45" s="114"/>
      <c r="U45" s="142">
        <f t="shared" si="53"/>
        <v>0</v>
      </c>
      <c r="V45" s="143" t="str">
        <f t="shared" si="54"/>
        <v/>
      </c>
      <c r="W45" s="144" t="s">
        <v>347</v>
      </c>
      <c r="X45" s="145"/>
      <c r="Y45" s="122">
        <f t="shared" si="55"/>
        <v>0</v>
      </c>
      <c r="Z45" s="114"/>
      <c r="AA45" s="114"/>
      <c r="AB45" s="114"/>
      <c r="AC45" s="114"/>
      <c r="AD45" s="114"/>
      <c r="AE45" s="114"/>
      <c r="AF45" s="149">
        <f t="shared" si="56"/>
        <v>0</v>
      </c>
      <c r="AG45" s="143" t="str">
        <f t="shared" si="57"/>
        <v/>
      </c>
      <c r="AH45" s="144" t="s">
        <v>348</v>
      </c>
      <c r="AI45" s="145" t="s">
        <v>274</v>
      </c>
      <c r="AJ45" s="141">
        <f t="shared" si="58"/>
        <v>0</v>
      </c>
      <c r="AK45" s="114"/>
      <c r="AL45" s="114"/>
      <c r="AM45" s="114"/>
      <c r="AN45" s="114"/>
      <c r="AO45" s="114"/>
      <c r="AP45" s="114"/>
      <c r="AQ45" s="234">
        <f t="shared" si="59"/>
        <v>0</v>
      </c>
      <c r="AR45" s="143" t="str">
        <f t="shared" si="60"/>
        <v/>
      </c>
      <c r="AS45" s="144" t="s">
        <v>349</v>
      </c>
      <c r="AT45" s="145" t="s">
        <v>341</v>
      </c>
      <c r="AU45" s="237">
        <v>6.0</v>
      </c>
      <c r="AV45" s="114"/>
      <c r="AW45" s="114"/>
      <c r="AX45" s="114">
        <v>6.0</v>
      </c>
      <c r="AY45" s="166">
        <v>6.0</v>
      </c>
      <c r="AZ45" s="114"/>
      <c r="BA45" s="114"/>
      <c r="BB45" s="234">
        <f t="shared" si="61"/>
        <v>6</v>
      </c>
      <c r="BC45" s="143">
        <f t="shared" si="62"/>
        <v>1</v>
      </c>
      <c r="BD45" s="235" t="s">
        <v>350</v>
      </c>
      <c r="BE45" s="168" t="s">
        <v>260</v>
      </c>
      <c r="BF45" s="151">
        <f t="shared" si="63"/>
        <v>6</v>
      </c>
      <c r="BG45" s="114">
        <f t="shared" si="64"/>
        <v>6</v>
      </c>
      <c r="BH45" s="152">
        <f t="shared" si="65"/>
        <v>1</v>
      </c>
      <c r="BI45" s="153" t="s">
        <v>351</v>
      </c>
      <c r="BJ45" s="61"/>
      <c r="BK45" s="12"/>
      <c r="BL45" s="12"/>
      <c r="BM45" s="154"/>
      <c r="BN45" s="143" t="str">
        <f t="shared" si="66"/>
        <v/>
      </c>
      <c r="BO45" s="145"/>
      <c r="BP45" s="169" t="str">
        <f t="shared" si="67"/>
        <v/>
      </c>
      <c r="BQ45" s="143" t="str">
        <f t="shared" si="68"/>
        <v/>
      </c>
      <c r="BR45" s="145" t="str">
        <f t="shared" si="69"/>
        <v/>
      </c>
      <c r="BS45" s="169"/>
      <c r="BT45" s="143" t="str">
        <f t="shared" si="70"/>
        <v/>
      </c>
      <c r="BU45" s="145"/>
      <c r="BV45" s="170" t="str">
        <f t="shared" si="71"/>
        <v/>
      </c>
      <c r="BW45" s="143">
        <f t="shared" si="72"/>
        <v>0</v>
      </c>
      <c r="BX45" s="171"/>
      <c r="BY45" s="159">
        <f t="shared" si="73"/>
        <v>0</v>
      </c>
      <c r="BZ45" s="160">
        <f t="shared" si="74"/>
        <v>0</v>
      </c>
      <c r="CA45" s="12"/>
      <c r="CB45" s="12"/>
      <c r="CC45" s="12"/>
      <c r="CD45" s="12"/>
      <c r="CE45" s="12"/>
      <c r="CF45" s="12"/>
      <c r="CG45" s="12"/>
    </row>
    <row r="46" ht="15.75" customHeight="1">
      <c r="A46" s="6"/>
      <c r="B46" s="23">
        <v>11.0</v>
      </c>
      <c r="C46" s="109" t="s">
        <v>117</v>
      </c>
      <c r="D46" s="109" t="s">
        <v>117</v>
      </c>
      <c r="E46" s="110">
        <v>4.0</v>
      </c>
      <c r="F46" s="110" t="s">
        <v>352</v>
      </c>
      <c r="G46" s="114" t="s">
        <v>353</v>
      </c>
      <c r="H46" s="161" t="s">
        <v>354</v>
      </c>
      <c r="I46" s="112" t="s">
        <v>286</v>
      </c>
      <c r="J46" s="112" t="s">
        <v>287</v>
      </c>
      <c r="K46" s="114" t="s">
        <v>330</v>
      </c>
      <c r="L46" s="172">
        <v>44197.0</v>
      </c>
      <c r="M46" s="173">
        <v>44545.0</v>
      </c>
      <c r="N46" s="246">
        <f t="shared" si="75"/>
        <v>0</v>
      </c>
      <c r="O46" s="247"/>
      <c r="P46" s="114"/>
      <c r="Q46" s="114"/>
      <c r="R46" s="114"/>
      <c r="S46" s="114"/>
      <c r="T46" s="114"/>
      <c r="U46" s="234">
        <f t="shared" si="53"/>
        <v>0</v>
      </c>
      <c r="V46" s="143" t="str">
        <f t="shared" si="54"/>
        <v/>
      </c>
      <c r="W46" s="144" t="s">
        <v>355</v>
      </c>
      <c r="X46" s="145"/>
      <c r="Y46" s="122">
        <f t="shared" si="55"/>
        <v>0</v>
      </c>
      <c r="Z46" s="114"/>
      <c r="AA46" s="114"/>
      <c r="AB46" s="114"/>
      <c r="AC46" s="114"/>
      <c r="AD46" s="114"/>
      <c r="AE46" s="114"/>
      <c r="AF46" s="149">
        <f t="shared" si="56"/>
        <v>0</v>
      </c>
      <c r="AG46" s="143" t="str">
        <f t="shared" si="57"/>
        <v/>
      </c>
      <c r="AH46" s="144" t="s">
        <v>355</v>
      </c>
      <c r="AI46" s="145" t="s">
        <v>274</v>
      </c>
      <c r="AJ46" s="141">
        <f t="shared" si="58"/>
        <v>0</v>
      </c>
      <c r="AK46" s="114"/>
      <c r="AL46" s="114"/>
      <c r="AM46" s="114"/>
      <c r="AN46" s="114"/>
      <c r="AO46" s="114"/>
      <c r="AP46" s="114"/>
      <c r="AQ46" s="234">
        <f t="shared" si="59"/>
        <v>0</v>
      </c>
      <c r="AR46" s="143" t="str">
        <f t="shared" si="60"/>
        <v/>
      </c>
      <c r="AS46" s="144"/>
      <c r="AT46" s="145"/>
      <c r="AU46" s="122">
        <f>+AV46+AX46+AZ46</f>
        <v>3</v>
      </c>
      <c r="AV46" s="114"/>
      <c r="AW46" s="114"/>
      <c r="AX46" s="114"/>
      <c r="AY46" s="114"/>
      <c r="AZ46" s="114">
        <v>3.0</v>
      </c>
      <c r="BA46" s="166">
        <v>3.0</v>
      </c>
      <c r="BB46" s="149">
        <f t="shared" si="61"/>
        <v>3</v>
      </c>
      <c r="BC46" s="143">
        <f t="shared" si="62"/>
        <v>1</v>
      </c>
      <c r="BD46" s="235" t="s">
        <v>356</v>
      </c>
      <c r="BE46" s="168" t="s">
        <v>260</v>
      </c>
      <c r="BF46" s="151">
        <f t="shared" si="63"/>
        <v>3</v>
      </c>
      <c r="BG46" s="114">
        <f t="shared" si="64"/>
        <v>3</v>
      </c>
      <c r="BH46" s="152">
        <f t="shared" si="65"/>
        <v>1</v>
      </c>
      <c r="BI46" s="153" t="s">
        <v>357</v>
      </c>
      <c r="BJ46" s="61"/>
      <c r="BK46" s="12"/>
      <c r="BL46" s="12"/>
      <c r="BM46" s="154"/>
      <c r="BN46" s="143" t="str">
        <f t="shared" si="66"/>
        <v/>
      </c>
      <c r="BO46" s="145"/>
      <c r="BP46" s="169" t="str">
        <f t="shared" si="67"/>
        <v/>
      </c>
      <c r="BQ46" s="143" t="str">
        <f t="shared" si="68"/>
        <v/>
      </c>
      <c r="BR46" s="145" t="str">
        <f t="shared" si="69"/>
        <v/>
      </c>
      <c r="BS46" s="169"/>
      <c r="BT46" s="143" t="str">
        <f t="shared" si="70"/>
        <v/>
      </c>
      <c r="BU46" s="145"/>
      <c r="BV46" s="170" t="str">
        <f t="shared" si="71"/>
        <v/>
      </c>
      <c r="BW46" s="143">
        <f t="shared" si="72"/>
        <v>0</v>
      </c>
      <c r="BX46" s="171"/>
      <c r="BY46" s="159">
        <f t="shared" si="73"/>
        <v>0</v>
      </c>
      <c r="BZ46" s="160">
        <f t="shared" si="74"/>
        <v>0</v>
      </c>
      <c r="CA46" s="12"/>
      <c r="CB46" s="12"/>
      <c r="CC46" s="12"/>
      <c r="CD46" s="12"/>
      <c r="CE46" s="12"/>
      <c r="CF46" s="12"/>
      <c r="CG46" s="12"/>
    </row>
    <row r="47" ht="15.75" customHeight="1">
      <c r="A47" s="6"/>
      <c r="B47" s="23"/>
      <c r="C47" s="109"/>
      <c r="D47" s="110"/>
      <c r="E47" s="110"/>
      <c r="F47" s="110"/>
      <c r="G47" s="114"/>
      <c r="H47" s="161"/>
      <c r="I47" s="114"/>
      <c r="J47" s="114"/>
      <c r="K47" s="114"/>
      <c r="L47" s="172"/>
      <c r="M47" s="173"/>
      <c r="N47" s="237">
        <f t="shared" si="75"/>
        <v>0</v>
      </c>
      <c r="O47" s="114"/>
      <c r="P47" s="114"/>
      <c r="Q47" s="114"/>
      <c r="R47" s="114"/>
      <c r="S47" s="114"/>
      <c r="T47" s="114"/>
      <c r="U47" s="234">
        <f t="shared" si="53"/>
        <v>0</v>
      </c>
      <c r="V47" s="143" t="str">
        <f t="shared" si="54"/>
        <v/>
      </c>
      <c r="W47" s="144"/>
      <c r="X47" s="145"/>
      <c r="Y47" s="248">
        <f t="shared" si="55"/>
        <v>0</v>
      </c>
      <c r="Z47" s="247"/>
      <c r="AA47" s="114"/>
      <c r="AB47" s="114"/>
      <c r="AC47" s="114"/>
      <c r="AD47" s="114"/>
      <c r="AE47" s="114"/>
      <c r="AF47" s="149">
        <f t="shared" si="56"/>
        <v>0</v>
      </c>
      <c r="AG47" s="143" t="str">
        <f t="shared" si="57"/>
        <v/>
      </c>
      <c r="AH47" s="144"/>
      <c r="AI47" s="145"/>
      <c r="AJ47" s="141">
        <f t="shared" si="58"/>
        <v>0</v>
      </c>
      <c r="AK47" s="114"/>
      <c r="AL47" s="114"/>
      <c r="AM47" s="114"/>
      <c r="AN47" s="114"/>
      <c r="AO47" s="114"/>
      <c r="AP47" s="114"/>
      <c r="AQ47" s="234">
        <f t="shared" si="59"/>
        <v>0</v>
      </c>
      <c r="AR47" s="143" t="str">
        <f t="shared" si="60"/>
        <v/>
      </c>
      <c r="AS47" s="144"/>
      <c r="AT47" s="145"/>
      <c r="AU47" s="122">
        <f t="shared" ref="AU47:AU48" si="76">SUM(AV47,AX47,AZ47)</f>
        <v>0</v>
      </c>
      <c r="AV47" s="114"/>
      <c r="AW47" s="114"/>
      <c r="AX47" s="114"/>
      <c r="AY47" s="114"/>
      <c r="AZ47" s="114"/>
      <c r="BA47" s="114"/>
      <c r="BB47" s="149">
        <f t="shared" si="61"/>
        <v>0</v>
      </c>
      <c r="BC47" s="143" t="str">
        <f t="shared" si="62"/>
        <v/>
      </c>
      <c r="BD47" s="174"/>
      <c r="BE47" s="145"/>
      <c r="BF47" s="151">
        <f t="shared" si="63"/>
        <v>0</v>
      </c>
      <c r="BG47" s="114">
        <f t="shared" si="64"/>
        <v>0</v>
      </c>
      <c r="BH47" s="152" t="str">
        <f t="shared" si="65"/>
        <v/>
      </c>
      <c r="BI47" s="153"/>
      <c r="BJ47" s="61"/>
      <c r="BK47" s="12"/>
      <c r="BL47" s="12"/>
      <c r="BM47" s="154"/>
      <c r="BN47" s="143" t="str">
        <f t="shared" si="66"/>
        <v/>
      </c>
      <c r="BO47" s="155"/>
      <c r="BP47" s="156" t="str">
        <f t="shared" si="67"/>
        <v/>
      </c>
      <c r="BQ47" s="143" t="str">
        <f t="shared" si="68"/>
        <v/>
      </c>
      <c r="BR47" s="155" t="str">
        <f t="shared" si="69"/>
        <v/>
      </c>
      <c r="BS47" s="156"/>
      <c r="BT47" s="143" t="str">
        <f t="shared" si="70"/>
        <v/>
      </c>
      <c r="BU47" s="155"/>
      <c r="BV47" s="157" t="str">
        <f t="shared" si="71"/>
        <v/>
      </c>
      <c r="BW47" s="143" t="str">
        <f t="shared" si="72"/>
        <v/>
      </c>
      <c r="BX47" s="158"/>
      <c r="BY47" s="159">
        <f t="shared" si="73"/>
        <v>0</v>
      </c>
      <c r="BZ47" s="160" t="str">
        <f t="shared" si="74"/>
        <v/>
      </c>
      <c r="CA47" s="12"/>
      <c r="CB47" s="12"/>
      <c r="CC47" s="12"/>
      <c r="CD47" s="12"/>
      <c r="CE47" s="12"/>
      <c r="CF47" s="12"/>
      <c r="CG47" s="12"/>
    </row>
    <row r="48" ht="15.75" customHeight="1">
      <c r="A48" s="6"/>
      <c r="B48" s="23"/>
      <c r="C48" s="109"/>
      <c r="D48" s="110"/>
      <c r="E48" s="110"/>
      <c r="F48" s="110"/>
      <c r="G48" s="114"/>
      <c r="H48" s="161"/>
      <c r="I48" s="114"/>
      <c r="J48" s="114"/>
      <c r="K48" s="114"/>
      <c r="L48" s="172"/>
      <c r="M48" s="173"/>
      <c r="N48" s="239">
        <f t="shared" si="75"/>
        <v>0</v>
      </c>
      <c r="O48" s="114"/>
      <c r="P48" s="114"/>
      <c r="Q48" s="114"/>
      <c r="R48" s="114"/>
      <c r="S48" s="114"/>
      <c r="T48" s="114"/>
      <c r="U48" s="240">
        <f t="shared" si="53"/>
        <v>0</v>
      </c>
      <c r="V48" s="143" t="str">
        <f t="shared" si="54"/>
        <v/>
      </c>
      <c r="W48" s="144"/>
      <c r="X48" s="145"/>
      <c r="Y48" s="239">
        <f t="shared" si="55"/>
        <v>0</v>
      </c>
      <c r="Z48" s="114"/>
      <c r="AA48" s="114"/>
      <c r="AB48" s="114"/>
      <c r="AC48" s="114"/>
      <c r="AD48" s="114"/>
      <c r="AE48" s="114"/>
      <c r="AF48" s="165">
        <f t="shared" si="56"/>
        <v>0</v>
      </c>
      <c r="AG48" s="143" t="str">
        <f t="shared" si="57"/>
        <v/>
      </c>
      <c r="AH48" s="144"/>
      <c r="AI48" s="145"/>
      <c r="AJ48" s="239">
        <f t="shared" si="58"/>
        <v>0</v>
      </c>
      <c r="AK48" s="114"/>
      <c r="AL48" s="114"/>
      <c r="AM48" s="114"/>
      <c r="AN48" s="114"/>
      <c r="AO48" s="114"/>
      <c r="AP48" s="114"/>
      <c r="AQ48" s="240">
        <f t="shared" si="59"/>
        <v>0</v>
      </c>
      <c r="AR48" s="143" t="str">
        <f t="shared" si="60"/>
        <v/>
      </c>
      <c r="AS48" s="144"/>
      <c r="AT48" s="145"/>
      <c r="AU48" s="164">
        <f t="shared" si="76"/>
        <v>0</v>
      </c>
      <c r="AV48" s="114"/>
      <c r="AW48" s="114"/>
      <c r="AX48" s="114"/>
      <c r="AY48" s="114"/>
      <c r="AZ48" s="114"/>
      <c r="BA48" s="114"/>
      <c r="BB48" s="165">
        <f t="shared" si="61"/>
        <v>0</v>
      </c>
      <c r="BC48" s="143" t="str">
        <f t="shared" si="62"/>
        <v/>
      </c>
      <c r="BD48" s="174"/>
      <c r="BE48" s="145"/>
      <c r="BF48" s="151">
        <f t="shared" si="63"/>
        <v>0</v>
      </c>
      <c r="BG48" s="114">
        <f t="shared" si="64"/>
        <v>0</v>
      </c>
      <c r="BH48" s="152" t="str">
        <f t="shared" si="65"/>
        <v/>
      </c>
      <c r="BI48" s="153"/>
      <c r="BJ48" s="61"/>
      <c r="BK48" s="12"/>
      <c r="BL48" s="12"/>
      <c r="BM48" s="154"/>
      <c r="BN48" s="143" t="str">
        <f t="shared" si="66"/>
        <v/>
      </c>
      <c r="BO48" s="155"/>
      <c r="BP48" s="156" t="str">
        <f t="shared" si="67"/>
        <v/>
      </c>
      <c r="BQ48" s="143" t="str">
        <f t="shared" si="68"/>
        <v/>
      </c>
      <c r="BR48" s="155" t="str">
        <f t="shared" si="69"/>
        <v/>
      </c>
      <c r="BS48" s="156"/>
      <c r="BT48" s="143" t="str">
        <f t="shared" si="70"/>
        <v/>
      </c>
      <c r="BU48" s="155"/>
      <c r="BV48" s="157" t="str">
        <f t="shared" si="71"/>
        <v/>
      </c>
      <c r="BW48" s="143" t="str">
        <f t="shared" si="72"/>
        <v/>
      </c>
      <c r="BX48" s="158"/>
      <c r="BY48" s="159">
        <f t="shared" si="73"/>
        <v>0</v>
      </c>
      <c r="BZ48" s="160" t="str">
        <f t="shared" si="74"/>
        <v/>
      </c>
      <c r="CA48" s="12"/>
      <c r="CB48" s="12"/>
      <c r="CC48" s="12"/>
      <c r="CD48" s="12"/>
      <c r="CE48" s="12"/>
      <c r="CF48" s="12"/>
      <c r="CG48" s="12"/>
    </row>
    <row r="49" ht="33.0" customHeight="1">
      <c r="A49" s="175"/>
      <c r="B49" s="23"/>
      <c r="C49" s="176"/>
      <c r="D49" s="177"/>
      <c r="E49" s="177"/>
      <c r="F49" s="178" t="s">
        <v>278</v>
      </c>
      <c r="G49" s="179"/>
      <c r="H49" s="180"/>
      <c r="I49" s="179"/>
      <c r="J49" s="179"/>
      <c r="K49" s="179"/>
      <c r="L49" s="181"/>
      <c r="M49" s="182"/>
      <c r="N49" s="187"/>
      <c r="O49" s="179"/>
      <c r="P49" s="179"/>
      <c r="Q49" s="179"/>
      <c r="R49" s="179"/>
      <c r="S49" s="179"/>
      <c r="T49" s="179"/>
      <c r="U49" s="179"/>
      <c r="V49" s="184" t="str">
        <f t="shared" si="54"/>
        <v/>
      </c>
      <c r="W49" s="185"/>
      <c r="X49" s="186"/>
      <c r="Y49" s="187"/>
      <c r="Z49" s="179"/>
      <c r="AA49" s="179"/>
      <c r="AB49" s="179"/>
      <c r="AC49" s="179"/>
      <c r="AD49" s="179"/>
      <c r="AE49" s="179"/>
      <c r="AF49" s="179"/>
      <c r="AG49" s="184" t="str">
        <f t="shared" si="57"/>
        <v/>
      </c>
      <c r="AH49" s="185"/>
      <c r="AI49" s="186"/>
      <c r="AJ49" s="187"/>
      <c r="AK49" s="179"/>
      <c r="AL49" s="179"/>
      <c r="AM49" s="179"/>
      <c r="AN49" s="179"/>
      <c r="AO49" s="179"/>
      <c r="AP49" s="179"/>
      <c r="AQ49" s="179"/>
      <c r="AR49" s="184" t="str">
        <f t="shared" si="60"/>
        <v/>
      </c>
      <c r="AS49" s="189"/>
      <c r="AT49" s="186"/>
      <c r="AU49" s="187"/>
      <c r="AV49" s="179"/>
      <c r="AW49" s="179"/>
      <c r="AX49" s="179"/>
      <c r="AY49" s="179"/>
      <c r="AZ49" s="179"/>
      <c r="BA49" s="179"/>
      <c r="BB49" s="179"/>
      <c r="BC49" s="184" t="str">
        <f t="shared" si="62"/>
        <v/>
      </c>
      <c r="BD49" s="190"/>
      <c r="BE49" s="186"/>
      <c r="BF49" s="151">
        <f t="shared" si="63"/>
        <v>0</v>
      </c>
      <c r="BG49" s="192">
        <f t="shared" si="64"/>
        <v>0</v>
      </c>
      <c r="BH49" s="193" t="str">
        <f t="shared" si="65"/>
        <v/>
      </c>
      <c r="BI49" s="194"/>
      <c r="BJ49" s="195"/>
      <c r="BK49" s="12"/>
      <c r="BL49" s="12"/>
      <c r="BM49" s="196"/>
      <c r="BN49" s="197" t="str">
        <f t="shared" si="66"/>
        <v/>
      </c>
      <c r="BO49" s="198"/>
      <c r="BP49" s="199" t="str">
        <f t="shared" si="67"/>
        <v/>
      </c>
      <c r="BQ49" s="197" t="str">
        <f t="shared" si="68"/>
        <v/>
      </c>
      <c r="BR49" s="198" t="str">
        <f t="shared" si="69"/>
        <v/>
      </c>
      <c r="BS49" s="199"/>
      <c r="BT49" s="197" t="str">
        <f t="shared" si="70"/>
        <v/>
      </c>
      <c r="BU49" s="198"/>
      <c r="BV49" s="200" t="str">
        <f t="shared" si="71"/>
        <v/>
      </c>
      <c r="BW49" s="197" t="str">
        <f t="shared" si="72"/>
        <v/>
      </c>
      <c r="BX49" s="201"/>
      <c r="BY49" s="202"/>
      <c r="BZ49" s="203" t="str">
        <f t="shared" si="74"/>
        <v/>
      </c>
      <c r="CA49" s="12"/>
      <c r="CB49" s="12"/>
      <c r="CC49" s="12"/>
      <c r="CD49" s="12"/>
      <c r="CE49" s="12"/>
      <c r="CF49" s="12"/>
      <c r="CG49" s="12"/>
    </row>
    <row r="50" ht="15.75" customHeight="1">
      <c r="A50" s="5"/>
      <c r="B50" s="23"/>
      <c r="C50" s="204"/>
      <c r="D50" s="204"/>
      <c r="E50" s="204"/>
      <c r="F50" s="204"/>
      <c r="G50" s="204"/>
      <c r="H50" s="205"/>
      <c r="I50" s="204"/>
      <c r="J50" s="204"/>
      <c r="K50" s="204"/>
      <c r="L50" s="204"/>
      <c r="M50" s="204"/>
      <c r="N50" s="204"/>
      <c r="O50" s="204"/>
      <c r="P50" s="204"/>
      <c r="Q50" s="204"/>
      <c r="R50" s="204"/>
      <c r="S50" s="204"/>
      <c r="T50" s="204"/>
      <c r="U50" s="206"/>
      <c r="V50" s="206"/>
      <c r="W50" s="204"/>
      <c r="X50" s="204"/>
      <c r="Y50" s="204"/>
      <c r="Z50" s="42"/>
      <c r="AA50" s="42"/>
      <c r="AB50" s="42"/>
      <c r="AC50" s="42"/>
      <c r="AD50" s="42"/>
      <c r="AE50" s="42"/>
      <c r="AF50" s="206"/>
      <c r="AG50" s="206"/>
      <c r="AH50" s="207"/>
      <c r="AI50" s="204"/>
      <c r="AJ50" s="207"/>
      <c r="AK50" s="44"/>
      <c r="AL50" s="44"/>
      <c r="AM50" s="44"/>
      <c r="AN50" s="44"/>
      <c r="AO50" s="44"/>
      <c r="AP50" s="44"/>
      <c r="AQ50" s="206"/>
      <c r="AR50" s="206"/>
      <c r="AS50" s="207"/>
      <c r="AT50" s="204"/>
      <c r="AU50" s="207"/>
      <c r="AV50" s="44"/>
      <c r="AW50" s="44"/>
      <c r="AX50" s="44"/>
      <c r="AY50" s="44"/>
      <c r="AZ50" s="44"/>
      <c r="BA50" s="44"/>
      <c r="BB50" s="206"/>
      <c r="BC50" s="206"/>
      <c r="BD50" s="207"/>
      <c r="BE50" s="204"/>
      <c r="BF50" s="207"/>
      <c r="BG50" s="207"/>
      <c r="BH50" s="207"/>
      <c r="BI50" s="208"/>
      <c r="BJ50" s="29"/>
      <c r="BK50" s="12"/>
      <c r="BL50" s="12"/>
      <c r="BM50" s="208"/>
      <c r="BN50" s="208"/>
      <c r="BO50" s="208"/>
      <c r="BP50" s="208"/>
      <c r="BQ50" s="208"/>
      <c r="BR50" s="208"/>
      <c r="BS50" s="208"/>
      <c r="BT50" s="208"/>
      <c r="BU50" s="208"/>
      <c r="BV50" s="208"/>
      <c r="BW50" s="208"/>
      <c r="BX50" s="208"/>
      <c r="BY50" s="208"/>
      <c r="BZ50" s="208"/>
      <c r="CA50" s="12"/>
      <c r="CB50" s="12"/>
      <c r="CC50" s="12"/>
      <c r="CD50" s="12"/>
      <c r="CE50" s="12"/>
      <c r="CF50" s="12"/>
      <c r="CG50" s="12"/>
    </row>
    <row r="51" ht="12.75" customHeight="1">
      <c r="A51" s="42"/>
      <c r="B51" s="43"/>
      <c r="C51" s="24" t="s">
        <v>196</v>
      </c>
      <c r="D51" s="25"/>
      <c r="E51" s="25"/>
      <c r="F51" s="26"/>
      <c r="G51" s="241" t="s">
        <v>25</v>
      </c>
      <c r="H51" s="25"/>
      <c r="I51" s="25"/>
      <c r="J51" s="25"/>
      <c r="K51" s="25"/>
      <c r="L51" s="25"/>
      <c r="M51" s="28"/>
      <c r="N51" s="49" t="s">
        <v>197</v>
      </c>
      <c r="O51" s="25"/>
      <c r="P51" s="25"/>
      <c r="Q51" s="25"/>
      <c r="R51" s="25"/>
      <c r="S51" s="25"/>
      <c r="T51" s="25"/>
      <c r="U51" s="25"/>
      <c r="V51" s="25"/>
      <c r="W51" s="25"/>
      <c r="X51" s="28"/>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5"/>
      <c r="BH51" s="45"/>
      <c r="BI51" s="46"/>
      <c r="BJ51" s="44"/>
      <c r="BK51" s="47"/>
      <c r="BL51" s="47"/>
      <c r="BM51" s="43"/>
      <c r="BN51" s="43"/>
      <c r="BO51" s="43"/>
      <c r="BP51" s="43"/>
      <c r="BQ51" s="43"/>
      <c r="BR51" s="43"/>
      <c r="BS51" s="43"/>
      <c r="BT51" s="43"/>
      <c r="BU51" s="43"/>
      <c r="BV51" s="43"/>
      <c r="BW51" s="43"/>
      <c r="BX51" s="43"/>
      <c r="BY51" s="43"/>
      <c r="BZ51" s="45"/>
      <c r="CA51" s="47"/>
      <c r="CB51" s="47"/>
      <c r="CC51" s="47"/>
      <c r="CD51" s="47"/>
      <c r="CE51" s="47"/>
      <c r="CF51" s="47"/>
      <c r="CG51" s="47"/>
    </row>
    <row r="52" ht="36.75" customHeight="1">
      <c r="A52" s="6"/>
      <c r="B52" s="23"/>
      <c r="C52" s="30" t="s">
        <v>198</v>
      </c>
      <c r="D52" s="10"/>
      <c r="E52" s="10"/>
      <c r="F52" s="11"/>
      <c r="G52" s="48" t="str">
        <f>+VLOOKUP(G51,LISTAS!$H$3:$I$10,2,FALSE)</f>
        <v>Proyecto 7639 - Consolidar la capacidad institucional y ciudadana para la identificación, reconocimiento, activación y salvaguardia del patrimonio cultural, reconociendo la diversidad territorial, poblacional y simbólica del patrimonio</v>
      </c>
      <c r="H52" s="10"/>
      <c r="I52" s="10"/>
      <c r="J52" s="10"/>
      <c r="K52" s="10"/>
      <c r="L52" s="10"/>
      <c r="M52" s="32"/>
      <c r="N52" s="50" t="s">
        <v>199</v>
      </c>
      <c r="O52" s="10"/>
      <c r="P52" s="10"/>
      <c r="Q52" s="10"/>
      <c r="R52" s="11"/>
      <c r="S52" s="51" t="s">
        <v>200</v>
      </c>
      <c r="T52" s="10"/>
      <c r="U52" s="10"/>
      <c r="V52" s="11"/>
      <c r="W52" s="52" t="s">
        <v>201</v>
      </c>
      <c r="X52" s="53" t="s">
        <v>202</v>
      </c>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6"/>
      <c r="BI52" s="6"/>
      <c r="BJ52" s="12"/>
      <c r="BK52" s="12"/>
      <c r="BL52" s="12"/>
      <c r="BM52" s="38">
        <f>SUM(BM56:BM66)</f>
        <v>0</v>
      </c>
      <c r="BN52" s="38"/>
      <c r="BO52" s="38"/>
      <c r="BP52" s="38">
        <f>SUM(BP56:BP66)</f>
        <v>0</v>
      </c>
      <c r="BQ52" s="38"/>
      <c r="BR52" s="38"/>
      <c r="BS52" s="38">
        <f>SUM(BS56:BS66)</f>
        <v>0</v>
      </c>
      <c r="BT52" s="38"/>
      <c r="BU52" s="38"/>
      <c r="BV52" s="38">
        <f>SUM(BV56:BV66)</f>
        <v>0</v>
      </c>
      <c r="BW52" s="38"/>
      <c r="BX52" s="38"/>
      <c r="BY52" s="38">
        <f>SUM(BY56:BY66)</f>
        <v>0</v>
      </c>
      <c r="BZ52" s="38"/>
      <c r="CA52" s="12"/>
      <c r="CB52" s="12"/>
      <c r="CC52" s="12"/>
      <c r="CD52" s="12"/>
      <c r="CE52" s="12"/>
      <c r="CF52" s="12"/>
      <c r="CG52" s="12"/>
    </row>
    <row r="53" ht="24.0" customHeight="1">
      <c r="A53" s="6"/>
      <c r="B53" s="23" t="str">
        <f>+VLOOKUP($G$10,LISTAS!$B$47:$D$65,2,FALSE)</f>
        <v>OBJ_3</v>
      </c>
      <c r="C53" s="30" t="s">
        <v>203</v>
      </c>
      <c r="D53" s="10"/>
      <c r="E53" s="10"/>
      <c r="F53" s="11"/>
      <c r="G53" s="54" t="s">
        <v>140</v>
      </c>
      <c r="H53" s="10"/>
      <c r="I53" s="10"/>
      <c r="J53" s="10"/>
      <c r="K53" s="10"/>
      <c r="L53" s="10"/>
      <c r="M53" s="32"/>
      <c r="N53" s="55">
        <v>5.91706E8</v>
      </c>
      <c r="O53" s="56"/>
      <c r="P53" s="56"/>
      <c r="Q53" s="56"/>
      <c r="R53" s="8"/>
      <c r="S53" s="57" t="s">
        <v>358</v>
      </c>
      <c r="T53" s="56"/>
      <c r="U53" s="56"/>
      <c r="V53" s="8"/>
      <c r="W53" s="58" t="s">
        <v>359</v>
      </c>
      <c r="X53" s="58" t="s">
        <v>360</v>
      </c>
      <c r="Y53" s="60"/>
      <c r="Z53" s="60"/>
      <c r="AA53" s="60"/>
      <c r="AB53" s="60"/>
      <c r="AC53" s="60"/>
      <c r="AD53" s="60"/>
      <c r="AE53" s="60"/>
      <c r="AF53" s="5"/>
      <c r="AG53" s="60"/>
      <c r="AH53" s="60"/>
      <c r="AI53" s="60"/>
      <c r="AJ53" s="60"/>
      <c r="AK53" s="60"/>
      <c r="AL53" s="60"/>
      <c r="AM53" s="60"/>
      <c r="AN53" s="60"/>
      <c r="AO53" s="60"/>
      <c r="AP53" s="60"/>
      <c r="AQ53" s="5"/>
      <c r="AR53" s="60"/>
      <c r="AS53" s="60"/>
      <c r="AT53" s="60"/>
      <c r="AU53" s="60"/>
      <c r="AV53" s="60"/>
      <c r="AW53" s="60"/>
      <c r="AX53" s="60"/>
      <c r="AY53" s="60"/>
      <c r="AZ53" s="60"/>
      <c r="BA53" s="60"/>
      <c r="BB53" s="5"/>
      <c r="BC53" s="60"/>
      <c r="BD53" s="60"/>
      <c r="BE53" s="60"/>
      <c r="BF53" s="60"/>
      <c r="BG53" s="60"/>
      <c r="BH53" s="60"/>
      <c r="BI53" s="60"/>
      <c r="BJ53" s="61"/>
      <c r="BK53" s="12"/>
      <c r="BL53" s="12"/>
      <c r="BM53" s="62" t="s">
        <v>206</v>
      </c>
      <c r="BN53" s="63"/>
      <c r="BO53" s="63"/>
      <c r="BP53" s="63"/>
      <c r="BQ53" s="63"/>
      <c r="BR53" s="63"/>
      <c r="BS53" s="63"/>
      <c r="BT53" s="63"/>
      <c r="BU53" s="63"/>
      <c r="BV53" s="63"/>
      <c r="BW53" s="63"/>
      <c r="BX53" s="63"/>
      <c r="BY53" s="63"/>
      <c r="BZ53" s="64"/>
      <c r="CA53" s="12"/>
      <c r="CB53" s="12"/>
      <c r="CC53" s="12"/>
      <c r="CD53" s="12"/>
      <c r="CE53" s="12"/>
      <c r="CF53" s="12"/>
      <c r="CG53" s="12"/>
    </row>
    <row r="54" ht="24.0" customHeight="1">
      <c r="A54" s="6"/>
      <c r="B54" s="23" t="str">
        <f>+VLOOKUP($G$11,LISTAS!$B$112:$D$132,2,FALSE)</f>
        <v>PROD_OBJ_3</v>
      </c>
      <c r="C54" s="212" t="s">
        <v>207</v>
      </c>
      <c r="D54" s="213"/>
      <c r="E54" s="213"/>
      <c r="F54" s="214"/>
      <c r="G54" s="215" t="s">
        <v>174</v>
      </c>
      <c r="H54" s="216"/>
      <c r="I54" s="216"/>
      <c r="J54" s="216"/>
      <c r="K54" s="216"/>
      <c r="L54" s="216"/>
      <c r="M54" s="217"/>
      <c r="N54" s="218"/>
      <c r="O54" s="216"/>
      <c r="P54" s="216"/>
      <c r="Q54" s="216"/>
      <c r="R54" s="219"/>
      <c r="S54" s="220"/>
      <c r="T54" s="216"/>
      <c r="U54" s="216"/>
      <c r="V54" s="219"/>
      <c r="W54" s="72"/>
      <c r="X54" s="72"/>
      <c r="Y54" s="60"/>
      <c r="Z54" s="60"/>
      <c r="AA54" s="60"/>
      <c r="AB54" s="60"/>
      <c r="AC54" s="60"/>
      <c r="AD54" s="60"/>
      <c r="AE54" s="60"/>
      <c r="AF54" s="5"/>
      <c r="AG54" s="60"/>
      <c r="AH54" s="60"/>
      <c r="AI54" s="60"/>
      <c r="AJ54" s="60"/>
      <c r="AK54" s="60"/>
      <c r="AL54" s="60"/>
      <c r="AM54" s="60"/>
      <c r="AN54" s="60"/>
      <c r="AO54" s="60"/>
      <c r="AP54" s="60"/>
      <c r="AQ54" s="5"/>
      <c r="AR54" s="60"/>
      <c r="AS54" s="60"/>
      <c r="AT54" s="60"/>
      <c r="AU54" s="60"/>
      <c r="AV54" s="60"/>
      <c r="AW54" s="60"/>
      <c r="AX54" s="60"/>
      <c r="AY54" s="60"/>
      <c r="AZ54" s="60"/>
      <c r="BA54" s="60"/>
      <c r="BB54" s="5"/>
      <c r="BC54" s="60"/>
      <c r="BD54" s="60"/>
      <c r="BE54" s="60"/>
      <c r="BF54" s="60"/>
      <c r="BG54" s="60"/>
      <c r="BH54" s="60"/>
      <c r="BI54" s="60"/>
      <c r="BJ54" s="61"/>
      <c r="BK54" s="12"/>
      <c r="BL54" s="12"/>
      <c r="BM54" s="74"/>
      <c r="BN54" s="75"/>
      <c r="BO54" s="75"/>
      <c r="BP54" s="75"/>
      <c r="BQ54" s="75"/>
      <c r="BR54" s="75"/>
      <c r="BS54" s="75"/>
      <c r="BT54" s="75"/>
      <c r="BU54" s="75"/>
      <c r="BV54" s="75"/>
      <c r="BW54" s="75"/>
      <c r="BX54" s="75"/>
      <c r="BY54" s="75"/>
      <c r="BZ54" s="76"/>
      <c r="CA54" s="12"/>
      <c r="CB54" s="12"/>
      <c r="CC54" s="12"/>
      <c r="CD54" s="12"/>
      <c r="CE54" s="12"/>
      <c r="CF54" s="12"/>
      <c r="CG54" s="12"/>
    </row>
    <row r="55" ht="23.25" customHeight="1">
      <c r="A55" s="77"/>
      <c r="B55" s="221" t="s">
        <v>361</v>
      </c>
      <c r="C55" s="79" t="s">
        <v>209</v>
      </c>
      <c r="D55" s="80" t="s">
        <v>209</v>
      </c>
      <c r="E55" s="80" t="s">
        <v>210</v>
      </c>
      <c r="F55" s="80" t="s">
        <v>211</v>
      </c>
      <c r="G55" s="80" t="s">
        <v>212</v>
      </c>
      <c r="H55" s="80" t="s">
        <v>213</v>
      </c>
      <c r="I55" s="80" t="s">
        <v>214</v>
      </c>
      <c r="J55" s="80" t="s">
        <v>215</v>
      </c>
      <c r="K55" s="80" t="s">
        <v>216</v>
      </c>
      <c r="L55" s="81" t="s">
        <v>217</v>
      </c>
      <c r="M55" s="82"/>
      <c r="N55" s="83"/>
      <c r="O55" s="84" t="s">
        <v>218</v>
      </c>
      <c r="P55" s="82"/>
      <c r="Q55" s="84" t="s">
        <v>219</v>
      </c>
      <c r="R55" s="82"/>
      <c r="S55" s="84" t="s">
        <v>220</v>
      </c>
      <c r="T55" s="26"/>
      <c r="U55" s="85"/>
      <c r="V55" s="85"/>
      <c r="W55" s="227" t="s">
        <v>221</v>
      </c>
      <c r="X55" s="87"/>
      <c r="Y55" s="83"/>
      <c r="Z55" s="84" t="s">
        <v>222</v>
      </c>
      <c r="AA55" s="26"/>
      <c r="AB55" s="84" t="s">
        <v>223</v>
      </c>
      <c r="AC55" s="26"/>
      <c r="AD55" s="84" t="s">
        <v>224</v>
      </c>
      <c r="AE55" s="26"/>
      <c r="AF55" s="85"/>
      <c r="AG55" s="85"/>
      <c r="AH55" s="85" t="s">
        <v>225</v>
      </c>
      <c r="AI55" s="87"/>
      <c r="AJ55" s="83"/>
      <c r="AK55" s="249" t="s">
        <v>226</v>
      </c>
      <c r="AL55" s="250"/>
      <c r="AM55" s="249" t="s">
        <v>227</v>
      </c>
      <c r="AN55" s="250"/>
      <c r="AO55" s="249" t="s">
        <v>228</v>
      </c>
      <c r="AP55" s="82"/>
      <c r="AQ55" s="85"/>
      <c r="AR55" s="85"/>
      <c r="AS55" s="85" t="s">
        <v>229</v>
      </c>
      <c r="AT55" s="87"/>
      <c r="AU55" s="85"/>
      <c r="AV55" s="84" t="s">
        <v>230</v>
      </c>
      <c r="AW55" s="82"/>
      <c r="AX55" s="84" t="s">
        <v>231</v>
      </c>
      <c r="AY55" s="82"/>
      <c r="AZ55" s="84" t="s">
        <v>232</v>
      </c>
      <c r="BA55" s="26"/>
      <c r="BB55" s="85"/>
      <c r="BC55" s="85"/>
      <c r="BD55" s="85" t="s">
        <v>233</v>
      </c>
      <c r="BE55" s="87"/>
      <c r="BF55" s="83"/>
      <c r="BG55" s="85"/>
      <c r="BH55" s="85" t="s">
        <v>234</v>
      </c>
      <c r="BI55" s="88" t="s">
        <v>235</v>
      </c>
      <c r="BJ55" s="89"/>
      <c r="BK55" s="12"/>
      <c r="BL55" s="12"/>
      <c r="BM55" s="90" t="s">
        <v>221</v>
      </c>
      <c r="BN55" s="91"/>
      <c r="BO55" s="92"/>
      <c r="BP55" s="93" t="s">
        <v>225</v>
      </c>
      <c r="BQ55" s="91"/>
      <c r="BR55" s="92"/>
      <c r="BS55" s="93" t="s">
        <v>229</v>
      </c>
      <c r="BT55" s="91"/>
      <c r="BU55" s="92"/>
      <c r="BV55" s="93" t="s">
        <v>233</v>
      </c>
      <c r="BW55" s="91"/>
      <c r="BX55" s="92"/>
      <c r="BY55" s="93" t="s">
        <v>234</v>
      </c>
      <c r="BZ55" s="94"/>
      <c r="CA55" s="12"/>
      <c r="CB55" s="12"/>
      <c r="CC55" s="12"/>
      <c r="CD55" s="12"/>
      <c r="CE55" s="12"/>
      <c r="CF55" s="12"/>
      <c r="CG55" s="12"/>
    </row>
    <row r="56" ht="66.75" customHeight="1">
      <c r="A56" s="77"/>
      <c r="B56" s="23"/>
      <c r="C56" s="95"/>
      <c r="D56" s="72"/>
      <c r="E56" s="72"/>
      <c r="F56" s="72"/>
      <c r="G56" s="72"/>
      <c r="H56" s="72"/>
      <c r="I56" s="72"/>
      <c r="J56" s="72"/>
      <c r="K56" s="72"/>
      <c r="L56" s="96" t="s">
        <v>236</v>
      </c>
      <c r="M56" s="97" t="s">
        <v>237</v>
      </c>
      <c r="N56" s="98" t="s">
        <v>238</v>
      </c>
      <c r="O56" s="99" t="s">
        <v>239</v>
      </c>
      <c r="P56" s="99" t="s">
        <v>240</v>
      </c>
      <c r="Q56" s="99" t="s">
        <v>239</v>
      </c>
      <c r="R56" s="99" t="s">
        <v>240</v>
      </c>
      <c r="S56" s="100" t="s">
        <v>239</v>
      </c>
      <c r="T56" s="100" t="s">
        <v>240</v>
      </c>
      <c r="U56" s="99" t="s">
        <v>241</v>
      </c>
      <c r="V56" s="101" t="s">
        <v>242</v>
      </c>
      <c r="W56" s="99" t="s">
        <v>243</v>
      </c>
      <c r="X56" s="102" t="s">
        <v>244</v>
      </c>
      <c r="Y56" s="98" t="s">
        <v>238</v>
      </c>
      <c r="Z56" s="100" t="s">
        <v>239</v>
      </c>
      <c r="AA56" s="100" t="s">
        <v>240</v>
      </c>
      <c r="AB56" s="100" t="s">
        <v>239</v>
      </c>
      <c r="AC56" s="100" t="s">
        <v>240</v>
      </c>
      <c r="AD56" s="100" t="s">
        <v>239</v>
      </c>
      <c r="AE56" s="100" t="s">
        <v>240</v>
      </c>
      <c r="AF56" s="99" t="s">
        <v>241</v>
      </c>
      <c r="AG56" s="101" t="s">
        <v>242</v>
      </c>
      <c r="AH56" s="99" t="s">
        <v>243</v>
      </c>
      <c r="AI56" s="102" t="s">
        <v>244</v>
      </c>
      <c r="AJ56" s="98" t="s">
        <v>238</v>
      </c>
      <c r="AK56" s="100" t="s">
        <v>239</v>
      </c>
      <c r="AL56" s="100" t="s">
        <v>240</v>
      </c>
      <c r="AM56" s="100" t="s">
        <v>239</v>
      </c>
      <c r="AN56" s="100" t="s">
        <v>240</v>
      </c>
      <c r="AO56" s="100" t="s">
        <v>239</v>
      </c>
      <c r="AP56" s="100" t="s">
        <v>240</v>
      </c>
      <c r="AQ56" s="99" t="s">
        <v>241</v>
      </c>
      <c r="AR56" s="101" t="s">
        <v>242</v>
      </c>
      <c r="AS56" s="102" t="s">
        <v>244</v>
      </c>
      <c r="AT56" s="102" t="s">
        <v>244</v>
      </c>
      <c r="AU56" s="103" t="s">
        <v>238</v>
      </c>
      <c r="AV56" s="99" t="s">
        <v>239</v>
      </c>
      <c r="AW56" s="99" t="s">
        <v>240</v>
      </c>
      <c r="AX56" s="99" t="s">
        <v>239</v>
      </c>
      <c r="AY56" s="99" t="s">
        <v>240</v>
      </c>
      <c r="AZ56" s="99" t="s">
        <v>239</v>
      </c>
      <c r="BA56" s="99" t="s">
        <v>240</v>
      </c>
      <c r="BB56" s="99" t="s">
        <v>241</v>
      </c>
      <c r="BC56" s="101" t="s">
        <v>242</v>
      </c>
      <c r="BD56" s="99" t="s">
        <v>243</v>
      </c>
      <c r="BE56" s="102" t="s">
        <v>244</v>
      </c>
      <c r="BF56" s="98" t="s">
        <v>238</v>
      </c>
      <c r="BG56" s="104" t="s">
        <v>241</v>
      </c>
      <c r="BH56" s="101" t="s">
        <v>242</v>
      </c>
      <c r="BI56" s="105"/>
      <c r="BJ56" s="89"/>
      <c r="BK56" s="12"/>
      <c r="BL56" s="12"/>
      <c r="BM56" s="106" t="s">
        <v>245</v>
      </c>
      <c r="BN56" s="99" t="s">
        <v>246</v>
      </c>
      <c r="BO56" s="102" t="s">
        <v>247</v>
      </c>
      <c r="BP56" s="99" t="s">
        <v>245</v>
      </c>
      <c r="BQ56" s="99" t="s">
        <v>246</v>
      </c>
      <c r="BR56" s="102" t="s">
        <v>247</v>
      </c>
      <c r="BS56" s="99" t="s">
        <v>245</v>
      </c>
      <c r="BT56" s="99" t="s">
        <v>246</v>
      </c>
      <c r="BU56" s="102" t="s">
        <v>247</v>
      </c>
      <c r="BV56" s="99" t="s">
        <v>245</v>
      </c>
      <c r="BW56" s="99" t="s">
        <v>246</v>
      </c>
      <c r="BX56" s="97" t="s">
        <v>247</v>
      </c>
      <c r="BY56" s="107" t="s">
        <v>245</v>
      </c>
      <c r="BZ56" s="108" t="s">
        <v>248</v>
      </c>
      <c r="CA56" s="12"/>
      <c r="CB56" s="12"/>
      <c r="CC56" s="12"/>
      <c r="CD56" s="12"/>
      <c r="CE56" s="12"/>
      <c r="CF56" s="12"/>
      <c r="CG56" s="12"/>
    </row>
    <row r="57" ht="149.25" customHeight="1">
      <c r="A57" s="77"/>
      <c r="B57" s="23">
        <v>12.0</v>
      </c>
      <c r="C57" s="109" t="s">
        <v>117</v>
      </c>
      <c r="D57" s="109" t="s">
        <v>117</v>
      </c>
      <c r="E57" s="111">
        <v>1.0</v>
      </c>
      <c r="F57" s="111" t="s">
        <v>362</v>
      </c>
      <c r="G57" s="123" t="s">
        <v>363</v>
      </c>
      <c r="H57" s="113" t="s">
        <v>364</v>
      </c>
      <c r="I57" s="123" t="s">
        <v>286</v>
      </c>
      <c r="J57" s="118" t="s">
        <v>287</v>
      </c>
      <c r="K57" s="114" t="s">
        <v>365</v>
      </c>
      <c r="L57" s="172">
        <v>44197.0</v>
      </c>
      <c r="M57" s="173">
        <v>44242.0</v>
      </c>
      <c r="N57" s="117">
        <v>1.0</v>
      </c>
      <c r="O57" s="112"/>
      <c r="P57" s="112"/>
      <c r="Q57" s="112">
        <v>1.0</v>
      </c>
      <c r="R57" s="112">
        <v>1.0</v>
      </c>
      <c r="S57" s="112"/>
      <c r="T57" s="112"/>
      <c r="U57" s="123">
        <f t="shared" ref="U57:U64" si="77">SUM(P57,R57,T57)</f>
        <v>1</v>
      </c>
      <c r="V57" s="119">
        <f t="shared" ref="V57:V65" si="78">IFERROR(U57/N57,"")</f>
        <v>1</v>
      </c>
      <c r="W57" s="120" t="s">
        <v>366</v>
      </c>
      <c r="X57" s="121" t="s">
        <v>260</v>
      </c>
      <c r="Y57" s="117">
        <f t="shared" ref="Y57:Y62" si="79">SUM(Z57,AB57,AD57)</f>
        <v>0</v>
      </c>
      <c r="Z57" s="112"/>
      <c r="AA57" s="112"/>
      <c r="AB57" s="112"/>
      <c r="AC57" s="112"/>
      <c r="AD57" s="112"/>
      <c r="AE57" s="112"/>
      <c r="AF57" s="123">
        <f t="shared" ref="AF57:AF63" si="80">SUM(AA57,AC57,AE57)</f>
        <v>0</v>
      </c>
      <c r="AG57" s="119" t="str">
        <f t="shared" ref="AG57:AG65" si="81">IFERROR(AF57/Y57,"")</f>
        <v/>
      </c>
      <c r="AH57" s="120" t="s">
        <v>367</v>
      </c>
      <c r="AI57" s="121" t="s">
        <v>368</v>
      </c>
      <c r="AJ57" s="117">
        <f t="shared" ref="AJ57:AJ59" si="82">SUM(AK57,AM57,AO57)</f>
        <v>0</v>
      </c>
      <c r="AK57" s="112"/>
      <c r="AL57" s="112"/>
      <c r="AM57" s="112"/>
      <c r="AN57" s="112"/>
      <c r="AO57" s="112"/>
      <c r="AP57" s="112"/>
      <c r="AQ57" s="118">
        <f t="shared" ref="AQ57:AQ64" si="83">SUM(AL57,AN57,AP57)</f>
        <v>0</v>
      </c>
      <c r="AR57" s="119" t="str">
        <f t="shared" ref="AR57:AR65" si="84">IFERROR(AQ57/AJ57,"")</f>
        <v/>
      </c>
      <c r="AS57" s="125" t="s">
        <v>369</v>
      </c>
      <c r="AT57" s="145" t="s">
        <v>370</v>
      </c>
      <c r="AU57" s="229">
        <f t="shared" ref="AU57:AU64" si="85">SUM(AV57,AX57,AZ57)</f>
        <v>0</v>
      </c>
      <c r="AV57" s="112"/>
      <c r="AW57" s="112"/>
      <c r="AX57" s="112"/>
      <c r="AY57" s="112"/>
      <c r="AZ57" s="112"/>
      <c r="BA57" s="112"/>
      <c r="BB57" s="118">
        <f t="shared" ref="BB57:BB64" si="86">SUM(AW57,AY57,BA57)</f>
        <v>0</v>
      </c>
      <c r="BC57" s="119" t="str">
        <f t="shared" ref="BC57:BC65" si="87">IFERROR(BB57/AU57,"")</f>
        <v/>
      </c>
      <c r="BD57" s="251" t="s">
        <v>371</v>
      </c>
      <c r="BE57" s="126"/>
      <c r="BF57" s="130">
        <f t="shared" ref="BF57:BF65" si="88">+SUM(N57,Y57,AJ57,AU57)</f>
        <v>1</v>
      </c>
      <c r="BG57" s="112">
        <f t="shared" ref="BG57:BG65" si="89">+SUM(U57,AF57,AQ57,BB57)</f>
        <v>1</v>
      </c>
      <c r="BH57" s="131">
        <f t="shared" ref="BH57:BH65" si="90">IFERROR(BG57/BF57,"")</f>
        <v>1</v>
      </c>
      <c r="BI57" s="132" t="s">
        <v>372</v>
      </c>
      <c r="BJ57" s="89"/>
      <c r="BK57" s="12"/>
      <c r="BL57" s="12"/>
      <c r="BM57" s="133"/>
      <c r="BN57" s="119">
        <f t="shared" ref="BN57:BN62" si="91">IFERROR(BM57/N57,"")</f>
        <v>0</v>
      </c>
      <c r="BO57" s="126"/>
      <c r="BP57" s="134">
        <f t="shared" ref="BP57:BP62" si="92">IFERROR(BO57/Q57,"")</f>
        <v>0</v>
      </c>
      <c r="BQ57" s="119" t="str">
        <f t="shared" ref="BQ57:BQ62" si="93">IFERROR(BP57/Y57,"")</f>
        <v/>
      </c>
      <c r="BR57" s="126">
        <f t="shared" ref="BR57:BR62" si="94">IFERROR(BQ57/U57,"")</f>
        <v>0</v>
      </c>
      <c r="BS57" s="134"/>
      <c r="BT57" s="119" t="str">
        <f t="shared" ref="BT57:BT62" si="95">IFERROR(BS57/AJ57,"")</f>
        <v/>
      </c>
      <c r="BU57" s="126"/>
      <c r="BV57" s="135" t="str">
        <f t="shared" ref="BV57:BV62" si="96">IFERROR(BU57/Y57,"")</f>
        <v/>
      </c>
      <c r="BW57" s="119" t="str">
        <f t="shared" ref="BW57:BW62" si="97">IFERROR(BV57/AU57,"")</f>
        <v/>
      </c>
      <c r="BX57" s="136" t="str">
        <f>IFERROR(BW57/AB57,"")</f>
        <v/>
      </c>
      <c r="BY57" s="137">
        <f t="shared" ref="BY57:BY62" si="98">SUM(BM57,BP57,BS57,BV57)</f>
        <v>0</v>
      </c>
      <c r="BZ57" s="138">
        <f t="shared" ref="BZ57:BZ62" si="99">IFERROR(BY57/BF57,"")</f>
        <v>0</v>
      </c>
      <c r="CA57" s="12"/>
      <c r="CB57" s="12"/>
      <c r="CC57" s="12"/>
      <c r="CD57" s="12"/>
      <c r="CE57" s="12"/>
      <c r="CF57" s="12"/>
      <c r="CG57" s="12"/>
    </row>
    <row r="58" ht="253.5" customHeight="1">
      <c r="A58" s="6"/>
      <c r="B58" s="23">
        <v>13.0</v>
      </c>
      <c r="C58" s="109" t="s">
        <v>117</v>
      </c>
      <c r="D58" s="109" t="s">
        <v>117</v>
      </c>
      <c r="E58" s="110">
        <v>2.0</v>
      </c>
      <c r="F58" s="110" t="s">
        <v>373</v>
      </c>
      <c r="G58" s="240" t="s">
        <v>374</v>
      </c>
      <c r="H58" s="161" t="s">
        <v>375</v>
      </c>
      <c r="I58" s="149" t="s">
        <v>286</v>
      </c>
      <c r="J58" s="149" t="s">
        <v>287</v>
      </c>
      <c r="K58" s="114" t="s">
        <v>365</v>
      </c>
      <c r="L58" s="172">
        <v>44277.0</v>
      </c>
      <c r="M58" s="173">
        <v>44331.0</v>
      </c>
      <c r="N58" s="141">
        <f t="shared" ref="N58:N62" si="100">SUM(O58,Q58,S58)</f>
        <v>0</v>
      </c>
      <c r="O58" s="114"/>
      <c r="P58" s="114"/>
      <c r="Q58" s="114"/>
      <c r="R58" s="114"/>
      <c r="S58" s="114"/>
      <c r="T58" s="114"/>
      <c r="U58" s="234">
        <f t="shared" si="77"/>
        <v>0</v>
      </c>
      <c r="V58" s="143" t="str">
        <f t="shared" si="78"/>
        <v/>
      </c>
      <c r="W58" s="144" t="s">
        <v>376</v>
      </c>
      <c r="X58" s="145" t="s">
        <v>274</v>
      </c>
      <c r="Y58" s="122">
        <f t="shared" si="79"/>
        <v>8</v>
      </c>
      <c r="Z58" s="114">
        <v>8.0</v>
      </c>
      <c r="AA58" s="114">
        <v>6.0</v>
      </c>
      <c r="AB58" s="114"/>
      <c r="AC58" s="114">
        <v>1.0</v>
      </c>
      <c r="AD58" s="114"/>
      <c r="AE58" s="114">
        <v>1.0</v>
      </c>
      <c r="AF58" s="234">
        <f t="shared" si="80"/>
        <v>8</v>
      </c>
      <c r="AG58" s="143">
        <f t="shared" si="81"/>
        <v>1</v>
      </c>
      <c r="AH58" s="144" t="s">
        <v>377</v>
      </c>
      <c r="AI58" s="145" t="s">
        <v>260</v>
      </c>
      <c r="AJ58" s="141">
        <f t="shared" si="82"/>
        <v>0</v>
      </c>
      <c r="AK58" s="114"/>
      <c r="AL58" s="114"/>
      <c r="AM58" s="114"/>
      <c r="AN58" s="114"/>
      <c r="AO58" s="114"/>
      <c r="AP58" s="114"/>
      <c r="AQ58" s="142">
        <f t="shared" si="83"/>
        <v>0</v>
      </c>
      <c r="AR58" s="143" t="str">
        <f t="shared" si="84"/>
        <v/>
      </c>
      <c r="AS58" s="144" t="s">
        <v>378</v>
      </c>
      <c r="AT58" s="145" t="s">
        <v>370</v>
      </c>
      <c r="AU58" s="122">
        <f t="shared" si="85"/>
        <v>0</v>
      </c>
      <c r="AV58" s="114"/>
      <c r="AW58" s="114"/>
      <c r="AX58" s="114"/>
      <c r="AY58" s="114"/>
      <c r="AZ58" s="114"/>
      <c r="BA58" s="114"/>
      <c r="BB58" s="142">
        <f t="shared" si="86"/>
        <v>0</v>
      </c>
      <c r="BC58" s="143" t="str">
        <f t="shared" si="87"/>
        <v/>
      </c>
      <c r="BD58" s="251" t="s">
        <v>371</v>
      </c>
      <c r="BE58" s="145"/>
      <c r="BF58" s="151">
        <f t="shared" si="88"/>
        <v>8</v>
      </c>
      <c r="BG58" s="114">
        <f t="shared" si="89"/>
        <v>8</v>
      </c>
      <c r="BH58" s="152">
        <f t="shared" si="90"/>
        <v>1</v>
      </c>
      <c r="BI58" s="153" t="s">
        <v>372</v>
      </c>
      <c r="BJ58" s="61"/>
      <c r="BK58" s="12"/>
      <c r="BL58" s="12"/>
      <c r="BM58" s="154"/>
      <c r="BN58" s="143" t="str">
        <f t="shared" si="91"/>
        <v/>
      </c>
      <c r="BO58" s="155"/>
      <c r="BP58" s="156" t="str">
        <f t="shared" si="92"/>
        <v/>
      </c>
      <c r="BQ58" s="143">
        <f t="shared" si="93"/>
        <v>0</v>
      </c>
      <c r="BR58" s="155" t="str">
        <f t="shared" si="94"/>
        <v/>
      </c>
      <c r="BS58" s="156"/>
      <c r="BT58" s="143" t="str">
        <f t="shared" si="95"/>
        <v/>
      </c>
      <c r="BU58" s="155"/>
      <c r="BV58" s="157">
        <f t="shared" si="96"/>
        <v>0</v>
      </c>
      <c r="BW58" s="143" t="str">
        <f t="shared" si="97"/>
        <v/>
      </c>
      <c r="BX58" s="158"/>
      <c r="BY58" s="159">
        <f t="shared" si="98"/>
        <v>0</v>
      </c>
      <c r="BZ58" s="160">
        <f t="shared" si="99"/>
        <v>0</v>
      </c>
      <c r="CA58" s="12"/>
      <c r="CB58" s="12"/>
      <c r="CC58" s="12"/>
      <c r="CD58" s="12"/>
      <c r="CE58" s="12"/>
      <c r="CF58" s="12"/>
      <c r="CG58" s="12"/>
    </row>
    <row r="59" ht="258.0" customHeight="1">
      <c r="A59" s="6"/>
      <c r="B59" s="23">
        <v>14.0</v>
      </c>
      <c r="C59" s="109" t="s">
        <v>117</v>
      </c>
      <c r="D59" s="109" t="s">
        <v>117</v>
      </c>
      <c r="E59" s="110">
        <v>3.0</v>
      </c>
      <c r="F59" s="110" t="s">
        <v>379</v>
      </c>
      <c r="G59" s="252" t="s">
        <v>380</v>
      </c>
      <c r="H59" s="161" t="s">
        <v>381</v>
      </c>
      <c r="I59" s="149" t="s">
        <v>286</v>
      </c>
      <c r="J59" s="149" t="s">
        <v>287</v>
      </c>
      <c r="K59" s="114" t="s">
        <v>365</v>
      </c>
      <c r="L59" s="172">
        <v>44277.0</v>
      </c>
      <c r="M59" s="173">
        <v>44377.0</v>
      </c>
      <c r="N59" s="122">
        <f t="shared" si="100"/>
        <v>0</v>
      </c>
      <c r="O59" s="114"/>
      <c r="P59" s="114"/>
      <c r="Q59" s="114"/>
      <c r="R59" s="114"/>
      <c r="S59" s="114"/>
      <c r="T59" s="114"/>
      <c r="U59" s="234">
        <f t="shared" si="77"/>
        <v>0</v>
      </c>
      <c r="V59" s="143" t="str">
        <f t="shared" si="78"/>
        <v/>
      </c>
      <c r="W59" s="144" t="s">
        <v>382</v>
      </c>
      <c r="X59" s="145" t="s">
        <v>274</v>
      </c>
      <c r="Y59" s="122">
        <f t="shared" si="79"/>
        <v>8</v>
      </c>
      <c r="Z59" s="114"/>
      <c r="AA59" s="114"/>
      <c r="AB59" s="114">
        <v>8.0</v>
      </c>
      <c r="AC59" s="114">
        <v>7.0</v>
      </c>
      <c r="AD59" s="114"/>
      <c r="AE59" s="114"/>
      <c r="AF59" s="149">
        <f t="shared" si="80"/>
        <v>7</v>
      </c>
      <c r="AG59" s="143">
        <f t="shared" si="81"/>
        <v>0.875</v>
      </c>
      <c r="AH59" s="144" t="s">
        <v>383</v>
      </c>
      <c r="AI59" s="145" t="s">
        <v>260</v>
      </c>
      <c r="AJ59" s="141">
        <f t="shared" si="82"/>
        <v>0</v>
      </c>
      <c r="AK59" s="114"/>
      <c r="AL59" s="114">
        <v>1.0</v>
      </c>
      <c r="AM59" s="114"/>
      <c r="AN59" s="114"/>
      <c r="AO59" s="114"/>
      <c r="AP59" s="114"/>
      <c r="AQ59" s="149">
        <f t="shared" si="83"/>
        <v>1</v>
      </c>
      <c r="AR59" s="143" t="str">
        <f t="shared" si="84"/>
        <v/>
      </c>
      <c r="AS59" s="144" t="s">
        <v>384</v>
      </c>
      <c r="AT59" s="145" t="s">
        <v>370</v>
      </c>
      <c r="AU59" s="122">
        <f t="shared" si="85"/>
        <v>0</v>
      </c>
      <c r="AV59" s="114"/>
      <c r="AW59" s="114"/>
      <c r="AX59" s="114"/>
      <c r="AY59" s="114"/>
      <c r="AZ59" s="114"/>
      <c r="BA59" s="114"/>
      <c r="BB59" s="149">
        <f t="shared" si="86"/>
        <v>0</v>
      </c>
      <c r="BC59" s="143" t="str">
        <f t="shared" si="87"/>
        <v/>
      </c>
      <c r="BD59" s="251" t="s">
        <v>371</v>
      </c>
      <c r="BE59" s="145"/>
      <c r="BF59" s="151">
        <f t="shared" si="88"/>
        <v>8</v>
      </c>
      <c r="BG59" s="114">
        <f t="shared" si="89"/>
        <v>8</v>
      </c>
      <c r="BH59" s="152">
        <f t="shared" si="90"/>
        <v>1</v>
      </c>
      <c r="BI59" s="153" t="s">
        <v>385</v>
      </c>
      <c r="BJ59" s="61"/>
      <c r="BK59" s="12"/>
      <c r="BL59" s="12"/>
      <c r="BM59" s="154"/>
      <c r="BN59" s="143" t="str">
        <f t="shared" si="91"/>
        <v/>
      </c>
      <c r="BO59" s="145"/>
      <c r="BP59" s="169" t="str">
        <f t="shared" si="92"/>
        <v/>
      </c>
      <c r="BQ59" s="143">
        <f t="shared" si="93"/>
        <v>0</v>
      </c>
      <c r="BR59" s="145" t="str">
        <f t="shared" si="94"/>
        <v/>
      </c>
      <c r="BS59" s="169"/>
      <c r="BT59" s="143" t="str">
        <f t="shared" si="95"/>
        <v/>
      </c>
      <c r="BU59" s="145"/>
      <c r="BV59" s="170">
        <f t="shared" si="96"/>
        <v>0</v>
      </c>
      <c r="BW59" s="143" t="str">
        <f t="shared" si="97"/>
        <v/>
      </c>
      <c r="BX59" s="171"/>
      <c r="BY59" s="159">
        <f t="shared" si="98"/>
        <v>0</v>
      </c>
      <c r="BZ59" s="160">
        <f t="shared" si="99"/>
        <v>0</v>
      </c>
      <c r="CA59" s="12"/>
      <c r="CB59" s="12"/>
      <c r="CC59" s="12"/>
      <c r="CD59" s="12"/>
      <c r="CE59" s="12"/>
      <c r="CF59" s="12"/>
      <c r="CG59" s="12"/>
    </row>
    <row r="60" ht="328.5" customHeight="1">
      <c r="A60" s="6"/>
      <c r="B60" s="23">
        <v>15.0</v>
      </c>
      <c r="C60" s="109" t="s">
        <v>117</v>
      </c>
      <c r="D60" s="109" t="s">
        <v>117</v>
      </c>
      <c r="E60" s="110">
        <v>4.0</v>
      </c>
      <c r="F60" s="110" t="s">
        <v>386</v>
      </c>
      <c r="G60" s="165" t="s">
        <v>387</v>
      </c>
      <c r="H60" s="161" t="s">
        <v>375</v>
      </c>
      <c r="I60" s="149" t="s">
        <v>286</v>
      </c>
      <c r="J60" s="149" t="s">
        <v>287</v>
      </c>
      <c r="K60" s="114" t="s">
        <v>365</v>
      </c>
      <c r="L60" s="172">
        <v>44277.0</v>
      </c>
      <c r="M60" s="173">
        <v>44407.0</v>
      </c>
      <c r="N60" s="122">
        <f t="shared" si="100"/>
        <v>0</v>
      </c>
      <c r="O60" s="114"/>
      <c r="P60" s="114"/>
      <c r="Q60" s="114"/>
      <c r="R60" s="114"/>
      <c r="S60" s="114"/>
      <c r="T60" s="114"/>
      <c r="U60" s="234">
        <f t="shared" si="77"/>
        <v>0</v>
      </c>
      <c r="V60" s="143" t="str">
        <f t="shared" si="78"/>
        <v/>
      </c>
      <c r="W60" s="144" t="s">
        <v>388</v>
      </c>
      <c r="X60" s="145" t="s">
        <v>389</v>
      </c>
      <c r="Y60" s="122">
        <f t="shared" si="79"/>
        <v>0</v>
      </c>
      <c r="Z60" s="114"/>
      <c r="AA60" s="114">
        <v>7.0</v>
      </c>
      <c r="AB60" s="114"/>
      <c r="AC60" s="114"/>
      <c r="AD60" s="114"/>
      <c r="AE60" s="114"/>
      <c r="AF60" s="149">
        <f t="shared" si="80"/>
        <v>7</v>
      </c>
      <c r="AG60" s="143" t="str">
        <f t="shared" si="81"/>
        <v/>
      </c>
      <c r="AH60" s="144" t="s">
        <v>390</v>
      </c>
      <c r="AI60" s="145" t="s">
        <v>391</v>
      </c>
      <c r="AJ60" s="122">
        <v>8.0</v>
      </c>
      <c r="AK60" s="114">
        <v>8.0</v>
      </c>
      <c r="AL60" s="114">
        <v>1.0</v>
      </c>
      <c r="AM60" s="114"/>
      <c r="AN60" s="114"/>
      <c r="AO60" s="114"/>
      <c r="AP60" s="114"/>
      <c r="AQ60" s="142">
        <f t="shared" si="83"/>
        <v>1</v>
      </c>
      <c r="AR60" s="143">
        <f t="shared" si="84"/>
        <v>0.125</v>
      </c>
      <c r="AS60" s="144" t="s">
        <v>392</v>
      </c>
      <c r="AT60" s="145" t="s">
        <v>370</v>
      </c>
      <c r="AU60" s="122">
        <f t="shared" si="85"/>
        <v>0</v>
      </c>
      <c r="AV60" s="114"/>
      <c r="AW60" s="114"/>
      <c r="AX60" s="114"/>
      <c r="AY60" s="114"/>
      <c r="AZ60" s="114"/>
      <c r="BA60" s="114"/>
      <c r="BB60" s="142">
        <f t="shared" si="86"/>
        <v>0</v>
      </c>
      <c r="BC60" s="143" t="str">
        <f t="shared" si="87"/>
        <v/>
      </c>
      <c r="BD60" s="251" t="s">
        <v>371</v>
      </c>
      <c r="BE60" s="145"/>
      <c r="BF60" s="151">
        <f t="shared" si="88"/>
        <v>8</v>
      </c>
      <c r="BG60" s="114">
        <f t="shared" si="89"/>
        <v>8</v>
      </c>
      <c r="BH60" s="152">
        <f t="shared" si="90"/>
        <v>1</v>
      </c>
      <c r="BI60" s="153" t="s">
        <v>372</v>
      </c>
      <c r="BJ60" s="61"/>
      <c r="BK60" s="12"/>
      <c r="BL60" s="12"/>
      <c r="BM60" s="154"/>
      <c r="BN60" s="143" t="str">
        <f t="shared" si="91"/>
        <v/>
      </c>
      <c r="BO60" s="145"/>
      <c r="BP60" s="169" t="str">
        <f t="shared" si="92"/>
        <v/>
      </c>
      <c r="BQ60" s="143" t="str">
        <f t="shared" si="93"/>
        <v/>
      </c>
      <c r="BR60" s="145" t="str">
        <f t="shared" si="94"/>
        <v/>
      </c>
      <c r="BS60" s="169"/>
      <c r="BT60" s="143">
        <f t="shared" si="95"/>
        <v>0</v>
      </c>
      <c r="BU60" s="145"/>
      <c r="BV60" s="170" t="str">
        <f t="shared" si="96"/>
        <v/>
      </c>
      <c r="BW60" s="143" t="str">
        <f t="shared" si="97"/>
        <v/>
      </c>
      <c r="BX60" s="171"/>
      <c r="BY60" s="159">
        <f t="shared" si="98"/>
        <v>0</v>
      </c>
      <c r="BZ60" s="160">
        <f t="shared" si="99"/>
        <v>0</v>
      </c>
      <c r="CA60" s="12"/>
      <c r="CB60" s="12"/>
      <c r="CC60" s="12"/>
      <c r="CD60" s="12"/>
      <c r="CE60" s="12"/>
      <c r="CF60" s="12"/>
      <c r="CG60" s="12"/>
    </row>
    <row r="61" ht="400.5" customHeight="1">
      <c r="A61" s="6"/>
      <c r="B61" s="23">
        <v>16.0</v>
      </c>
      <c r="C61" s="109" t="s">
        <v>117</v>
      </c>
      <c r="D61" s="109" t="s">
        <v>117</v>
      </c>
      <c r="E61" s="110">
        <v>5.0</v>
      </c>
      <c r="F61" s="110" t="s">
        <v>393</v>
      </c>
      <c r="G61" s="161" t="s">
        <v>394</v>
      </c>
      <c r="H61" s="253" t="s">
        <v>395</v>
      </c>
      <c r="I61" s="142" t="s">
        <v>286</v>
      </c>
      <c r="J61" s="142" t="s">
        <v>287</v>
      </c>
      <c r="K61" s="114" t="s">
        <v>365</v>
      </c>
      <c r="L61" s="172">
        <v>44348.0</v>
      </c>
      <c r="M61" s="173">
        <v>44560.0</v>
      </c>
      <c r="N61" s="237">
        <f t="shared" si="100"/>
        <v>0</v>
      </c>
      <c r="O61" s="114"/>
      <c r="P61" s="114"/>
      <c r="Q61" s="114"/>
      <c r="R61" s="114"/>
      <c r="S61" s="114"/>
      <c r="T61" s="114"/>
      <c r="U61" s="149">
        <f t="shared" si="77"/>
        <v>0</v>
      </c>
      <c r="V61" s="143" t="str">
        <f t="shared" si="78"/>
        <v/>
      </c>
      <c r="W61" s="144" t="s">
        <v>396</v>
      </c>
      <c r="X61" s="145" t="s">
        <v>389</v>
      </c>
      <c r="Y61" s="122">
        <f t="shared" si="79"/>
        <v>0</v>
      </c>
      <c r="Z61" s="114"/>
      <c r="AA61" s="114"/>
      <c r="AB61" s="114"/>
      <c r="AC61" s="114"/>
      <c r="AD61" s="114"/>
      <c r="AE61" s="114"/>
      <c r="AF61" s="149">
        <f t="shared" si="80"/>
        <v>0</v>
      </c>
      <c r="AG61" s="143" t="str">
        <f t="shared" si="81"/>
        <v/>
      </c>
      <c r="AH61" s="144" t="s">
        <v>397</v>
      </c>
      <c r="AI61" s="145" t="s">
        <v>274</v>
      </c>
      <c r="AJ61" s="254">
        <v>30.0</v>
      </c>
      <c r="AK61" s="114">
        <v>20.0</v>
      </c>
      <c r="AL61" s="114">
        <v>16.0</v>
      </c>
      <c r="AM61" s="114"/>
      <c r="AN61" s="114"/>
      <c r="AO61" s="114">
        <v>10.0</v>
      </c>
      <c r="AP61" s="114">
        <v>19.0</v>
      </c>
      <c r="AQ61" s="234">
        <f t="shared" si="83"/>
        <v>35</v>
      </c>
      <c r="AR61" s="143">
        <f t="shared" si="84"/>
        <v>1.166666667</v>
      </c>
      <c r="AS61" s="144" t="s">
        <v>398</v>
      </c>
      <c r="AT61" s="145" t="s">
        <v>399</v>
      </c>
      <c r="AU61" s="122">
        <f t="shared" si="85"/>
        <v>30</v>
      </c>
      <c r="AV61" s="114">
        <v>10.0</v>
      </c>
      <c r="AW61" s="166">
        <v>2.0</v>
      </c>
      <c r="AX61" s="114">
        <v>20.0</v>
      </c>
      <c r="AY61" s="166">
        <v>16.0</v>
      </c>
      <c r="AZ61" s="114"/>
      <c r="BA61" s="166">
        <v>5.0</v>
      </c>
      <c r="BB61" s="149">
        <f t="shared" si="86"/>
        <v>23</v>
      </c>
      <c r="BC61" s="143">
        <f t="shared" si="87"/>
        <v>0.7666666667</v>
      </c>
      <c r="BD61" s="235" t="s">
        <v>400</v>
      </c>
      <c r="BE61" s="168" t="s">
        <v>260</v>
      </c>
      <c r="BF61" s="151">
        <f t="shared" si="88"/>
        <v>60</v>
      </c>
      <c r="BG61" s="114">
        <f t="shared" si="89"/>
        <v>58</v>
      </c>
      <c r="BH61" s="152">
        <f t="shared" si="90"/>
        <v>0.9666666667</v>
      </c>
      <c r="BI61" s="153" t="s">
        <v>401</v>
      </c>
      <c r="BJ61" s="61"/>
      <c r="BK61" s="12"/>
      <c r="BL61" s="12"/>
      <c r="BM61" s="154"/>
      <c r="BN61" s="143" t="str">
        <f t="shared" si="91"/>
        <v/>
      </c>
      <c r="BO61" s="155"/>
      <c r="BP61" s="156" t="str">
        <f t="shared" si="92"/>
        <v/>
      </c>
      <c r="BQ61" s="143" t="str">
        <f t="shared" si="93"/>
        <v/>
      </c>
      <c r="BR61" s="155" t="str">
        <f t="shared" si="94"/>
        <v/>
      </c>
      <c r="BS61" s="156"/>
      <c r="BT61" s="143">
        <f t="shared" si="95"/>
        <v>0</v>
      </c>
      <c r="BU61" s="155"/>
      <c r="BV61" s="157" t="str">
        <f t="shared" si="96"/>
        <v/>
      </c>
      <c r="BW61" s="143">
        <f t="shared" si="97"/>
        <v>0</v>
      </c>
      <c r="BX61" s="158"/>
      <c r="BY61" s="159">
        <f t="shared" si="98"/>
        <v>0</v>
      </c>
      <c r="BZ61" s="160">
        <f t="shared" si="99"/>
        <v>0</v>
      </c>
      <c r="CA61" s="12"/>
      <c r="CB61" s="12"/>
      <c r="CC61" s="12"/>
      <c r="CD61" s="12"/>
      <c r="CE61" s="12"/>
      <c r="CF61" s="12"/>
      <c r="CG61" s="12"/>
    </row>
    <row r="62" ht="15.75" customHeight="1">
      <c r="A62" s="6"/>
      <c r="B62" s="23">
        <v>17.0</v>
      </c>
      <c r="C62" s="255" t="s">
        <v>117</v>
      </c>
      <c r="D62" s="256" t="s">
        <v>117</v>
      </c>
      <c r="E62" s="257">
        <v>6.0</v>
      </c>
      <c r="F62" s="258" t="s">
        <v>402</v>
      </c>
      <c r="G62" s="161" t="s">
        <v>403</v>
      </c>
      <c r="H62" s="253" t="s">
        <v>404</v>
      </c>
      <c r="I62" s="234" t="s">
        <v>286</v>
      </c>
      <c r="J62" s="234" t="s">
        <v>287</v>
      </c>
      <c r="K62" s="114" t="s">
        <v>365</v>
      </c>
      <c r="L62" s="172">
        <v>44348.0</v>
      </c>
      <c r="M62" s="173">
        <v>44560.0</v>
      </c>
      <c r="N62" s="239">
        <f t="shared" si="100"/>
        <v>0</v>
      </c>
      <c r="O62" s="114"/>
      <c r="P62" s="114"/>
      <c r="Q62" s="114"/>
      <c r="R62" s="114"/>
      <c r="S62" s="114"/>
      <c r="T62" s="114"/>
      <c r="U62" s="149">
        <f t="shared" si="77"/>
        <v>0</v>
      </c>
      <c r="V62" s="143" t="str">
        <f t="shared" si="78"/>
        <v/>
      </c>
      <c r="W62" s="144" t="s">
        <v>396</v>
      </c>
      <c r="X62" s="145" t="s">
        <v>389</v>
      </c>
      <c r="Y62" s="164">
        <f t="shared" si="79"/>
        <v>0</v>
      </c>
      <c r="Z62" s="114"/>
      <c r="AA62" s="114"/>
      <c r="AB62" s="114"/>
      <c r="AC62" s="114"/>
      <c r="AD62" s="114"/>
      <c r="AE62" s="114"/>
      <c r="AF62" s="142">
        <f t="shared" si="80"/>
        <v>0</v>
      </c>
      <c r="AG62" s="143" t="str">
        <f t="shared" si="81"/>
        <v/>
      </c>
      <c r="AH62" s="144" t="s">
        <v>397</v>
      </c>
      <c r="AI62" s="145" t="s">
        <v>405</v>
      </c>
      <c r="AJ62" s="239">
        <f>SUM(AK62,AM62,AO62)</f>
        <v>0</v>
      </c>
      <c r="AK62" s="114"/>
      <c r="AL62" s="114"/>
      <c r="AM62" s="114"/>
      <c r="AN62" s="114"/>
      <c r="AO62" s="114"/>
      <c r="AP62" s="114"/>
      <c r="AQ62" s="240">
        <f t="shared" si="83"/>
        <v>0</v>
      </c>
      <c r="AR62" s="143" t="str">
        <f t="shared" si="84"/>
        <v/>
      </c>
      <c r="AS62" s="144" t="s">
        <v>406</v>
      </c>
      <c r="AT62" s="145" t="s">
        <v>274</v>
      </c>
      <c r="AU62" s="122">
        <f t="shared" si="85"/>
        <v>20</v>
      </c>
      <c r="AV62" s="114"/>
      <c r="AW62" s="114"/>
      <c r="AX62" s="114">
        <v>20.0</v>
      </c>
      <c r="AY62" s="166">
        <v>16.0</v>
      </c>
      <c r="AZ62" s="114"/>
      <c r="BA62" s="166">
        <v>4.0</v>
      </c>
      <c r="BB62" s="142">
        <f t="shared" si="86"/>
        <v>20</v>
      </c>
      <c r="BC62" s="143">
        <f t="shared" si="87"/>
        <v>1</v>
      </c>
      <c r="BD62" s="235" t="s">
        <v>407</v>
      </c>
      <c r="BE62" s="168" t="s">
        <v>260</v>
      </c>
      <c r="BF62" s="151">
        <f t="shared" si="88"/>
        <v>20</v>
      </c>
      <c r="BG62" s="114">
        <f t="shared" si="89"/>
        <v>20</v>
      </c>
      <c r="BH62" s="152">
        <f t="shared" si="90"/>
        <v>1</v>
      </c>
      <c r="BI62" s="153" t="s">
        <v>408</v>
      </c>
      <c r="BJ62" s="61"/>
      <c r="BK62" s="12"/>
      <c r="BL62" s="12"/>
      <c r="BM62" s="154"/>
      <c r="BN62" s="143" t="str">
        <f t="shared" si="91"/>
        <v/>
      </c>
      <c r="BO62" s="155"/>
      <c r="BP62" s="156" t="str">
        <f t="shared" si="92"/>
        <v/>
      </c>
      <c r="BQ62" s="143" t="str">
        <f t="shared" si="93"/>
        <v/>
      </c>
      <c r="BR62" s="155" t="str">
        <f t="shared" si="94"/>
        <v/>
      </c>
      <c r="BS62" s="156"/>
      <c r="BT62" s="143" t="str">
        <f t="shared" si="95"/>
        <v/>
      </c>
      <c r="BU62" s="155"/>
      <c r="BV62" s="157" t="str">
        <f t="shared" si="96"/>
        <v/>
      </c>
      <c r="BW62" s="143">
        <f t="shared" si="97"/>
        <v>0</v>
      </c>
      <c r="BX62" s="158"/>
      <c r="BY62" s="159">
        <f t="shared" si="98"/>
        <v>0</v>
      </c>
      <c r="BZ62" s="160">
        <f t="shared" si="99"/>
        <v>0</v>
      </c>
      <c r="CA62" s="12"/>
      <c r="CB62" s="12"/>
      <c r="CC62" s="12"/>
      <c r="CD62" s="12"/>
      <c r="CE62" s="12"/>
      <c r="CF62" s="12"/>
      <c r="CG62" s="12"/>
    </row>
    <row r="63" ht="243.75" customHeight="1">
      <c r="A63" s="6"/>
      <c r="B63" s="23">
        <v>18.0</v>
      </c>
      <c r="C63" s="259" t="s">
        <v>117</v>
      </c>
      <c r="D63" s="260" t="s">
        <v>117</v>
      </c>
      <c r="E63" s="261">
        <v>7.0</v>
      </c>
      <c r="F63" s="262" t="s">
        <v>409</v>
      </c>
      <c r="G63" s="263" t="s">
        <v>410</v>
      </c>
      <c r="H63" s="264" t="s">
        <v>411</v>
      </c>
      <c r="I63" s="149" t="s">
        <v>286</v>
      </c>
      <c r="J63" s="234" t="s">
        <v>287</v>
      </c>
      <c r="K63" s="114" t="s">
        <v>365</v>
      </c>
      <c r="L63" s="172">
        <v>44228.0</v>
      </c>
      <c r="M63" s="173">
        <v>44560.0</v>
      </c>
      <c r="N63" s="237">
        <v>0.0</v>
      </c>
      <c r="O63" s="265"/>
      <c r="P63" s="265"/>
      <c r="Q63" s="265"/>
      <c r="R63" s="265"/>
      <c r="S63" s="265"/>
      <c r="T63" s="265"/>
      <c r="U63" s="142">
        <f t="shared" si="77"/>
        <v>0</v>
      </c>
      <c r="V63" s="143" t="str">
        <f t="shared" si="78"/>
        <v/>
      </c>
      <c r="W63" s="144" t="s">
        <v>412</v>
      </c>
      <c r="X63" s="266" t="s">
        <v>389</v>
      </c>
      <c r="Y63" s="237">
        <v>1.0</v>
      </c>
      <c r="Z63" s="265">
        <v>1.0</v>
      </c>
      <c r="AA63" s="265"/>
      <c r="AB63" s="265"/>
      <c r="AC63" s="265"/>
      <c r="AD63" s="265"/>
      <c r="AE63" s="265">
        <v>1.0</v>
      </c>
      <c r="AF63" s="240">
        <f t="shared" si="80"/>
        <v>1</v>
      </c>
      <c r="AG63" s="143">
        <f t="shared" si="81"/>
        <v>1</v>
      </c>
      <c r="AH63" s="267" t="s">
        <v>413</v>
      </c>
      <c r="AI63" s="266" t="s">
        <v>260</v>
      </c>
      <c r="AJ63" s="237">
        <v>1.0</v>
      </c>
      <c r="AK63" s="265">
        <v>1.0</v>
      </c>
      <c r="AL63" s="265"/>
      <c r="AM63" s="265"/>
      <c r="AN63" s="265">
        <v>1.0</v>
      </c>
      <c r="AO63" s="265"/>
      <c r="AP63" s="265"/>
      <c r="AQ63" s="240">
        <f t="shared" si="83"/>
        <v>1</v>
      </c>
      <c r="AR63" s="143">
        <f t="shared" si="84"/>
        <v>1</v>
      </c>
      <c r="AS63" s="267" t="s">
        <v>414</v>
      </c>
      <c r="AT63" s="266" t="s">
        <v>260</v>
      </c>
      <c r="AU63" s="122">
        <f t="shared" si="85"/>
        <v>1</v>
      </c>
      <c r="AV63" s="265"/>
      <c r="AW63" s="265"/>
      <c r="AX63" s="265">
        <v>1.0</v>
      </c>
      <c r="AY63" s="268">
        <v>1.0</v>
      </c>
      <c r="AZ63" s="265"/>
      <c r="BA63" s="265"/>
      <c r="BB63" s="234">
        <f t="shared" si="86"/>
        <v>1</v>
      </c>
      <c r="BC63" s="143">
        <f t="shared" si="87"/>
        <v>1</v>
      </c>
      <c r="BD63" s="269" t="s">
        <v>415</v>
      </c>
      <c r="BE63" s="270" t="s">
        <v>260</v>
      </c>
      <c r="BF63" s="151">
        <f t="shared" si="88"/>
        <v>3</v>
      </c>
      <c r="BG63" s="114">
        <f t="shared" si="89"/>
        <v>3</v>
      </c>
      <c r="BH63" s="152">
        <f t="shared" si="90"/>
        <v>1</v>
      </c>
      <c r="BI63" s="271" t="s">
        <v>416</v>
      </c>
      <c r="BJ63" s="61"/>
      <c r="BK63" s="12"/>
      <c r="BL63" s="12"/>
      <c r="BM63" s="272"/>
      <c r="BN63" s="273"/>
      <c r="BO63" s="274"/>
      <c r="BP63" s="275"/>
      <c r="BQ63" s="273"/>
      <c r="BR63" s="274"/>
      <c r="BS63" s="275"/>
      <c r="BT63" s="273"/>
      <c r="BU63" s="274"/>
      <c r="BV63" s="276"/>
      <c r="BW63" s="273"/>
      <c r="BX63" s="277"/>
      <c r="BY63" s="278"/>
      <c r="BZ63" s="279"/>
      <c r="CA63" s="12"/>
      <c r="CB63" s="12"/>
      <c r="CC63" s="12"/>
      <c r="CD63" s="12"/>
      <c r="CE63" s="12"/>
      <c r="CF63" s="12"/>
      <c r="CG63" s="12"/>
    </row>
    <row r="64" ht="259.5" customHeight="1">
      <c r="A64" s="6"/>
      <c r="B64" s="280">
        <v>19.0</v>
      </c>
      <c r="C64" s="259" t="s">
        <v>117</v>
      </c>
      <c r="D64" s="281" t="s">
        <v>117</v>
      </c>
      <c r="E64" s="282">
        <v>8.0</v>
      </c>
      <c r="F64" s="283" t="s">
        <v>417</v>
      </c>
      <c r="G64" s="263" t="s">
        <v>418</v>
      </c>
      <c r="H64" s="284" t="s">
        <v>419</v>
      </c>
      <c r="I64" s="165" t="s">
        <v>286</v>
      </c>
      <c r="J64" s="240" t="s">
        <v>287</v>
      </c>
      <c r="K64" s="114" t="s">
        <v>420</v>
      </c>
      <c r="L64" s="172">
        <v>44228.0</v>
      </c>
      <c r="M64" s="173">
        <v>44560.0</v>
      </c>
      <c r="N64" s="239">
        <v>0.0</v>
      </c>
      <c r="O64" s="265"/>
      <c r="P64" s="265"/>
      <c r="Q64" s="265"/>
      <c r="R64" s="265"/>
      <c r="S64" s="265"/>
      <c r="T64" s="265"/>
      <c r="U64" s="240">
        <f t="shared" si="77"/>
        <v>0</v>
      </c>
      <c r="V64" s="143" t="str">
        <f t="shared" si="78"/>
        <v/>
      </c>
      <c r="W64" s="267" t="s">
        <v>421</v>
      </c>
      <c r="X64" s="266" t="s">
        <v>389</v>
      </c>
      <c r="Y64" s="239">
        <v>0.0</v>
      </c>
      <c r="Z64" s="265"/>
      <c r="AA64" s="265"/>
      <c r="AB64" s="265"/>
      <c r="AC64" s="265"/>
      <c r="AD64" s="265"/>
      <c r="AE64" s="265"/>
      <c r="AF64" s="142">
        <v>0.0</v>
      </c>
      <c r="AG64" s="143" t="str">
        <f t="shared" si="81"/>
        <v/>
      </c>
      <c r="AH64" s="267" t="s">
        <v>422</v>
      </c>
      <c r="AI64" s="266" t="s">
        <v>274</v>
      </c>
      <c r="AJ64" s="239">
        <v>0.0</v>
      </c>
      <c r="AK64" s="265"/>
      <c r="AL64" s="265"/>
      <c r="AM64" s="265"/>
      <c r="AN64" s="265"/>
      <c r="AO64" s="265"/>
      <c r="AP64" s="265"/>
      <c r="AQ64" s="240">
        <f t="shared" si="83"/>
        <v>0</v>
      </c>
      <c r="AR64" s="143" t="str">
        <f t="shared" si="84"/>
        <v/>
      </c>
      <c r="AS64" s="267" t="s">
        <v>423</v>
      </c>
      <c r="AT64" s="266" t="s">
        <v>274</v>
      </c>
      <c r="AU64" s="122">
        <f t="shared" si="85"/>
        <v>1</v>
      </c>
      <c r="AV64" s="265"/>
      <c r="AW64" s="265"/>
      <c r="AX64" s="265">
        <v>1.0</v>
      </c>
      <c r="AY64" s="268">
        <v>1.0</v>
      </c>
      <c r="AZ64" s="265"/>
      <c r="BA64" s="265"/>
      <c r="BB64" s="240">
        <f t="shared" si="86"/>
        <v>1</v>
      </c>
      <c r="BC64" s="143">
        <f t="shared" si="87"/>
        <v>1</v>
      </c>
      <c r="BD64" s="269" t="s">
        <v>424</v>
      </c>
      <c r="BE64" s="270" t="s">
        <v>260</v>
      </c>
      <c r="BF64" s="151">
        <f t="shared" si="88"/>
        <v>1</v>
      </c>
      <c r="BG64" s="114">
        <f t="shared" si="89"/>
        <v>1</v>
      </c>
      <c r="BH64" s="152">
        <f t="shared" si="90"/>
        <v>1</v>
      </c>
      <c r="BI64" s="271" t="s">
        <v>425</v>
      </c>
      <c r="BJ64" s="61"/>
      <c r="BK64" s="12"/>
      <c r="BL64" s="12"/>
      <c r="BM64" s="272"/>
      <c r="BN64" s="273"/>
      <c r="BO64" s="274"/>
      <c r="BP64" s="275"/>
      <c r="BQ64" s="273"/>
      <c r="BR64" s="274"/>
      <c r="BS64" s="275"/>
      <c r="BT64" s="273"/>
      <c r="BU64" s="274"/>
      <c r="BV64" s="276"/>
      <c r="BW64" s="273"/>
      <c r="BX64" s="277"/>
      <c r="BY64" s="278"/>
      <c r="BZ64" s="279"/>
      <c r="CA64" s="12"/>
      <c r="CB64" s="12"/>
      <c r="CC64" s="12"/>
      <c r="CD64" s="12"/>
      <c r="CE64" s="12"/>
      <c r="CF64" s="12"/>
      <c r="CG64" s="12"/>
    </row>
    <row r="65" ht="33.0" customHeight="1">
      <c r="A65" s="175"/>
      <c r="B65" s="23"/>
      <c r="C65" s="285"/>
      <c r="D65" s="286"/>
      <c r="E65" s="286"/>
      <c r="F65" s="287" t="s">
        <v>278</v>
      </c>
      <c r="G65" s="179"/>
      <c r="H65" s="180"/>
      <c r="I65" s="179"/>
      <c r="J65" s="179"/>
      <c r="K65" s="179"/>
      <c r="L65" s="181"/>
      <c r="M65" s="182"/>
      <c r="N65" s="187"/>
      <c r="O65" s="179"/>
      <c r="P65" s="179"/>
      <c r="Q65" s="179"/>
      <c r="R65" s="179"/>
      <c r="S65" s="179"/>
      <c r="T65" s="179"/>
      <c r="U65" s="179"/>
      <c r="V65" s="184" t="str">
        <f t="shared" si="78"/>
        <v/>
      </c>
      <c r="W65" s="185"/>
      <c r="X65" s="186"/>
      <c r="Y65" s="187"/>
      <c r="Z65" s="179"/>
      <c r="AA65" s="179"/>
      <c r="AB65" s="179"/>
      <c r="AC65" s="179"/>
      <c r="AD65" s="179"/>
      <c r="AE65" s="179"/>
      <c r="AF65" s="179"/>
      <c r="AG65" s="184" t="str">
        <f t="shared" si="81"/>
        <v/>
      </c>
      <c r="AH65" s="185"/>
      <c r="AI65" s="186"/>
      <c r="AJ65" s="187"/>
      <c r="AK65" s="179"/>
      <c r="AL65" s="179"/>
      <c r="AM65" s="179"/>
      <c r="AN65" s="179"/>
      <c r="AO65" s="179"/>
      <c r="AP65" s="179"/>
      <c r="AQ65" s="179"/>
      <c r="AR65" s="184" t="str">
        <f t="shared" si="84"/>
        <v/>
      </c>
      <c r="AS65" s="189"/>
      <c r="AT65" s="186"/>
      <c r="AU65" s="187"/>
      <c r="AV65" s="179"/>
      <c r="AW65" s="179"/>
      <c r="AX65" s="179"/>
      <c r="AY65" s="179"/>
      <c r="AZ65" s="179"/>
      <c r="BA65" s="179"/>
      <c r="BB65" s="179"/>
      <c r="BC65" s="184" t="str">
        <f t="shared" si="87"/>
        <v/>
      </c>
      <c r="BD65" s="190"/>
      <c r="BE65" s="186"/>
      <c r="BF65" s="151">
        <f t="shared" si="88"/>
        <v>0</v>
      </c>
      <c r="BG65" s="114">
        <f t="shared" si="89"/>
        <v>0</v>
      </c>
      <c r="BH65" s="193" t="str">
        <f t="shared" si="90"/>
        <v/>
      </c>
      <c r="BI65" s="194"/>
      <c r="BJ65" s="195"/>
      <c r="BK65" s="12"/>
      <c r="BL65" s="12"/>
      <c r="BM65" s="196"/>
      <c r="BN65" s="197" t="str">
        <f>IFERROR(BM65/N65,"")</f>
        <v/>
      </c>
      <c r="BO65" s="198"/>
      <c r="BP65" s="199" t="str">
        <f>IFERROR(BO65/Q65,"")</f>
        <v/>
      </c>
      <c r="BQ65" s="197" t="str">
        <f>IFERROR(BP65/Y65,"")</f>
        <v/>
      </c>
      <c r="BR65" s="198" t="str">
        <f>IFERROR(BQ65/U65,"")</f>
        <v/>
      </c>
      <c r="BS65" s="199"/>
      <c r="BT65" s="197" t="str">
        <f>IFERROR(BS65/AJ65,"")</f>
        <v/>
      </c>
      <c r="BU65" s="198"/>
      <c r="BV65" s="200" t="str">
        <f>IFERROR(BU65/Y65,"")</f>
        <v/>
      </c>
      <c r="BW65" s="197" t="str">
        <f>IFERROR(BV65/AU65,"")</f>
        <v/>
      </c>
      <c r="BX65" s="201"/>
      <c r="BY65" s="202"/>
      <c r="BZ65" s="203" t="str">
        <f>IFERROR(BY65/BF65,"")</f>
        <v/>
      </c>
      <c r="CA65" s="12"/>
      <c r="CB65" s="12"/>
      <c r="CC65" s="12"/>
      <c r="CD65" s="12"/>
      <c r="CE65" s="12"/>
      <c r="CF65" s="12"/>
      <c r="CG65" s="12"/>
    </row>
    <row r="66" ht="15.75" customHeight="1">
      <c r="A66" s="5"/>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29"/>
      <c r="BK66" s="12"/>
      <c r="BL66" s="12"/>
      <c r="BM66" s="5"/>
      <c r="BN66" s="5"/>
      <c r="BO66" s="5"/>
      <c r="BP66" s="5"/>
      <c r="BQ66" s="5"/>
      <c r="BR66" s="5"/>
      <c r="BS66" s="5"/>
      <c r="BT66" s="5"/>
      <c r="BU66" s="5"/>
      <c r="BV66" s="5"/>
      <c r="BW66" s="5"/>
      <c r="BX66" s="5"/>
      <c r="BY66" s="5"/>
      <c r="BZ66" s="5"/>
      <c r="CA66" s="12"/>
      <c r="CB66" s="12"/>
      <c r="CC66" s="12"/>
      <c r="CD66" s="12"/>
      <c r="CE66" s="12"/>
      <c r="CF66" s="12"/>
      <c r="CG66" s="12"/>
    </row>
    <row r="67" ht="12.75" customHeight="1">
      <c r="A67" s="42"/>
      <c r="B67" s="43"/>
      <c r="C67" s="24" t="s">
        <v>196</v>
      </c>
      <c r="D67" s="25"/>
      <c r="E67" s="25"/>
      <c r="F67" s="26"/>
      <c r="G67" s="241" t="s">
        <v>25</v>
      </c>
      <c r="H67" s="25"/>
      <c r="I67" s="25"/>
      <c r="J67" s="25"/>
      <c r="K67" s="25"/>
      <c r="L67" s="25"/>
      <c r="M67" s="28"/>
      <c r="N67" s="49" t="s">
        <v>197</v>
      </c>
      <c r="O67" s="25"/>
      <c r="P67" s="25"/>
      <c r="Q67" s="25"/>
      <c r="R67" s="25"/>
      <c r="S67" s="25"/>
      <c r="T67" s="25"/>
      <c r="U67" s="25"/>
      <c r="V67" s="25"/>
      <c r="W67" s="25"/>
      <c r="X67" s="28"/>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5"/>
      <c r="BH67" s="45"/>
      <c r="BI67" s="46"/>
      <c r="BJ67" s="44"/>
      <c r="BK67" s="47"/>
      <c r="BL67" s="47"/>
      <c r="BM67" s="43"/>
      <c r="BN67" s="43"/>
      <c r="BO67" s="43"/>
      <c r="BP67" s="43"/>
      <c r="BQ67" s="43"/>
      <c r="BR67" s="43"/>
      <c r="BS67" s="43"/>
      <c r="BT67" s="43"/>
      <c r="BU67" s="43"/>
      <c r="BV67" s="43"/>
      <c r="BW67" s="43"/>
      <c r="BX67" s="43"/>
      <c r="BY67" s="43"/>
      <c r="BZ67" s="45"/>
      <c r="CA67" s="47"/>
      <c r="CB67" s="47"/>
      <c r="CC67" s="47"/>
      <c r="CD67" s="47"/>
      <c r="CE67" s="47"/>
      <c r="CF67" s="47"/>
      <c r="CG67" s="47"/>
    </row>
    <row r="68" ht="36.75" customHeight="1">
      <c r="A68" s="6"/>
      <c r="B68" s="23"/>
      <c r="C68" s="30" t="s">
        <v>198</v>
      </c>
      <c r="D68" s="10"/>
      <c r="E68" s="10"/>
      <c r="F68" s="11"/>
      <c r="G68" s="48" t="str">
        <f>+VLOOKUP(G67,LISTAS!$H$3:$I$10,2,FALSE)</f>
        <v>Proyecto 7639 - Consolidar la capacidad institucional y ciudadana para la identificación, reconocimiento, activación y salvaguardia del patrimonio cultural, reconociendo la diversidad territorial, poblacional y simbólica del patrimonio</v>
      </c>
      <c r="H68" s="10"/>
      <c r="I68" s="10"/>
      <c r="J68" s="10"/>
      <c r="K68" s="10"/>
      <c r="L68" s="10"/>
      <c r="M68" s="32"/>
      <c r="N68" s="50" t="s">
        <v>199</v>
      </c>
      <c r="O68" s="10"/>
      <c r="P68" s="10"/>
      <c r="Q68" s="10"/>
      <c r="R68" s="11"/>
      <c r="S68" s="51" t="s">
        <v>200</v>
      </c>
      <c r="T68" s="10"/>
      <c r="U68" s="10"/>
      <c r="V68" s="11"/>
      <c r="W68" s="52" t="s">
        <v>201</v>
      </c>
      <c r="X68" s="53" t="s">
        <v>202</v>
      </c>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6"/>
      <c r="BI68" s="6"/>
      <c r="BJ68" s="12"/>
      <c r="BK68" s="12"/>
      <c r="BL68" s="12"/>
      <c r="BM68" s="38">
        <f>SUM(BM72:BM96)</f>
        <v>0</v>
      </c>
      <c r="BN68" s="38"/>
      <c r="BO68" s="38"/>
      <c r="BP68" s="38">
        <f>SUM(BP72:BP96)</f>
        <v>0</v>
      </c>
      <c r="BQ68" s="38"/>
      <c r="BR68" s="38"/>
      <c r="BS68" s="38">
        <f>SUM(BS72:BS96)</f>
        <v>0</v>
      </c>
      <c r="BT68" s="38"/>
      <c r="BU68" s="38"/>
      <c r="BV68" s="38">
        <f>SUM(BV72:BV96)</f>
        <v>0</v>
      </c>
      <c r="BW68" s="38"/>
      <c r="BX68" s="38"/>
      <c r="BY68" s="38">
        <f>SUM(BY72:BY96)</f>
        <v>0</v>
      </c>
      <c r="BZ68" s="38"/>
      <c r="CA68" s="12"/>
      <c r="CB68" s="12"/>
      <c r="CC68" s="12"/>
      <c r="CD68" s="12"/>
      <c r="CE68" s="12"/>
      <c r="CF68" s="12"/>
      <c r="CG68" s="12"/>
    </row>
    <row r="69" ht="24.0" customHeight="1">
      <c r="A69" s="6"/>
      <c r="B69" s="23" t="str">
        <f>+VLOOKUP($G$10,LISTAS!$B$47:$D$65,2,FALSE)</f>
        <v>OBJ_3</v>
      </c>
      <c r="C69" s="30" t="s">
        <v>203</v>
      </c>
      <c r="D69" s="10"/>
      <c r="E69" s="10"/>
      <c r="F69" s="11"/>
      <c r="G69" s="54" t="s">
        <v>141</v>
      </c>
      <c r="H69" s="10"/>
      <c r="I69" s="10"/>
      <c r="J69" s="10"/>
      <c r="K69" s="10"/>
      <c r="L69" s="10"/>
      <c r="M69" s="32"/>
      <c r="N69" s="55">
        <v>2.6E8</v>
      </c>
      <c r="O69" s="56"/>
      <c r="P69" s="56"/>
      <c r="Q69" s="56"/>
      <c r="R69" s="8"/>
      <c r="S69" s="57" t="s">
        <v>323</v>
      </c>
      <c r="T69" s="56"/>
      <c r="U69" s="56"/>
      <c r="V69" s="8"/>
      <c r="W69" s="58" t="s">
        <v>359</v>
      </c>
      <c r="X69" s="58" t="s">
        <v>360</v>
      </c>
      <c r="Y69" s="60"/>
      <c r="Z69" s="60"/>
      <c r="AA69" s="60"/>
      <c r="AB69" s="60"/>
      <c r="AC69" s="60"/>
      <c r="AD69" s="60"/>
      <c r="AE69" s="60"/>
      <c r="AF69" s="5"/>
      <c r="AG69" s="60"/>
      <c r="AH69" s="60"/>
      <c r="AI69" s="60"/>
      <c r="AJ69" s="60"/>
      <c r="AK69" s="60"/>
      <c r="AL69" s="60"/>
      <c r="AM69" s="60"/>
      <c r="AN69" s="60"/>
      <c r="AO69" s="60"/>
      <c r="AP69" s="60"/>
      <c r="AQ69" s="5"/>
      <c r="AR69" s="60"/>
      <c r="AS69" s="60"/>
      <c r="AT69" s="60"/>
      <c r="AU69" s="60"/>
      <c r="AV69" s="60"/>
      <c r="AW69" s="60"/>
      <c r="AX69" s="60"/>
      <c r="AY69" s="60"/>
      <c r="AZ69" s="60"/>
      <c r="BA69" s="60"/>
      <c r="BB69" s="5"/>
      <c r="BC69" s="60"/>
      <c r="BD69" s="60"/>
      <c r="BE69" s="60"/>
      <c r="BF69" s="60"/>
      <c r="BG69" s="60"/>
      <c r="BH69" s="60"/>
      <c r="BI69" s="60"/>
      <c r="BJ69" s="61"/>
      <c r="BK69" s="12"/>
      <c r="BL69" s="12"/>
      <c r="BM69" s="62" t="s">
        <v>206</v>
      </c>
      <c r="BN69" s="63"/>
      <c r="BO69" s="63"/>
      <c r="BP69" s="63"/>
      <c r="BQ69" s="63"/>
      <c r="BR69" s="63"/>
      <c r="BS69" s="63"/>
      <c r="BT69" s="63"/>
      <c r="BU69" s="63"/>
      <c r="BV69" s="63"/>
      <c r="BW69" s="63"/>
      <c r="BX69" s="63"/>
      <c r="BY69" s="63"/>
      <c r="BZ69" s="64"/>
      <c r="CA69" s="12"/>
      <c r="CB69" s="12"/>
      <c r="CC69" s="12"/>
      <c r="CD69" s="12"/>
      <c r="CE69" s="12"/>
      <c r="CF69" s="12"/>
      <c r="CG69" s="12"/>
    </row>
    <row r="70" ht="24.0" customHeight="1">
      <c r="A70" s="6"/>
      <c r="B70" s="23" t="str">
        <f>+VLOOKUP($G$11,LISTAS!$B$112:$D$132,2,FALSE)</f>
        <v>PROD_OBJ_3</v>
      </c>
      <c r="C70" s="65" t="s">
        <v>207</v>
      </c>
      <c r="D70" s="66"/>
      <c r="E70" s="66"/>
      <c r="F70" s="67"/>
      <c r="G70" s="68" t="s">
        <v>176</v>
      </c>
      <c r="M70" s="69"/>
      <c r="N70" s="218"/>
      <c r="O70" s="216"/>
      <c r="P70" s="216"/>
      <c r="Q70" s="216"/>
      <c r="R70" s="219"/>
      <c r="S70" s="220"/>
      <c r="T70" s="216"/>
      <c r="U70" s="216"/>
      <c r="V70" s="219"/>
      <c r="W70" s="72"/>
      <c r="X70" s="72"/>
      <c r="Y70" s="60"/>
      <c r="Z70" s="60"/>
      <c r="AA70" s="60"/>
      <c r="AB70" s="60"/>
      <c r="AC70" s="60"/>
      <c r="AD70" s="60"/>
      <c r="AE70" s="60"/>
      <c r="AF70" s="5"/>
      <c r="AG70" s="60"/>
      <c r="AH70" s="60"/>
      <c r="AI70" s="60"/>
      <c r="AJ70" s="60"/>
      <c r="AK70" s="60"/>
      <c r="AL70" s="60"/>
      <c r="AM70" s="60"/>
      <c r="AN70" s="60"/>
      <c r="AO70" s="60"/>
      <c r="AP70" s="60"/>
      <c r="AQ70" s="5"/>
      <c r="AR70" s="60"/>
      <c r="AS70" s="60"/>
      <c r="AT70" s="60"/>
      <c r="AU70" s="60"/>
      <c r="AV70" s="60"/>
      <c r="AW70" s="60"/>
      <c r="AX70" s="60"/>
      <c r="AY70" s="60"/>
      <c r="AZ70" s="60"/>
      <c r="BA70" s="60"/>
      <c r="BB70" s="5"/>
      <c r="BC70" s="60"/>
      <c r="BD70" s="60"/>
      <c r="BE70" s="60"/>
      <c r="BF70" s="60"/>
      <c r="BG70" s="60"/>
      <c r="BH70" s="60"/>
      <c r="BI70" s="60"/>
      <c r="BJ70" s="61"/>
      <c r="BK70" s="12"/>
      <c r="BL70" s="12"/>
      <c r="BM70" s="74"/>
      <c r="BN70" s="75"/>
      <c r="BO70" s="75"/>
      <c r="BP70" s="75"/>
      <c r="BQ70" s="75"/>
      <c r="BR70" s="75"/>
      <c r="BS70" s="75"/>
      <c r="BT70" s="75"/>
      <c r="BU70" s="75"/>
      <c r="BV70" s="75"/>
      <c r="BW70" s="75"/>
      <c r="BX70" s="75"/>
      <c r="BY70" s="75"/>
      <c r="BZ70" s="76"/>
      <c r="CA70" s="12"/>
      <c r="CB70" s="12"/>
      <c r="CC70" s="12"/>
      <c r="CD70" s="12"/>
      <c r="CE70" s="12"/>
      <c r="CF70" s="12"/>
      <c r="CG70" s="12"/>
    </row>
    <row r="71" ht="24.75" customHeight="1">
      <c r="A71" s="77"/>
      <c r="B71" s="23"/>
      <c r="C71" s="288" t="s">
        <v>209</v>
      </c>
      <c r="D71" s="79" t="s">
        <v>209</v>
      </c>
      <c r="E71" s="80" t="s">
        <v>210</v>
      </c>
      <c r="F71" s="80" t="s">
        <v>211</v>
      </c>
      <c r="G71" s="80" t="s">
        <v>212</v>
      </c>
      <c r="H71" s="80" t="s">
        <v>213</v>
      </c>
      <c r="I71" s="80" t="s">
        <v>214</v>
      </c>
      <c r="J71" s="80" t="s">
        <v>215</v>
      </c>
      <c r="K71" s="80" t="s">
        <v>216</v>
      </c>
      <c r="L71" s="81" t="s">
        <v>217</v>
      </c>
      <c r="M71" s="82"/>
      <c r="N71" s="83"/>
      <c r="O71" s="84" t="s">
        <v>218</v>
      </c>
      <c r="P71" s="82"/>
      <c r="Q71" s="84" t="s">
        <v>219</v>
      </c>
      <c r="R71" s="82"/>
      <c r="S71" s="84" t="s">
        <v>220</v>
      </c>
      <c r="T71" s="26"/>
      <c r="U71" s="85"/>
      <c r="V71" s="85"/>
      <c r="W71" s="86" t="s">
        <v>221</v>
      </c>
      <c r="X71" s="87"/>
      <c r="Y71" s="83"/>
      <c r="Z71" s="84" t="s">
        <v>222</v>
      </c>
      <c r="AA71" s="26"/>
      <c r="AB71" s="84" t="s">
        <v>223</v>
      </c>
      <c r="AC71" s="26"/>
      <c r="AD71" s="84" t="s">
        <v>224</v>
      </c>
      <c r="AE71" s="26"/>
      <c r="AF71" s="85"/>
      <c r="AG71" s="85"/>
      <c r="AH71" s="85" t="s">
        <v>225</v>
      </c>
      <c r="AI71" s="87"/>
      <c r="AJ71" s="83"/>
      <c r="AK71" s="84" t="s">
        <v>226</v>
      </c>
      <c r="AL71" s="26"/>
      <c r="AM71" s="84" t="s">
        <v>227</v>
      </c>
      <c r="AN71" s="26"/>
      <c r="AO71" s="84" t="s">
        <v>228</v>
      </c>
      <c r="AP71" s="26"/>
      <c r="AQ71" s="85"/>
      <c r="AR71" s="85"/>
      <c r="AS71" s="85" t="s">
        <v>229</v>
      </c>
      <c r="AT71" s="87"/>
      <c r="AU71" s="85"/>
      <c r="AV71" s="84" t="s">
        <v>230</v>
      </c>
      <c r="AW71" s="82"/>
      <c r="AX71" s="84" t="s">
        <v>231</v>
      </c>
      <c r="AY71" s="82"/>
      <c r="AZ71" s="84" t="s">
        <v>232</v>
      </c>
      <c r="BA71" s="26"/>
      <c r="BB71" s="85"/>
      <c r="BC71" s="85"/>
      <c r="BD71" s="85" t="s">
        <v>233</v>
      </c>
      <c r="BE71" s="87"/>
      <c r="BF71" s="83"/>
      <c r="BG71" s="85"/>
      <c r="BH71" s="85" t="s">
        <v>234</v>
      </c>
      <c r="BI71" s="88" t="s">
        <v>235</v>
      </c>
      <c r="BJ71" s="89"/>
      <c r="BK71" s="12"/>
      <c r="BL71" s="12"/>
      <c r="BM71" s="90" t="s">
        <v>221</v>
      </c>
      <c r="BN71" s="91"/>
      <c r="BO71" s="92"/>
      <c r="BP71" s="93" t="s">
        <v>225</v>
      </c>
      <c r="BQ71" s="91"/>
      <c r="BR71" s="92"/>
      <c r="BS71" s="93" t="s">
        <v>229</v>
      </c>
      <c r="BT71" s="91"/>
      <c r="BU71" s="92"/>
      <c r="BV71" s="93" t="s">
        <v>233</v>
      </c>
      <c r="BW71" s="91"/>
      <c r="BX71" s="92"/>
      <c r="BY71" s="93" t="s">
        <v>234</v>
      </c>
      <c r="BZ71" s="94"/>
      <c r="CA71" s="12"/>
      <c r="CB71" s="12"/>
      <c r="CC71" s="12"/>
      <c r="CD71" s="12"/>
      <c r="CE71" s="12"/>
      <c r="CF71" s="12"/>
      <c r="CG71" s="12"/>
    </row>
    <row r="72" ht="30.0" customHeight="1">
      <c r="A72" s="77"/>
      <c r="B72" s="221" t="s">
        <v>426</v>
      </c>
      <c r="C72" s="289"/>
      <c r="D72" s="95"/>
      <c r="E72" s="72"/>
      <c r="F72" s="72"/>
      <c r="G72" s="72"/>
      <c r="H72" s="72"/>
      <c r="I72" s="72"/>
      <c r="J72" s="72"/>
      <c r="K72" s="72"/>
      <c r="L72" s="96" t="s">
        <v>236</v>
      </c>
      <c r="M72" s="97" t="s">
        <v>237</v>
      </c>
      <c r="N72" s="98" t="s">
        <v>238</v>
      </c>
      <c r="O72" s="99" t="s">
        <v>239</v>
      </c>
      <c r="P72" s="99" t="s">
        <v>240</v>
      </c>
      <c r="Q72" s="99" t="s">
        <v>239</v>
      </c>
      <c r="R72" s="99" t="s">
        <v>240</v>
      </c>
      <c r="S72" s="100" t="s">
        <v>239</v>
      </c>
      <c r="T72" s="100" t="s">
        <v>240</v>
      </c>
      <c r="U72" s="99" t="s">
        <v>241</v>
      </c>
      <c r="V72" s="101" t="s">
        <v>242</v>
      </c>
      <c r="W72" s="99" t="s">
        <v>243</v>
      </c>
      <c r="X72" s="102" t="s">
        <v>244</v>
      </c>
      <c r="Y72" s="98" t="s">
        <v>238</v>
      </c>
      <c r="Z72" s="100" t="s">
        <v>239</v>
      </c>
      <c r="AA72" s="100" t="s">
        <v>240</v>
      </c>
      <c r="AB72" s="100" t="s">
        <v>239</v>
      </c>
      <c r="AC72" s="100" t="s">
        <v>240</v>
      </c>
      <c r="AD72" s="100" t="s">
        <v>239</v>
      </c>
      <c r="AE72" s="100" t="s">
        <v>240</v>
      </c>
      <c r="AF72" s="99" t="s">
        <v>241</v>
      </c>
      <c r="AG72" s="101" t="s">
        <v>242</v>
      </c>
      <c r="AH72" s="99" t="s">
        <v>243</v>
      </c>
      <c r="AI72" s="102" t="s">
        <v>244</v>
      </c>
      <c r="AJ72" s="98" t="s">
        <v>238</v>
      </c>
      <c r="AK72" s="100" t="s">
        <v>239</v>
      </c>
      <c r="AL72" s="100" t="s">
        <v>240</v>
      </c>
      <c r="AM72" s="100" t="s">
        <v>239</v>
      </c>
      <c r="AN72" s="100" t="s">
        <v>240</v>
      </c>
      <c r="AO72" s="100" t="s">
        <v>239</v>
      </c>
      <c r="AP72" s="100" t="s">
        <v>240</v>
      </c>
      <c r="AQ72" s="99" t="s">
        <v>241</v>
      </c>
      <c r="AR72" s="101" t="s">
        <v>242</v>
      </c>
      <c r="AS72" s="102" t="s">
        <v>244</v>
      </c>
      <c r="AT72" s="102" t="s">
        <v>244</v>
      </c>
      <c r="AU72" s="103" t="s">
        <v>238</v>
      </c>
      <c r="AV72" s="99" t="s">
        <v>239</v>
      </c>
      <c r="AW72" s="99" t="s">
        <v>240</v>
      </c>
      <c r="AX72" s="99" t="s">
        <v>239</v>
      </c>
      <c r="AY72" s="99" t="s">
        <v>240</v>
      </c>
      <c r="AZ72" s="99" t="s">
        <v>239</v>
      </c>
      <c r="BA72" s="99" t="s">
        <v>240</v>
      </c>
      <c r="BB72" s="99" t="s">
        <v>241</v>
      </c>
      <c r="BC72" s="101" t="s">
        <v>242</v>
      </c>
      <c r="BD72" s="99" t="s">
        <v>243</v>
      </c>
      <c r="BE72" s="102" t="s">
        <v>244</v>
      </c>
      <c r="BF72" s="98" t="s">
        <v>238</v>
      </c>
      <c r="BG72" s="104" t="s">
        <v>241</v>
      </c>
      <c r="BH72" s="101" t="s">
        <v>242</v>
      </c>
      <c r="BI72" s="105"/>
      <c r="BJ72" s="89"/>
      <c r="BK72" s="12"/>
      <c r="BL72" s="12"/>
      <c r="BM72" s="106" t="s">
        <v>245</v>
      </c>
      <c r="BN72" s="99" t="s">
        <v>246</v>
      </c>
      <c r="BO72" s="102" t="s">
        <v>247</v>
      </c>
      <c r="BP72" s="99" t="s">
        <v>245</v>
      </c>
      <c r="BQ72" s="99" t="s">
        <v>246</v>
      </c>
      <c r="BR72" s="102" t="s">
        <v>247</v>
      </c>
      <c r="BS72" s="99" t="s">
        <v>245</v>
      </c>
      <c r="BT72" s="99" t="s">
        <v>246</v>
      </c>
      <c r="BU72" s="102" t="s">
        <v>247</v>
      </c>
      <c r="BV72" s="99" t="s">
        <v>245</v>
      </c>
      <c r="BW72" s="99" t="s">
        <v>246</v>
      </c>
      <c r="BX72" s="97" t="s">
        <v>247</v>
      </c>
      <c r="BY72" s="107" t="s">
        <v>245</v>
      </c>
      <c r="BZ72" s="108" t="s">
        <v>248</v>
      </c>
      <c r="CA72" s="12"/>
      <c r="CB72" s="12"/>
      <c r="CC72" s="12"/>
      <c r="CD72" s="12"/>
      <c r="CE72" s="12"/>
      <c r="CF72" s="12"/>
      <c r="CG72" s="12"/>
    </row>
    <row r="73" ht="247.5" customHeight="1">
      <c r="A73" s="77"/>
      <c r="B73" s="23">
        <v>20.0</v>
      </c>
      <c r="C73" s="109" t="s">
        <v>117</v>
      </c>
      <c r="D73" s="109" t="s">
        <v>117</v>
      </c>
      <c r="E73" s="111">
        <v>1.0</v>
      </c>
      <c r="F73" s="111" t="s">
        <v>427</v>
      </c>
      <c r="G73" s="112" t="s">
        <v>428</v>
      </c>
      <c r="H73" s="113" t="s">
        <v>429</v>
      </c>
      <c r="I73" s="112" t="s">
        <v>286</v>
      </c>
      <c r="J73" s="112" t="s">
        <v>287</v>
      </c>
      <c r="K73" s="114" t="s">
        <v>430</v>
      </c>
      <c r="L73" s="290">
        <v>44216.0</v>
      </c>
      <c r="M73" s="242">
        <v>44531.0</v>
      </c>
      <c r="N73" s="117">
        <f t="shared" ref="N73:N76" si="101">SUM(O73,Q73,S73)</f>
        <v>0</v>
      </c>
      <c r="O73" s="112"/>
      <c r="P73" s="112"/>
      <c r="Q73" s="112"/>
      <c r="R73" s="112"/>
      <c r="S73" s="112"/>
      <c r="T73" s="112"/>
      <c r="U73" s="123">
        <f t="shared" ref="U73:U76" si="102">SUM(P73,R73,T73)</f>
        <v>0</v>
      </c>
      <c r="V73" s="119" t="str">
        <f t="shared" ref="V73:V79" si="103">IFERROR(U73/N73,"")</f>
        <v/>
      </c>
      <c r="W73" s="120" t="s">
        <v>431</v>
      </c>
      <c r="X73" s="121" t="s">
        <v>274</v>
      </c>
      <c r="Y73" s="117">
        <f t="shared" ref="Y73:Y78" si="104">SUM(Z73,AB73,AD73)</f>
        <v>0</v>
      </c>
      <c r="Z73" s="112"/>
      <c r="AA73" s="112"/>
      <c r="AB73" s="112"/>
      <c r="AC73" s="112"/>
      <c r="AD73" s="112"/>
      <c r="AE73" s="112"/>
      <c r="AF73" s="123">
        <f t="shared" ref="AF73:AF78" si="105">SUM(AA73,AC73,AE73)</f>
        <v>0</v>
      </c>
      <c r="AG73" s="119" t="str">
        <f t="shared" ref="AG73:AG79" si="106">IFERROR(AF73/Y73,"")</f>
        <v/>
      </c>
      <c r="AH73" s="120" t="s">
        <v>432</v>
      </c>
      <c r="AI73" s="121" t="s">
        <v>433</v>
      </c>
      <c r="AJ73" s="117">
        <f t="shared" ref="AJ73:AJ76" si="107">SUM(AK73,AM73,AO73)</f>
        <v>2</v>
      </c>
      <c r="AK73" s="112">
        <v>1.0</v>
      </c>
      <c r="AL73" s="112">
        <v>1.0</v>
      </c>
      <c r="AM73" s="112"/>
      <c r="AN73" s="112"/>
      <c r="AO73" s="112">
        <v>1.0</v>
      </c>
      <c r="AP73" s="112"/>
      <c r="AQ73" s="118">
        <f t="shared" ref="AQ73:AQ78" si="108">SUM(AL73,AN73,AP73)</f>
        <v>1</v>
      </c>
      <c r="AR73" s="119">
        <f t="shared" ref="AR73:AR79" si="109">IFERROR(AQ73/AJ73,"")</f>
        <v>0.5</v>
      </c>
      <c r="AS73" s="125" t="s">
        <v>434</v>
      </c>
      <c r="AT73" s="121" t="s">
        <v>435</v>
      </c>
      <c r="AU73" s="229">
        <f t="shared" ref="AU73:AU78" si="110">SUM(AV73,AX73,AZ73)</f>
        <v>0</v>
      </c>
      <c r="AV73" s="112"/>
      <c r="AW73" s="112"/>
      <c r="AX73" s="112"/>
      <c r="AY73" s="112"/>
      <c r="AZ73" s="112"/>
      <c r="BA73" s="127">
        <v>1.0</v>
      </c>
      <c r="BB73" s="123">
        <f t="shared" ref="BB73:BB78" si="111">SUM(AW73,AY73,BA73)</f>
        <v>1</v>
      </c>
      <c r="BC73" s="119" t="str">
        <f t="shared" ref="BC73:BC79" si="112">IFERROR(BB73/AU73,"")</f>
        <v/>
      </c>
      <c r="BD73" s="231" t="s">
        <v>436</v>
      </c>
      <c r="BE73" s="129" t="s">
        <v>260</v>
      </c>
      <c r="BF73" s="130">
        <f t="shared" ref="BF73:BF79" si="113">+SUM(N73,Y73,AJ73,AU73)</f>
        <v>2</v>
      </c>
      <c r="BG73" s="112">
        <f t="shared" ref="BG73:BG79" si="114">+SUM(U73,AF73,AQ73,BB73)</f>
        <v>2</v>
      </c>
      <c r="BH73" s="131">
        <f t="shared" ref="BH73:BH79" si="115">IFERROR(BG73/BF73,"")</f>
        <v>1</v>
      </c>
      <c r="BI73" s="132" t="s">
        <v>418</v>
      </c>
      <c r="BJ73" s="89"/>
      <c r="BK73" s="12"/>
      <c r="BL73" s="12"/>
      <c r="BM73" s="133"/>
      <c r="BN73" s="119" t="str">
        <f t="shared" ref="BN73:BN79" si="116">IFERROR(BM73/N73,"")</f>
        <v/>
      </c>
      <c r="BO73" s="126"/>
      <c r="BP73" s="134" t="str">
        <f t="shared" ref="BP73:BP79" si="117">IFERROR(BO73/Q73,"")</f>
        <v/>
      </c>
      <c r="BQ73" s="119" t="str">
        <f t="shared" ref="BQ73:BQ79" si="118">IFERROR(BP73/Y73,"")</f>
        <v/>
      </c>
      <c r="BR73" s="126" t="str">
        <f t="shared" ref="BR73:BR79" si="119">IFERROR(BQ73/U73,"")</f>
        <v/>
      </c>
      <c r="BS73" s="134"/>
      <c r="BT73" s="119">
        <f t="shared" ref="BT73:BT79" si="120">IFERROR(BS73/AJ73,"")</f>
        <v>0</v>
      </c>
      <c r="BU73" s="126"/>
      <c r="BV73" s="135" t="str">
        <f t="shared" ref="BV73:BV79" si="121">IFERROR(BU73/Y73,"")</f>
        <v/>
      </c>
      <c r="BW73" s="119" t="str">
        <f t="shared" ref="BW73:BW79" si="122">IFERROR(BV73/AU73,"")</f>
        <v/>
      </c>
      <c r="BX73" s="136" t="str">
        <f>IFERROR(BW73/AB73,"")</f>
        <v/>
      </c>
      <c r="BY73" s="137">
        <f t="shared" ref="BY73:BY78" si="123">SUM(BM73,BP73,BS73,BV73)</f>
        <v>0</v>
      </c>
      <c r="BZ73" s="138">
        <f t="shared" ref="BZ73:BZ79" si="124">IFERROR(BY73/BF73,"")</f>
        <v>0</v>
      </c>
      <c r="CA73" s="12"/>
      <c r="CB73" s="12"/>
      <c r="CC73" s="12"/>
      <c r="CD73" s="12"/>
      <c r="CE73" s="12"/>
      <c r="CF73" s="12"/>
      <c r="CG73" s="12"/>
    </row>
    <row r="74" ht="135.0" customHeight="1">
      <c r="A74" s="6"/>
      <c r="B74" s="23">
        <v>21.0</v>
      </c>
      <c r="C74" s="109" t="s">
        <v>117</v>
      </c>
      <c r="D74" s="109" t="s">
        <v>117</v>
      </c>
      <c r="E74" s="110">
        <v>2.0</v>
      </c>
      <c r="F74" s="110" t="s">
        <v>437</v>
      </c>
      <c r="G74" s="114" t="s">
        <v>438</v>
      </c>
      <c r="H74" s="113" t="s">
        <v>439</v>
      </c>
      <c r="I74" s="112" t="s">
        <v>286</v>
      </c>
      <c r="J74" s="112" t="s">
        <v>287</v>
      </c>
      <c r="K74" s="114" t="s">
        <v>430</v>
      </c>
      <c r="L74" s="290">
        <v>44216.0</v>
      </c>
      <c r="M74" s="242">
        <v>44531.0</v>
      </c>
      <c r="N74" s="122">
        <f t="shared" si="101"/>
        <v>0</v>
      </c>
      <c r="O74" s="114"/>
      <c r="P74" s="114"/>
      <c r="Q74" s="114"/>
      <c r="R74" s="114"/>
      <c r="S74" s="114"/>
      <c r="T74" s="114"/>
      <c r="U74" s="234">
        <f t="shared" si="102"/>
        <v>0</v>
      </c>
      <c r="V74" s="143" t="str">
        <f t="shared" si="103"/>
        <v/>
      </c>
      <c r="W74" s="144" t="s">
        <v>440</v>
      </c>
      <c r="X74" s="145" t="s">
        <v>274</v>
      </c>
      <c r="Y74" s="141">
        <f t="shared" si="104"/>
        <v>0</v>
      </c>
      <c r="Z74" s="114"/>
      <c r="AA74" s="114"/>
      <c r="AB74" s="114"/>
      <c r="AC74" s="114"/>
      <c r="AD74" s="114"/>
      <c r="AE74" s="114"/>
      <c r="AF74" s="234">
        <f t="shared" si="105"/>
        <v>0</v>
      </c>
      <c r="AG74" s="143" t="str">
        <f t="shared" si="106"/>
        <v/>
      </c>
      <c r="AH74" s="144" t="s">
        <v>440</v>
      </c>
      <c r="AI74" s="145" t="s">
        <v>405</v>
      </c>
      <c r="AJ74" s="122">
        <f t="shared" si="107"/>
        <v>0</v>
      </c>
      <c r="AK74" s="114"/>
      <c r="AL74" s="114"/>
      <c r="AM74" s="114"/>
      <c r="AN74" s="114"/>
      <c r="AO74" s="114"/>
      <c r="AP74" s="114"/>
      <c r="AQ74" s="149">
        <f t="shared" si="108"/>
        <v>0</v>
      </c>
      <c r="AR74" s="143" t="str">
        <f t="shared" si="109"/>
        <v/>
      </c>
      <c r="AS74" s="144" t="s">
        <v>441</v>
      </c>
      <c r="AT74" s="145" t="s">
        <v>274</v>
      </c>
      <c r="AU74" s="122">
        <f t="shared" si="110"/>
        <v>1</v>
      </c>
      <c r="AV74" s="114"/>
      <c r="AW74" s="114"/>
      <c r="AX74" s="114"/>
      <c r="AY74" s="114"/>
      <c r="AZ74" s="114">
        <v>1.0</v>
      </c>
      <c r="BA74" s="166">
        <v>1.0</v>
      </c>
      <c r="BB74" s="149">
        <f t="shared" si="111"/>
        <v>1</v>
      </c>
      <c r="BC74" s="143">
        <f t="shared" si="112"/>
        <v>1</v>
      </c>
      <c r="BD74" s="235" t="s">
        <v>442</v>
      </c>
      <c r="BE74" s="168" t="s">
        <v>260</v>
      </c>
      <c r="BF74" s="151">
        <f t="shared" si="113"/>
        <v>1</v>
      </c>
      <c r="BG74" s="114">
        <f t="shared" si="114"/>
        <v>1</v>
      </c>
      <c r="BH74" s="152">
        <f t="shared" si="115"/>
        <v>1</v>
      </c>
      <c r="BI74" s="153" t="s">
        <v>443</v>
      </c>
      <c r="BJ74" s="61"/>
      <c r="BK74" s="12"/>
      <c r="BL74" s="12"/>
      <c r="BM74" s="154"/>
      <c r="BN74" s="143" t="str">
        <f t="shared" si="116"/>
        <v/>
      </c>
      <c r="BO74" s="155"/>
      <c r="BP74" s="156" t="str">
        <f t="shared" si="117"/>
        <v/>
      </c>
      <c r="BQ74" s="143" t="str">
        <f t="shared" si="118"/>
        <v/>
      </c>
      <c r="BR74" s="155" t="str">
        <f t="shared" si="119"/>
        <v/>
      </c>
      <c r="BS74" s="156"/>
      <c r="BT74" s="143" t="str">
        <f t="shared" si="120"/>
        <v/>
      </c>
      <c r="BU74" s="155"/>
      <c r="BV74" s="157" t="str">
        <f t="shared" si="121"/>
        <v/>
      </c>
      <c r="BW74" s="143">
        <f t="shared" si="122"/>
        <v>0</v>
      </c>
      <c r="BX74" s="158"/>
      <c r="BY74" s="159">
        <f t="shared" si="123"/>
        <v>0</v>
      </c>
      <c r="BZ74" s="160">
        <f t="shared" si="124"/>
        <v>0</v>
      </c>
      <c r="CA74" s="12"/>
      <c r="CB74" s="12"/>
      <c r="CC74" s="12"/>
      <c r="CD74" s="12"/>
      <c r="CE74" s="12"/>
      <c r="CF74" s="12"/>
      <c r="CG74" s="12"/>
    </row>
    <row r="75" ht="15.75" customHeight="1">
      <c r="A75" s="6"/>
      <c r="B75" s="23">
        <v>22.0</v>
      </c>
      <c r="C75" s="109" t="s">
        <v>117</v>
      </c>
      <c r="D75" s="109" t="s">
        <v>117</v>
      </c>
      <c r="E75" s="110">
        <v>3.0</v>
      </c>
      <c r="F75" s="110" t="s">
        <v>444</v>
      </c>
      <c r="G75" s="114" t="s">
        <v>445</v>
      </c>
      <c r="H75" s="161" t="s">
        <v>446</v>
      </c>
      <c r="I75" s="112" t="s">
        <v>286</v>
      </c>
      <c r="J75" s="112" t="s">
        <v>287</v>
      </c>
      <c r="K75" s="114" t="s">
        <v>430</v>
      </c>
      <c r="L75" s="290">
        <v>44216.0</v>
      </c>
      <c r="M75" s="242">
        <v>44531.0</v>
      </c>
      <c r="N75" s="237">
        <f t="shared" si="101"/>
        <v>0</v>
      </c>
      <c r="O75" s="114"/>
      <c r="P75" s="114"/>
      <c r="Q75" s="114"/>
      <c r="R75" s="114"/>
      <c r="S75" s="114"/>
      <c r="T75" s="114"/>
      <c r="U75" s="149">
        <f t="shared" si="102"/>
        <v>0</v>
      </c>
      <c r="V75" s="143" t="str">
        <f t="shared" si="103"/>
        <v/>
      </c>
      <c r="W75" s="144" t="s">
        <v>447</v>
      </c>
      <c r="X75" s="145" t="s">
        <v>274</v>
      </c>
      <c r="Y75" s="141">
        <f t="shared" si="104"/>
        <v>1</v>
      </c>
      <c r="Z75" s="114"/>
      <c r="AA75" s="114"/>
      <c r="AB75" s="114"/>
      <c r="AC75" s="114"/>
      <c r="AD75" s="114">
        <v>1.0</v>
      </c>
      <c r="AE75" s="114">
        <v>1.0</v>
      </c>
      <c r="AF75" s="149">
        <f t="shared" si="105"/>
        <v>1</v>
      </c>
      <c r="AG75" s="143">
        <f t="shared" si="106"/>
        <v>1</v>
      </c>
      <c r="AH75" s="144" t="s">
        <v>448</v>
      </c>
      <c r="AI75" s="145" t="s">
        <v>260</v>
      </c>
      <c r="AJ75" s="122">
        <f t="shared" si="107"/>
        <v>0</v>
      </c>
      <c r="AK75" s="114"/>
      <c r="AL75" s="114"/>
      <c r="AM75" s="114"/>
      <c r="AN75" s="114"/>
      <c r="AO75" s="114"/>
      <c r="AP75" s="114"/>
      <c r="AQ75" s="149">
        <f t="shared" si="108"/>
        <v>0</v>
      </c>
      <c r="AR75" s="143" t="str">
        <f t="shared" si="109"/>
        <v/>
      </c>
      <c r="AS75" s="144" t="s">
        <v>449</v>
      </c>
      <c r="AT75" s="145" t="s">
        <v>274</v>
      </c>
      <c r="AU75" s="122">
        <f t="shared" si="110"/>
        <v>0</v>
      </c>
      <c r="AV75" s="252"/>
      <c r="AW75" s="114"/>
      <c r="AX75" s="114"/>
      <c r="AY75" s="114"/>
      <c r="AZ75" s="114"/>
      <c r="BA75" s="114"/>
      <c r="BB75" s="142">
        <f t="shared" si="111"/>
        <v>0</v>
      </c>
      <c r="BC75" s="143" t="str">
        <f t="shared" si="112"/>
        <v/>
      </c>
      <c r="BD75" s="291" t="s">
        <v>450</v>
      </c>
      <c r="BE75" s="168" t="s">
        <v>260</v>
      </c>
      <c r="BF75" s="151">
        <f t="shared" si="113"/>
        <v>1</v>
      </c>
      <c r="BG75" s="114">
        <f t="shared" si="114"/>
        <v>1</v>
      </c>
      <c r="BH75" s="152">
        <f t="shared" si="115"/>
        <v>1</v>
      </c>
      <c r="BI75" s="153" t="s">
        <v>451</v>
      </c>
      <c r="BJ75" s="61"/>
      <c r="BK75" s="12"/>
      <c r="BL75" s="12"/>
      <c r="BM75" s="154"/>
      <c r="BN75" s="143" t="str">
        <f t="shared" si="116"/>
        <v/>
      </c>
      <c r="BO75" s="145"/>
      <c r="BP75" s="169" t="str">
        <f t="shared" si="117"/>
        <v/>
      </c>
      <c r="BQ75" s="143">
        <f t="shared" si="118"/>
        <v>0</v>
      </c>
      <c r="BR75" s="145" t="str">
        <f t="shared" si="119"/>
        <v/>
      </c>
      <c r="BS75" s="169"/>
      <c r="BT75" s="143" t="str">
        <f t="shared" si="120"/>
        <v/>
      </c>
      <c r="BU75" s="145"/>
      <c r="BV75" s="170">
        <f t="shared" si="121"/>
        <v>0</v>
      </c>
      <c r="BW75" s="143" t="str">
        <f t="shared" si="122"/>
        <v/>
      </c>
      <c r="BX75" s="171"/>
      <c r="BY75" s="159">
        <f t="shared" si="123"/>
        <v>0</v>
      </c>
      <c r="BZ75" s="160">
        <f t="shared" si="124"/>
        <v>0</v>
      </c>
      <c r="CA75" s="12"/>
      <c r="CB75" s="12"/>
      <c r="CC75" s="12"/>
      <c r="CD75" s="12"/>
      <c r="CE75" s="12"/>
      <c r="CF75" s="12"/>
      <c r="CG75" s="12"/>
    </row>
    <row r="76" ht="90.75" customHeight="1">
      <c r="A76" s="6"/>
      <c r="B76" s="23">
        <v>23.0</v>
      </c>
      <c r="C76" s="109" t="s">
        <v>117</v>
      </c>
      <c r="D76" s="109" t="s">
        <v>117</v>
      </c>
      <c r="E76" s="110">
        <v>4.0</v>
      </c>
      <c r="F76" s="110" t="s">
        <v>452</v>
      </c>
      <c r="G76" s="114" t="s">
        <v>453</v>
      </c>
      <c r="H76" s="161" t="s">
        <v>454</v>
      </c>
      <c r="I76" s="112" t="s">
        <v>286</v>
      </c>
      <c r="J76" s="112" t="s">
        <v>287</v>
      </c>
      <c r="K76" s="114" t="s">
        <v>430</v>
      </c>
      <c r="L76" s="290">
        <v>44216.0</v>
      </c>
      <c r="M76" s="242">
        <v>44531.0</v>
      </c>
      <c r="N76" s="122">
        <f t="shared" si="101"/>
        <v>0</v>
      </c>
      <c r="O76" s="114"/>
      <c r="P76" s="114"/>
      <c r="Q76" s="114"/>
      <c r="R76" s="114"/>
      <c r="S76" s="114"/>
      <c r="T76" s="114"/>
      <c r="U76" s="142">
        <f t="shared" si="102"/>
        <v>0</v>
      </c>
      <c r="V76" s="143" t="str">
        <f t="shared" si="103"/>
        <v/>
      </c>
      <c r="W76" s="144" t="s">
        <v>455</v>
      </c>
      <c r="X76" s="145" t="s">
        <v>274</v>
      </c>
      <c r="Y76" s="122">
        <f t="shared" si="104"/>
        <v>0</v>
      </c>
      <c r="Z76" s="114"/>
      <c r="AA76" s="114"/>
      <c r="AB76" s="114"/>
      <c r="AC76" s="114"/>
      <c r="AD76" s="114"/>
      <c r="AE76" s="114"/>
      <c r="AF76" s="142">
        <f t="shared" si="105"/>
        <v>0</v>
      </c>
      <c r="AG76" s="143" t="str">
        <f t="shared" si="106"/>
        <v/>
      </c>
      <c r="AH76" s="144" t="s">
        <v>456</v>
      </c>
      <c r="AI76" s="145" t="s">
        <v>405</v>
      </c>
      <c r="AJ76" s="122">
        <f t="shared" si="107"/>
        <v>0</v>
      </c>
      <c r="AK76" s="114"/>
      <c r="AL76" s="114"/>
      <c r="AM76" s="114"/>
      <c r="AN76" s="114"/>
      <c r="AO76" s="114"/>
      <c r="AP76" s="114"/>
      <c r="AQ76" s="142">
        <f t="shared" si="108"/>
        <v>0</v>
      </c>
      <c r="AR76" s="143" t="str">
        <f t="shared" si="109"/>
        <v/>
      </c>
      <c r="AS76" s="144" t="s">
        <v>457</v>
      </c>
      <c r="AT76" s="145" t="s">
        <v>274</v>
      </c>
      <c r="AU76" s="122">
        <f t="shared" si="110"/>
        <v>1</v>
      </c>
      <c r="AV76" s="165">
        <v>1.0</v>
      </c>
      <c r="AW76" s="292">
        <v>1.0</v>
      </c>
      <c r="AX76" s="114"/>
      <c r="AY76" s="114"/>
      <c r="AZ76" s="114"/>
      <c r="BA76" s="114"/>
      <c r="BB76" s="149">
        <f t="shared" si="111"/>
        <v>1</v>
      </c>
      <c r="BC76" s="143">
        <f t="shared" si="112"/>
        <v>1</v>
      </c>
      <c r="BD76" s="293" t="s">
        <v>458</v>
      </c>
      <c r="BE76" s="168" t="s">
        <v>260</v>
      </c>
      <c r="BF76" s="151">
        <f t="shared" si="113"/>
        <v>1</v>
      </c>
      <c r="BG76" s="114">
        <f t="shared" si="114"/>
        <v>1</v>
      </c>
      <c r="BH76" s="152">
        <f t="shared" si="115"/>
        <v>1</v>
      </c>
      <c r="BI76" s="153" t="s">
        <v>453</v>
      </c>
      <c r="BJ76" s="61"/>
      <c r="BK76" s="12"/>
      <c r="BL76" s="12"/>
      <c r="BM76" s="154"/>
      <c r="BN76" s="143" t="str">
        <f t="shared" si="116"/>
        <v/>
      </c>
      <c r="BO76" s="145"/>
      <c r="BP76" s="169" t="str">
        <f t="shared" si="117"/>
        <v/>
      </c>
      <c r="BQ76" s="143" t="str">
        <f t="shared" si="118"/>
        <v/>
      </c>
      <c r="BR76" s="145" t="str">
        <f t="shared" si="119"/>
        <v/>
      </c>
      <c r="BS76" s="169"/>
      <c r="BT76" s="143" t="str">
        <f t="shared" si="120"/>
        <v/>
      </c>
      <c r="BU76" s="145"/>
      <c r="BV76" s="170" t="str">
        <f t="shared" si="121"/>
        <v/>
      </c>
      <c r="BW76" s="143">
        <f t="shared" si="122"/>
        <v>0</v>
      </c>
      <c r="BX76" s="171"/>
      <c r="BY76" s="159">
        <f t="shared" si="123"/>
        <v>0</v>
      </c>
      <c r="BZ76" s="160">
        <f t="shared" si="124"/>
        <v>0</v>
      </c>
      <c r="CA76" s="12"/>
      <c r="CB76" s="12"/>
      <c r="CC76" s="12"/>
      <c r="CD76" s="12"/>
      <c r="CE76" s="12"/>
      <c r="CF76" s="12"/>
      <c r="CG76" s="12"/>
    </row>
    <row r="77" ht="150.0" customHeight="1">
      <c r="A77" s="6"/>
      <c r="B77" s="23">
        <v>24.0</v>
      </c>
      <c r="C77" s="109" t="s">
        <v>117</v>
      </c>
      <c r="D77" s="109" t="s">
        <v>117</v>
      </c>
      <c r="E77" s="110">
        <v>5.0</v>
      </c>
      <c r="F77" s="110" t="s">
        <v>459</v>
      </c>
      <c r="G77" s="114" t="s">
        <v>460</v>
      </c>
      <c r="H77" s="161" t="s">
        <v>461</v>
      </c>
      <c r="I77" s="112" t="s">
        <v>286</v>
      </c>
      <c r="J77" s="112" t="s">
        <v>287</v>
      </c>
      <c r="K77" s="114" t="s">
        <v>430</v>
      </c>
      <c r="L77" s="290">
        <v>44216.0</v>
      </c>
      <c r="M77" s="242">
        <v>44531.0</v>
      </c>
      <c r="N77" s="294">
        <v>1.0</v>
      </c>
      <c r="O77" s="114"/>
      <c r="P77" s="114"/>
      <c r="Q77" s="114"/>
      <c r="R77" s="114"/>
      <c r="S77" s="114"/>
      <c r="T77" s="114"/>
      <c r="U77" s="295">
        <v>1.0</v>
      </c>
      <c r="V77" s="143">
        <f t="shared" si="103"/>
        <v>1</v>
      </c>
      <c r="W77" s="296" t="s">
        <v>462</v>
      </c>
      <c r="X77" s="145" t="s">
        <v>260</v>
      </c>
      <c r="Y77" s="237">
        <f t="shared" si="104"/>
        <v>1</v>
      </c>
      <c r="Z77" s="114"/>
      <c r="AA77" s="114"/>
      <c r="AB77" s="114"/>
      <c r="AC77" s="114"/>
      <c r="AD77" s="114">
        <v>1.0</v>
      </c>
      <c r="AE77" s="114">
        <v>1.0</v>
      </c>
      <c r="AF77" s="234">
        <f t="shared" si="105"/>
        <v>1</v>
      </c>
      <c r="AG77" s="143">
        <f t="shared" si="106"/>
        <v>1</v>
      </c>
      <c r="AH77" s="144" t="s">
        <v>463</v>
      </c>
      <c r="AI77" s="145" t="s">
        <v>260</v>
      </c>
      <c r="AJ77" s="297">
        <v>1.0</v>
      </c>
      <c r="AK77" s="114"/>
      <c r="AL77" s="114"/>
      <c r="AM77" s="114"/>
      <c r="AN77" s="114"/>
      <c r="AO77" s="114"/>
      <c r="AP77" s="114">
        <v>1.0</v>
      </c>
      <c r="AQ77" s="234">
        <f t="shared" si="108"/>
        <v>1</v>
      </c>
      <c r="AR77" s="143">
        <f t="shared" si="109"/>
        <v>1</v>
      </c>
      <c r="AS77" s="144" t="s">
        <v>464</v>
      </c>
      <c r="AT77" s="145" t="s">
        <v>435</v>
      </c>
      <c r="AU77" s="122">
        <f t="shared" si="110"/>
        <v>1</v>
      </c>
      <c r="AV77" s="114">
        <v>1.0</v>
      </c>
      <c r="AW77" s="166">
        <v>1.0</v>
      </c>
      <c r="AX77" s="114"/>
      <c r="AY77" s="114"/>
      <c r="AZ77" s="114"/>
      <c r="BA77" s="114"/>
      <c r="BB77" s="149">
        <f t="shared" si="111"/>
        <v>1</v>
      </c>
      <c r="BC77" s="143">
        <f t="shared" si="112"/>
        <v>1</v>
      </c>
      <c r="BD77" s="293" t="s">
        <v>465</v>
      </c>
      <c r="BE77" s="168" t="s">
        <v>260</v>
      </c>
      <c r="BF77" s="298">
        <f t="shared" si="113"/>
        <v>4</v>
      </c>
      <c r="BG77" s="299">
        <f t="shared" si="114"/>
        <v>4</v>
      </c>
      <c r="BH77" s="152">
        <f t="shared" si="115"/>
        <v>1</v>
      </c>
      <c r="BI77" s="153" t="s">
        <v>466</v>
      </c>
      <c r="BJ77" s="61"/>
      <c r="BK77" s="12"/>
      <c r="BL77" s="12"/>
      <c r="BM77" s="154"/>
      <c r="BN77" s="143">
        <f t="shared" si="116"/>
        <v>0</v>
      </c>
      <c r="BO77" s="155"/>
      <c r="BP77" s="156" t="str">
        <f t="shared" si="117"/>
        <v/>
      </c>
      <c r="BQ77" s="143">
        <f t="shared" si="118"/>
        <v>0</v>
      </c>
      <c r="BR77" s="155">
        <f t="shared" si="119"/>
        <v>0</v>
      </c>
      <c r="BS77" s="156"/>
      <c r="BT77" s="143">
        <f t="shared" si="120"/>
        <v>0</v>
      </c>
      <c r="BU77" s="155"/>
      <c r="BV77" s="157">
        <f t="shared" si="121"/>
        <v>0</v>
      </c>
      <c r="BW77" s="143">
        <f t="shared" si="122"/>
        <v>0</v>
      </c>
      <c r="BX77" s="158"/>
      <c r="BY77" s="159">
        <f t="shared" si="123"/>
        <v>0</v>
      </c>
      <c r="BZ77" s="160">
        <f t="shared" si="124"/>
        <v>0</v>
      </c>
      <c r="CA77" s="12"/>
      <c r="CB77" s="12"/>
      <c r="CC77" s="12"/>
      <c r="CD77" s="12"/>
      <c r="CE77" s="12"/>
      <c r="CF77" s="12"/>
      <c r="CG77" s="12"/>
    </row>
    <row r="78" ht="15.75" customHeight="1">
      <c r="A78" s="6"/>
      <c r="B78" s="23"/>
      <c r="C78" s="109"/>
      <c r="D78" s="109"/>
      <c r="E78" s="110"/>
      <c r="F78" s="110"/>
      <c r="G78" s="114"/>
      <c r="H78" s="161"/>
      <c r="I78" s="114"/>
      <c r="J78" s="114"/>
      <c r="K78" s="114"/>
      <c r="L78" s="172"/>
      <c r="M78" s="173"/>
      <c r="N78" s="239">
        <f>SUM(O78,Q78,S78)</f>
        <v>0</v>
      </c>
      <c r="O78" s="114"/>
      <c r="P78" s="114"/>
      <c r="Q78" s="114"/>
      <c r="R78" s="114"/>
      <c r="S78" s="114"/>
      <c r="T78" s="114"/>
      <c r="U78" s="240">
        <f>SUM(P78,R78,T78)</f>
        <v>0</v>
      </c>
      <c r="V78" s="143" t="str">
        <f t="shared" si="103"/>
        <v/>
      </c>
      <c r="W78" s="144"/>
      <c r="X78" s="145"/>
      <c r="Y78" s="239">
        <f t="shared" si="104"/>
        <v>0</v>
      </c>
      <c r="Z78" s="114"/>
      <c r="AA78" s="114"/>
      <c r="AB78" s="114"/>
      <c r="AC78" s="114"/>
      <c r="AD78" s="114"/>
      <c r="AE78" s="114"/>
      <c r="AF78" s="240">
        <f t="shared" si="105"/>
        <v>0</v>
      </c>
      <c r="AG78" s="143" t="str">
        <f t="shared" si="106"/>
        <v/>
      </c>
      <c r="AH78" s="144"/>
      <c r="AI78" s="145"/>
      <c r="AJ78" s="164">
        <f>SUM(AK78,AM78,AO78)</f>
        <v>0</v>
      </c>
      <c r="AK78" s="114"/>
      <c r="AL78" s="114"/>
      <c r="AM78" s="114"/>
      <c r="AN78" s="114"/>
      <c r="AO78" s="114"/>
      <c r="AP78" s="114"/>
      <c r="AQ78" s="240">
        <f t="shared" si="108"/>
        <v>0</v>
      </c>
      <c r="AR78" s="143" t="str">
        <f t="shared" si="109"/>
        <v/>
      </c>
      <c r="AS78" s="144"/>
      <c r="AT78" s="145"/>
      <c r="AU78" s="164">
        <f t="shared" si="110"/>
        <v>0</v>
      </c>
      <c r="AV78" s="114"/>
      <c r="AW78" s="114"/>
      <c r="AX78" s="114"/>
      <c r="AY78" s="114"/>
      <c r="AZ78" s="114"/>
      <c r="BA78" s="114"/>
      <c r="BB78" s="165">
        <f t="shared" si="111"/>
        <v>0</v>
      </c>
      <c r="BC78" s="143" t="str">
        <f t="shared" si="112"/>
        <v/>
      </c>
      <c r="BD78" s="174"/>
      <c r="BE78" s="145"/>
      <c r="BF78" s="151">
        <f t="shared" si="113"/>
        <v>0</v>
      </c>
      <c r="BG78" s="114">
        <f t="shared" si="114"/>
        <v>0</v>
      </c>
      <c r="BH78" s="152" t="str">
        <f t="shared" si="115"/>
        <v/>
      </c>
      <c r="BI78" s="153"/>
      <c r="BJ78" s="61"/>
      <c r="BK78" s="12"/>
      <c r="BL78" s="12"/>
      <c r="BM78" s="154"/>
      <c r="BN78" s="143" t="str">
        <f t="shared" si="116"/>
        <v/>
      </c>
      <c r="BO78" s="155"/>
      <c r="BP78" s="156" t="str">
        <f t="shared" si="117"/>
        <v/>
      </c>
      <c r="BQ78" s="143" t="str">
        <f t="shared" si="118"/>
        <v/>
      </c>
      <c r="BR78" s="155" t="str">
        <f t="shared" si="119"/>
        <v/>
      </c>
      <c r="BS78" s="156"/>
      <c r="BT78" s="143" t="str">
        <f t="shared" si="120"/>
        <v/>
      </c>
      <c r="BU78" s="155"/>
      <c r="BV78" s="157" t="str">
        <f t="shared" si="121"/>
        <v/>
      </c>
      <c r="BW78" s="143" t="str">
        <f t="shared" si="122"/>
        <v/>
      </c>
      <c r="BX78" s="158"/>
      <c r="BY78" s="159">
        <f t="shared" si="123"/>
        <v>0</v>
      </c>
      <c r="BZ78" s="160" t="str">
        <f t="shared" si="124"/>
        <v/>
      </c>
      <c r="CA78" s="12"/>
      <c r="CB78" s="12"/>
      <c r="CC78" s="12"/>
      <c r="CD78" s="12"/>
      <c r="CE78" s="12"/>
      <c r="CF78" s="12"/>
      <c r="CG78" s="12"/>
    </row>
    <row r="79" ht="33.0" customHeight="1">
      <c r="A79" s="175"/>
      <c r="B79" s="23"/>
      <c r="C79" s="300"/>
      <c r="D79" s="300"/>
      <c r="E79" s="177"/>
      <c r="F79" s="178" t="s">
        <v>278</v>
      </c>
      <c r="G79" s="179"/>
      <c r="H79" s="180"/>
      <c r="I79" s="179"/>
      <c r="J79" s="179"/>
      <c r="K79" s="179"/>
      <c r="L79" s="181"/>
      <c r="M79" s="182"/>
      <c r="N79" s="187"/>
      <c r="O79" s="179"/>
      <c r="P79" s="179"/>
      <c r="Q79" s="179"/>
      <c r="R79" s="179"/>
      <c r="S79" s="179"/>
      <c r="T79" s="179"/>
      <c r="U79" s="179"/>
      <c r="V79" s="184" t="str">
        <f t="shared" si="103"/>
        <v/>
      </c>
      <c r="W79" s="185"/>
      <c r="X79" s="186"/>
      <c r="Y79" s="187"/>
      <c r="Z79" s="179"/>
      <c r="AA79" s="179"/>
      <c r="AB79" s="179"/>
      <c r="AC79" s="179"/>
      <c r="AD79" s="179"/>
      <c r="AE79" s="179"/>
      <c r="AF79" s="179"/>
      <c r="AG79" s="184" t="str">
        <f t="shared" si="106"/>
        <v/>
      </c>
      <c r="AH79" s="185"/>
      <c r="AI79" s="186"/>
      <c r="AJ79" s="187"/>
      <c r="AK79" s="179"/>
      <c r="AL79" s="179"/>
      <c r="AM79" s="179"/>
      <c r="AN79" s="179"/>
      <c r="AO79" s="179"/>
      <c r="AP79" s="179"/>
      <c r="AQ79" s="179"/>
      <c r="AR79" s="184" t="str">
        <f t="shared" si="109"/>
        <v/>
      </c>
      <c r="AS79" s="189"/>
      <c r="AT79" s="186"/>
      <c r="AU79" s="187"/>
      <c r="AV79" s="179"/>
      <c r="AW79" s="179"/>
      <c r="AX79" s="179"/>
      <c r="AY79" s="179"/>
      <c r="AZ79" s="179"/>
      <c r="BA79" s="179"/>
      <c r="BB79" s="179"/>
      <c r="BC79" s="184" t="str">
        <f t="shared" si="112"/>
        <v/>
      </c>
      <c r="BD79" s="190"/>
      <c r="BE79" s="186"/>
      <c r="BF79" s="151">
        <f t="shared" si="113"/>
        <v>0</v>
      </c>
      <c r="BG79" s="192">
        <f t="shared" si="114"/>
        <v>0</v>
      </c>
      <c r="BH79" s="193" t="str">
        <f t="shared" si="115"/>
        <v/>
      </c>
      <c r="BI79" s="194"/>
      <c r="BJ79" s="195"/>
      <c r="BK79" s="12"/>
      <c r="BL79" s="12"/>
      <c r="BM79" s="196"/>
      <c r="BN79" s="197" t="str">
        <f t="shared" si="116"/>
        <v/>
      </c>
      <c r="BO79" s="198"/>
      <c r="BP79" s="199" t="str">
        <f t="shared" si="117"/>
        <v/>
      </c>
      <c r="BQ79" s="197" t="str">
        <f t="shared" si="118"/>
        <v/>
      </c>
      <c r="BR79" s="198" t="str">
        <f t="shared" si="119"/>
        <v/>
      </c>
      <c r="BS79" s="199"/>
      <c r="BT79" s="197" t="str">
        <f t="shared" si="120"/>
        <v/>
      </c>
      <c r="BU79" s="198"/>
      <c r="BV79" s="200" t="str">
        <f t="shared" si="121"/>
        <v/>
      </c>
      <c r="BW79" s="197" t="str">
        <f t="shared" si="122"/>
        <v/>
      </c>
      <c r="BX79" s="201"/>
      <c r="BY79" s="202"/>
      <c r="BZ79" s="203" t="str">
        <f t="shared" si="124"/>
        <v/>
      </c>
      <c r="CA79" s="12"/>
      <c r="CB79" s="12"/>
      <c r="CC79" s="12"/>
      <c r="CD79" s="12"/>
      <c r="CE79" s="12"/>
      <c r="CF79" s="12"/>
      <c r="CG79" s="12"/>
    </row>
    <row r="80" ht="25.5" customHeight="1">
      <c r="A80" s="175"/>
      <c r="B80" s="23"/>
      <c r="C80" s="301"/>
      <c r="D80" s="301"/>
      <c r="E80" s="301"/>
      <c r="F80" s="302"/>
      <c r="G80" s="303"/>
      <c r="H80" s="304"/>
      <c r="I80" s="303"/>
      <c r="J80" s="303"/>
      <c r="K80" s="303"/>
      <c r="L80" s="305"/>
      <c r="M80" s="305"/>
      <c r="N80" s="303"/>
      <c r="O80" s="303"/>
      <c r="P80" s="303"/>
      <c r="Q80" s="303"/>
      <c r="R80" s="303"/>
      <c r="S80" s="303"/>
      <c r="T80" s="303"/>
      <c r="U80" s="303"/>
      <c r="V80" s="306"/>
      <c r="W80" s="307"/>
      <c r="X80" s="308"/>
      <c r="Y80" s="303"/>
      <c r="Z80" s="303"/>
      <c r="AA80" s="303"/>
      <c r="AB80" s="303"/>
      <c r="AC80" s="303"/>
      <c r="AD80" s="303"/>
      <c r="AE80" s="303"/>
      <c r="AF80" s="303"/>
      <c r="AG80" s="306"/>
      <c r="AH80" s="307"/>
      <c r="AI80" s="308"/>
      <c r="AJ80" s="303"/>
      <c r="AK80" s="303"/>
      <c r="AL80" s="303"/>
      <c r="AM80" s="303"/>
      <c r="AN80" s="303"/>
      <c r="AO80" s="303"/>
      <c r="AP80" s="303"/>
      <c r="AQ80" s="303"/>
      <c r="AR80" s="306"/>
      <c r="AS80" s="309"/>
      <c r="AT80" s="308"/>
      <c r="AU80" s="303"/>
      <c r="AV80" s="303"/>
      <c r="AW80" s="303"/>
      <c r="AX80" s="303"/>
      <c r="AY80" s="303"/>
      <c r="AZ80" s="303"/>
      <c r="BA80" s="303"/>
      <c r="BB80" s="303"/>
      <c r="BC80" s="306"/>
      <c r="BD80" s="303"/>
      <c r="BE80" s="308"/>
      <c r="BF80" s="310"/>
      <c r="BG80" s="310"/>
      <c r="BH80" s="311"/>
      <c r="BI80" s="312"/>
      <c r="BJ80" s="195"/>
      <c r="BK80" s="12"/>
      <c r="BL80" s="12"/>
      <c r="BM80" s="313"/>
      <c r="BN80" s="306"/>
      <c r="BO80" s="308"/>
      <c r="BP80" s="308"/>
      <c r="BQ80" s="306"/>
      <c r="BR80" s="308"/>
      <c r="BS80" s="308"/>
      <c r="BT80" s="306"/>
      <c r="BU80" s="308"/>
      <c r="BV80" s="308"/>
      <c r="BW80" s="306"/>
      <c r="BX80" s="308"/>
      <c r="BY80" s="314"/>
      <c r="BZ80" s="306"/>
      <c r="CA80" s="12"/>
      <c r="CB80" s="12"/>
      <c r="CC80" s="12"/>
      <c r="CD80" s="12"/>
      <c r="CE80" s="12"/>
      <c r="CF80" s="12"/>
      <c r="CG80" s="12"/>
    </row>
    <row r="81" ht="12.75" customHeight="1">
      <c r="A81" s="42"/>
      <c r="B81" s="43"/>
      <c r="C81" s="24" t="s">
        <v>196</v>
      </c>
      <c r="D81" s="25"/>
      <c r="E81" s="25"/>
      <c r="F81" s="26"/>
      <c r="G81" s="241" t="s">
        <v>25</v>
      </c>
      <c r="H81" s="25"/>
      <c r="I81" s="25"/>
      <c r="J81" s="25"/>
      <c r="K81" s="25"/>
      <c r="L81" s="25"/>
      <c r="M81" s="28"/>
      <c r="N81" s="49" t="s">
        <v>197</v>
      </c>
      <c r="O81" s="25"/>
      <c r="P81" s="25"/>
      <c r="Q81" s="25"/>
      <c r="R81" s="25"/>
      <c r="S81" s="25"/>
      <c r="T81" s="25"/>
      <c r="U81" s="25"/>
      <c r="V81" s="25"/>
      <c r="W81" s="25"/>
      <c r="X81" s="28"/>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5"/>
      <c r="BH81" s="45"/>
      <c r="BI81" s="46"/>
      <c r="BJ81" s="44"/>
      <c r="BK81" s="47"/>
      <c r="BL81" s="47"/>
      <c r="BM81" s="43"/>
      <c r="BN81" s="43"/>
      <c r="BO81" s="43"/>
      <c r="BP81" s="43"/>
      <c r="BQ81" s="43"/>
      <c r="BR81" s="43"/>
      <c r="BS81" s="43"/>
      <c r="BT81" s="43"/>
      <c r="BU81" s="43"/>
      <c r="BV81" s="43"/>
      <c r="BW81" s="43"/>
      <c r="BX81" s="43"/>
      <c r="BY81" s="43"/>
      <c r="BZ81" s="45"/>
      <c r="CA81" s="47"/>
      <c r="CB81" s="47"/>
      <c r="CC81" s="47"/>
      <c r="CD81" s="47"/>
      <c r="CE81" s="47"/>
      <c r="CF81" s="47"/>
      <c r="CG81" s="47"/>
    </row>
    <row r="82" ht="36.75" customHeight="1">
      <c r="A82" s="6"/>
      <c r="B82" s="23"/>
      <c r="C82" s="30" t="s">
        <v>198</v>
      </c>
      <c r="D82" s="10"/>
      <c r="E82" s="10"/>
      <c r="F82" s="11"/>
      <c r="G82" s="315" t="str">
        <f>+VLOOKUP(G81,LISTAS!$H$3:$I$10,2,FALSE)</f>
        <v>Proyecto 7639 - Consolidar la capacidad institucional y ciudadana para la identificación, reconocimiento, activación y salvaguardia del patrimonio cultural, reconociendo la diversidad territorial, poblacional y simbólica del patrimonio</v>
      </c>
      <c r="H82" s="10"/>
      <c r="I82" s="10"/>
      <c r="J82" s="10"/>
      <c r="K82" s="10"/>
      <c r="L82" s="10"/>
      <c r="M82" s="32"/>
      <c r="N82" s="50" t="s">
        <v>199</v>
      </c>
      <c r="O82" s="10"/>
      <c r="P82" s="10"/>
      <c r="Q82" s="10"/>
      <c r="R82" s="11"/>
      <c r="S82" s="51" t="s">
        <v>200</v>
      </c>
      <c r="T82" s="10"/>
      <c r="U82" s="10"/>
      <c r="V82" s="11"/>
      <c r="W82" s="52" t="s">
        <v>201</v>
      </c>
      <c r="X82" s="53" t="s">
        <v>202</v>
      </c>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6"/>
      <c r="BI82" s="6"/>
      <c r="BJ82" s="12"/>
      <c r="BK82" s="12"/>
      <c r="BL82" s="12"/>
      <c r="BM82" s="38">
        <f>SUM(BM86:BM105)</f>
        <v>0</v>
      </c>
      <c r="BN82" s="38"/>
      <c r="BO82" s="38"/>
      <c r="BP82" s="38">
        <f>SUM(BP86:BP105)</f>
        <v>0</v>
      </c>
      <c r="BQ82" s="38"/>
      <c r="BR82" s="38"/>
      <c r="BS82" s="38">
        <f>SUM(BS86:BS105)</f>
        <v>0</v>
      </c>
      <c r="BT82" s="38"/>
      <c r="BU82" s="38"/>
      <c r="BV82" s="38">
        <f>SUM(BV86:BV105)</f>
        <v>0</v>
      </c>
      <c r="BW82" s="38"/>
      <c r="BX82" s="38"/>
      <c r="BY82" s="38">
        <f>SUM(BY86:BY105)</f>
        <v>0</v>
      </c>
      <c r="BZ82" s="38"/>
      <c r="CA82" s="12"/>
      <c r="CB82" s="12"/>
      <c r="CC82" s="12"/>
      <c r="CD82" s="12"/>
      <c r="CE82" s="12"/>
      <c r="CF82" s="12"/>
      <c r="CG82" s="12"/>
    </row>
    <row r="83" ht="24.0" customHeight="1">
      <c r="A83" s="6"/>
      <c r="B83" s="23" t="str">
        <f>+VLOOKUP($G$10,LISTAS!$B$47:$D$65,2,FALSE)</f>
        <v>OBJ_3</v>
      </c>
      <c r="C83" s="30" t="s">
        <v>203</v>
      </c>
      <c r="D83" s="10"/>
      <c r="E83" s="10"/>
      <c r="F83" s="11"/>
      <c r="G83" s="54" t="s">
        <v>141</v>
      </c>
      <c r="H83" s="10"/>
      <c r="I83" s="10"/>
      <c r="J83" s="10"/>
      <c r="K83" s="10"/>
      <c r="L83" s="10"/>
      <c r="M83" s="32"/>
      <c r="N83" s="12"/>
      <c r="O83" s="12"/>
      <c r="P83" s="12"/>
      <c r="Q83" s="12"/>
      <c r="R83" s="12"/>
      <c r="S83" s="12"/>
      <c r="T83" s="12"/>
      <c r="U83" s="12"/>
      <c r="V83" s="12"/>
      <c r="W83" s="58"/>
      <c r="X83" s="59"/>
      <c r="Y83" s="60"/>
      <c r="Z83" s="60"/>
      <c r="AA83" s="60"/>
      <c r="AB83" s="60"/>
      <c r="AC83" s="60"/>
      <c r="AD83" s="60"/>
      <c r="AE83" s="60"/>
      <c r="AF83" s="5"/>
      <c r="AG83" s="60"/>
      <c r="AH83" s="60"/>
      <c r="AI83" s="60"/>
      <c r="AJ83" s="60"/>
      <c r="AK83" s="60"/>
      <c r="AL83" s="60"/>
      <c r="AM83" s="60"/>
      <c r="AN83" s="60"/>
      <c r="AO83" s="60"/>
      <c r="AP83" s="60"/>
      <c r="AQ83" s="5"/>
      <c r="AR83" s="60"/>
      <c r="AS83" s="60"/>
      <c r="AT83" s="60"/>
      <c r="AU83" s="60"/>
      <c r="AV83" s="60"/>
      <c r="AW83" s="60"/>
      <c r="AX83" s="60"/>
      <c r="AY83" s="60"/>
      <c r="AZ83" s="60"/>
      <c r="BA83" s="60"/>
      <c r="BB83" s="5"/>
      <c r="BC83" s="60"/>
      <c r="BD83" s="60"/>
      <c r="BE83" s="60"/>
      <c r="BF83" s="60"/>
      <c r="BG83" s="60"/>
      <c r="BH83" s="60"/>
      <c r="BI83" s="60"/>
      <c r="BJ83" s="61"/>
      <c r="BK83" s="12"/>
      <c r="BL83" s="12"/>
      <c r="BM83" s="62" t="s">
        <v>206</v>
      </c>
      <c r="BN83" s="63"/>
      <c r="BO83" s="63"/>
      <c r="BP83" s="63"/>
      <c r="BQ83" s="63"/>
      <c r="BR83" s="63"/>
      <c r="BS83" s="63"/>
      <c r="BT83" s="63"/>
      <c r="BU83" s="63"/>
      <c r="BV83" s="63"/>
      <c r="BW83" s="63"/>
      <c r="BX83" s="63"/>
      <c r="BY83" s="63"/>
      <c r="BZ83" s="64"/>
      <c r="CA83" s="12"/>
      <c r="CB83" s="12"/>
      <c r="CC83" s="12"/>
      <c r="CD83" s="12"/>
      <c r="CE83" s="12"/>
      <c r="CF83" s="12"/>
      <c r="CG83" s="12"/>
    </row>
    <row r="84" ht="24.0" customHeight="1">
      <c r="A84" s="6"/>
      <c r="B84" s="23" t="str">
        <f>+VLOOKUP($G$11,LISTAS!$B$112:$D$132,2,FALSE)</f>
        <v>PROD_OBJ_3</v>
      </c>
      <c r="C84" s="65" t="s">
        <v>207</v>
      </c>
      <c r="D84" s="66"/>
      <c r="E84" s="66"/>
      <c r="F84" s="67"/>
      <c r="G84" s="68" t="s">
        <v>177</v>
      </c>
      <c r="M84" s="69"/>
      <c r="N84" s="12"/>
      <c r="O84" s="12"/>
      <c r="P84" s="12"/>
      <c r="Q84" s="12"/>
      <c r="R84" s="12"/>
      <c r="S84" s="12"/>
      <c r="T84" s="12"/>
      <c r="U84" s="12"/>
      <c r="V84" s="12"/>
      <c r="W84" s="316"/>
      <c r="X84" s="317"/>
      <c r="Y84" s="60"/>
      <c r="Z84" s="60"/>
      <c r="AA84" s="60"/>
      <c r="AB84" s="60"/>
      <c r="AC84" s="60"/>
      <c r="AD84" s="60"/>
      <c r="AE84" s="60"/>
      <c r="AF84" s="5"/>
      <c r="AG84" s="60"/>
      <c r="AH84" s="60"/>
      <c r="AI84" s="60"/>
      <c r="AJ84" s="60"/>
      <c r="AK84" s="60"/>
      <c r="AL84" s="60"/>
      <c r="AM84" s="60"/>
      <c r="AN84" s="60"/>
      <c r="AO84" s="60"/>
      <c r="AP84" s="60"/>
      <c r="AQ84" s="5"/>
      <c r="AR84" s="60"/>
      <c r="AS84" s="60"/>
      <c r="AT84" s="60"/>
      <c r="AU84" s="60"/>
      <c r="AV84" s="60"/>
      <c r="AW84" s="60"/>
      <c r="AX84" s="60"/>
      <c r="AY84" s="60"/>
      <c r="AZ84" s="60"/>
      <c r="BA84" s="60"/>
      <c r="BB84" s="5"/>
      <c r="BC84" s="60"/>
      <c r="BD84" s="60"/>
      <c r="BE84" s="60"/>
      <c r="BF84" s="60"/>
      <c r="BG84" s="60"/>
      <c r="BH84" s="60"/>
      <c r="BI84" s="60"/>
      <c r="BJ84" s="61"/>
      <c r="BK84" s="12"/>
      <c r="BL84" s="12"/>
      <c r="BM84" s="74"/>
      <c r="BN84" s="75"/>
      <c r="BO84" s="75"/>
      <c r="BP84" s="75"/>
      <c r="BQ84" s="75"/>
      <c r="BR84" s="75"/>
      <c r="BS84" s="75"/>
      <c r="BT84" s="75"/>
      <c r="BU84" s="75"/>
      <c r="BV84" s="75"/>
      <c r="BW84" s="75"/>
      <c r="BX84" s="75"/>
      <c r="BY84" s="75"/>
      <c r="BZ84" s="76"/>
      <c r="CA84" s="12"/>
      <c r="CB84" s="12"/>
      <c r="CC84" s="12"/>
      <c r="CD84" s="12"/>
      <c r="CE84" s="12"/>
      <c r="CF84" s="12"/>
      <c r="CG84" s="12"/>
    </row>
    <row r="85" ht="23.25" customHeight="1">
      <c r="A85" s="77"/>
      <c r="B85" s="221" t="s">
        <v>467</v>
      </c>
      <c r="C85" s="79" t="s">
        <v>209</v>
      </c>
      <c r="D85" s="80" t="s">
        <v>209</v>
      </c>
      <c r="E85" s="80" t="s">
        <v>210</v>
      </c>
      <c r="F85" s="80" t="s">
        <v>211</v>
      </c>
      <c r="G85" s="80" t="s">
        <v>212</v>
      </c>
      <c r="H85" s="80" t="s">
        <v>213</v>
      </c>
      <c r="I85" s="80" t="s">
        <v>214</v>
      </c>
      <c r="J85" s="80" t="s">
        <v>215</v>
      </c>
      <c r="K85" s="80" t="s">
        <v>216</v>
      </c>
      <c r="L85" s="81" t="s">
        <v>217</v>
      </c>
      <c r="M85" s="82"/>
      <c r="N85" s="83"/>
      <c r="O85" s="84" t="s">
        <v>218</v>
      </c>
      <c r="P85" s="82"/>
      <c r="Q85" s="84" t="s">
        <v>219</v>
      </c>
      <c r="R85" s="82"/>
      <c r="S85" s="84" t="s">
        <v>220</v>
      </c>
      <c r="T85" s="26"/>
      <c r="U85" s="85"/>
      <c r="V85" s="85"/>
      <c r="W85" s="86" t="s">
        <v>221</v>
      </c>
      <c r="X85" s="87"/>
      <c r="Y85" s="83"/>
      <c r="Z85" s="84" t="s">
        <v>222</v>
      </c>
      <c r="AA85" s="26"/>
      <c r="AB85" s="84" t="s">
        <v>223</v>
      </c>
      <c r="AC85" s="26"/>
      <c r="AD85" s="84" t="s">
        <v>224</v>
      </c>
      <c r="AE85" s="26"/>
      <c r="AF85" s="85"/>
      <c r="AG85" s="85"/>
      <c r="AH85" s="85" t="s">
        <v>225</v>
      </c>
      <c r="AI85" s="87"/>
      <c r="AJ85" s="83"/>
      <c r="AK85" s="84" t="s">
        <v>226</v>
      </c>
      <c r="AL85" s="26"/>
      <c r="AM85" s="84" t="s">
        <v>227</v>
      </c>
      <c r="AN85" s="26"/>
      <c r="AO85" s="84" t="s">
        <v>228</v>
      </c>
      <c r="AP85" s="26"/>
      <c r="AQ85" s="85"/>
      <c r="AR85" s="85"/>
      <c r="AS85" s="85" t="s">
        <v>229</v>
      </c>
      <c r="AT85" s="87"/>
      <c r="AU85" s="85"/>
      <c r="AV85" s="84" t="s">
        <v>230</v>
      </c>
      <c r="AW85" s="82"/>
      <c r="AX85" s="84" t="s">
        <v>231</v>
      </c>
      <c r="AY85" s="82"/>
      <c r="AZ85" s="84" t="s">
        <v>232</v>
      </c>
      <c r="BA85" s="26"/>
      <c r="BB85" s="85"/>
      <c r="BC85" s="85"/>
      <c r="BD85" s="85" t="s">
        <v>233</v>
      </c>
      <c r="BE85" s="87"/>
      <c r="BF85" s="83"/>
      <c r="BG85" s="85"/>
      <c r="BH85" s="85" t="s">
        <v>234</v>
      </c>
      <c r="BI85" s="88" t="s">
        <v>235</v>
      </c>
      <c r="BJ85" s="89"/>
      <c r="BK85" s="12"/>
      <c r="BL85" s="12"/>
      <c r="BM85" s="90" t="s">
        <v>221</v>
      </c>
      <c r="BN85" s="91"/>
      <c r="BO85" s="92"/>
      <c r="BP85" s="93" t="s">
        <v>225</v>
      </c>
      <c r="BQ85" s="91"/>
      <c r="BR85" s="92"/>
      <c r="BS85" s="93" t="s">
        <v>229</v>
      </c>
      <c r="BT85" s="91"/>
      <c r="BU85" s="92"/>
      <c r="BV85" s="93" t="s">
        <v>233</v>
      </c>
      <c r="BW85" s="91"/>
      <c r="BX85" s="92"/>
      <c r="BY85" s="93" t="s">
        <v>234</v>
      </c>
      <c r="BZ85" s="94"/>
      <c r="CA85" s="12"/>
      <c r="CB85" s="12"/>
      <c r="CC85" s="12"/>
      <c r="CD85" s="12"/>
      <c r="CE85" s="12"/>
      <c r="CF85" s="12"/>
      <c r="CG85" s="12"/>
    </row>
    <row r="86" ht="15.75" customHeight="1">
      <c r="A86" s="77"/>
      <c r="B86" s="23"/>
      <c r="C86" s="95"/>
      <c r="D86" s="72"/>
      <c r="E86" s="72"/>
      <c r="F86" s="72"/>
      <c r="G86" s="72"/>
      <c r="H86" s="72"/>
      <c r="I86" s="72"/>
      <c r="J86" s="72"/>
      <c r="K86" s="72"/>
      <c r="L86" s="96" t="s">
        <v>236</v>
      </c>
      <c r="M86" s="97" t="s">
        <v>237</v>
      </c>
      <c r="N86" s="98" t="s">
        <v>238</v>
      </c>
      <c r="O86" s="99" t="s">
        <v>239</v>
      </c>
      <c r="P86" s="99" t="s">
        <v>240</v>
      </c>
      <c r="Q86" s="99" t="s">
        <v>239</v>
      </c>
      <c r="R86" s="99" t="s">
        <v>240</v>
      </c>
      <c r="S86" s="100" t="s">
        <v>239</v>
      </c>
      <c r="T86" s="100" t="s">
        <v>240</v>
      </c>
      <c r="U86" s="99" t="s">
        <v>241</v>
      </c>
      <c r="V86" s="101" t="s">
        <v>242</v>
      </c>
      <c r="W86" s="99" t="s">
        <v>243</v>
      </c>
      <c r="X86" s="102" t="s">
        <v>244</v>
      </c>
      <c r="Y86" s="98" t="s">
        <v>238</v>
      </c>
      <c r="Z86" s="100" t="s">
        <v>239</v>
      </c>
      <c r="AA86" s="100" t="s">
        <v>240</v>
      </c>
      <c r="AB86" s="100" t="s">
        <v>239</v>
      </c>
      <c r="AC86" s="100" t="s">
        <v>240</v>
      </c>
      <c r="AD86" s="100" t="s">
        <v>239</v>
      </c>
      <c r="AE86" s="100" t="s">
        <v>240</v>
      </c>
      <c r="AF86" s="99" t="s">
        <v>241</v>
      </c>
      <c r="AG86" s="101" t="s">
        <v>242</v>
      </c>
      <c r="AH86" s="99" t="s">
        <v>243</v>
      </c>
      <c r="AI86" s="102" t="s">
        <v>244</v>
      </c>
      <c r="AJ86" s="98" t="s">
        <v>238</v>
      </c>
      <c r="AK86" s="100" t="s">
        <v>239</v>
      </c>
      <c r="AL86" s="100" t="s">
        <v>240</v>
      </c>
      <c r="AM86" s="100" t="s">
        <v>239</v>
      </c>
      <c r="AN86" s="100" t="s">
        <v>240</v>
      </c>
      <c r="AO86" s="100" t="s">
        <v>239</v>
      </c>
      <c r="AP86" s="100" t="s">
        <v>240</v>
      </c>
      <c r="AQ86" s="99" t="s">
        <v>241</v>
      </c>
      <c r="AR86" s="101" t="s">
        <v>242</v>
      </c>
      <c r="AS86" s="102" t="s">
        <v>244</v>
      </c>
      <c r="AT86" s="102" t="s">
        <v>244</v>
      </c>
      <c r="AU86" s="103" t="s">
        <v>238</v>
      </c>
      <c r="AV86" s="99" t="s">
        <v>239</v>
      </c>
      <c r="AW86" s="99" t="s">
        <v>240</v>
      </c>
      <c r="AX86" s="99" t="s">
        <v>239</v>
      </c>
      <c r="AY86" s="99" t="s">
        <v>240</v>
      </c>
      <c r="AZ86" s="99" t="s">
        <v>239</v>
      </c>
      <c r="BA86" s="99" t="s">
        <v>240</v>
      </c>
      <c r="BB86" s="99" t="s">
        <v>241</v>
      </c>
      <c r="BC86" s="101" t="s">
        <v>242</v>
      </c>
      <c r="BD86" s="99" t="s">
        <v>243</v>
      </c>
      <c r="BE86" s="102" t="s">
        <v>244</v>
      </c>
      <c r="BF86" s="98" t="s">
        <v>238</v>
      </c>
      <c r="BG86" s="104" t="s">
        <v>241</v>
      </c>
      <c r="BH86" s="101" t="s">
        <v>242</v>
      </c>
      <c r="BI86" s="105"/>
      <c r="BJ86" s="89"/>
      <c r="BK86" s="12"/>
      <c r="BL86" s="12"/>
      <c r="BM86" s="106" t="s">
        <v>245</v>
      </c>
      <c r="BN86" s="99" t="s">
        <v>246</v>
      </c>
      <c r="BO86" s="102" t="s">
        <v>247</v>
      </c>
      <c r="BP86" s="99" t="s">
        <v>245</v>
      </c>
      <c r="BQ86" s="99" t="s">
        <v>246</v>
      </c>
      <c r="BR86" s="102" t="s">
        <v>247</v>
      </c>
      <c r="BS86" s="99" t="s">
        <v>245</v>
      </c>
      <c r="BT86" s="99" t="s">
        <v>246</v>
      </c>
      <c r="BU86" s="102" t="s">
        <v>247</v>
      </c>
      <c r="BV86" s="99" t="s">
        <v>245</v>
      </c>
      <c r="BW86" s="99" t="s">
        <v>246</v>
      </c>
      <c r="BX86" s="97" t="s">
        <v>247</v>
      </c>
      <c r="BY86" s="107" t="s">
        <v>245</v>
      </c>
      <c r="BZ86" s="108" t="s">
        <v>248</v>
      </c>
      <c r="CA86" s="12"/>
      <c r="CB86" s="12"/>
      <c r="CC86" s="12"/>
      <c r="CD86" s="12"/>
      <c r="CE86" s="12"/>
      <c r="CF86" s="12"/>
      <c r="CG86" s="12"/>
    </row>
    <row r="87" ht="132.0" customHeight="1">
      <c r="A87" s="77"/>
      <c r="B87" s="23">
        <v>25.0</v>
      </c>
      <c r="C87" s="109" t="s">
        <v>117</v>
      </c>
      <c r="D87" s="109" t="s">
        <v>117</v>
      </c>
      <c r="E87" s="111">
        <v>1.0</v>
      </c>
      <c r="F87" s="111" t="s">
        <v>468</v>
      </c>
      <c r="G87" s="112" t="s">
        <v>469</v>
      </c>
      <c r="H87" s="113" t="s">
        <v>269</v>
      </c>
      <c r="I87" s="112" t="s">
        <v>286</v>
      </c>
      <c r="J87" s="112" t="s">
        <v>287</v>
      </c>
      <c r="K87" s="114" t="s">
        <v>470</v>
      </c>
      <c r="L87" s="115">
        <v>44216.0</v>
      </c>
      <c r="M87" s="116">
        <v>44561.0</v>
      </c>
      <c r="N87" s="229">
        <f t="shared" ref="N87:N92" si="125">SUM(O87,Q87,S87)</f>
        <v>0</v>
      </c>
      <c r="O87" s="112"/>
      <c r="P87" s="112"/>
      <c r="Q87" s="112"/>
      <c r="R87" s="112"/>
      <c r="S87" s="112"/>
      <c r="T87" s="112"/>
      <c r="U87" s="123">
        <f t="shared" ref="U87:U92" si="126">SUM(P87,R87,T87)</f>
        <v>0</v>
      </c>
      <c r="V87" s="119" t="str">
        <f t="shared" ref="V87:V92" si="127">IFERROR(U87/N87,"")</f>
        <v/>
      </c>
      <c r="W87" s="120" t="s">
        <v>471</v>
      </c>
      <c r="X87" s="121" t="s">
        <v>389</v>
      </c>
      <c r="Y87" s="141">
        <f t="shared" ref="Y87:Y93" si="128">SUM(Z87,AB87,AD87)</f>
        <v>1</v>
      </c>
      <c r="Z87" s="112">
        <v>1.0</v>
      </c>
      <c r="AA87" s="112">
        <v>1.0</v>
      </c>
      <c r="AB87" s="112"/>
      <c r="AC87" s="112"/>
      <c r="AD87" s="112"/>
      <c r="AE87" s="112"/>
      <c r="AF87" s="118">
        <f t="shared" ref="AF87:AF93" si="129">SUM(AA87,AC87,AE87)</f>
        <v>1</v>
      </c>
      <c r="AG87" s="119">
        <f t="shared" ref="AG87:AG94" si="130">IFERROR(AF87/Y87,"")</f>
        <v>1</v>
      </c>
      <c r="AH87" s="120" t="s">
        <v>472</v>
      </c>
      <c r="AI87" s="121" t="s">
        <v>260</v>
      </c>
      <c r="AJ87" s="117">
        <f t="shared" ref="AJ87:AJ92" si="131">SUM(AK87,AM87,AO87)</f>
        <v>0</v>
      </c>
      <c r="AK87" s="112"/>
      <c r="AL87" s="112"/>
      <c r="AM87" s="112"/>
      <c r="AN87" s="112"/>
      <c r="AO87" s="112"/>
      <c r="AP87" s="112"/>
      <c r="AQ87" s="123">
        <f t="shared" ref="AQ87:AQ92" si="132">SUM(AL87,AN87,AP87)</f>
        <v>0</v>
      </c>
      <c r="AR87" s="119" t="str">
        <f t="shared" ref="AR87:AR94" si="133">IFERROR(AQ87/AJ87,"")</f>
        <v/>
      </c>
      <c r="AS87" s="125" t="s">
        <v>473</v>
      </c>
      <c r="AT87" s="126" t="s">
        <v>435</v>
      </c>
      <c r="AU87" s="122">
        <f t="shared" ref="AU87:AU93" si="134">SUM(AV87,AX87,AZ87)</f>
        <v>0</v>
      </c>
      <c r="AV87" s="112"/>
      <c r="AW87" s="112"/>
      <c r="AX87" s="112"/>
      <c r="AY87" s="112"/>
      <c r="AZ87" s="112"/>
      <c r="BA87" s="112"/>
      <c r="BB87" s="118">
        <f t="shared" ref="BB87:BB93" si="135">SUM(AW87,AY87,BA87)</f>
        <v>0</v>
      </c>
      <c r="BC87" s="119" t="str">
        <f t="shared" ref="BC87:BC94" si="136">IFERROR(BB87/AU87,"")</f>
        <v/>
      </c>
      <c r="BD87" s="231" t="s">
        <v>474</v>
      </c>
      <c r="BE87" s="126"/>
      <c r="BF87" s="130">
        <f t="shared" ref="BF87:BF94" si="137">+SUM(N87,Y87,AJ87,AU87)</f>
        <v>1</v>
      </c>
      <c r="BG87" s="112">
        <f t="shared" ref="BG87:BG94" si="138">+SUM(U87,AF87,AQ87,BB87)</f>
        <v>1</v>
      </c>
      <c r="BH87" s="131">
        <f t="shared" ref="BH87:BH94" si="139">IFERROR(BG87/BF87,"")</f>
        <v>1</v>
      </c>
      <c r="BI87" s="132" t="s">
        <v>475</v>
      </c>
      <c r="BJ87" s="89"/>
      <c r="BK87" s="12"/>
      <c r="BL87" s="12"/>
      <c r="BM87" s="133"/>
      <c r="BN87" s="119" t="str">
        <f t="shared" ref="BN87:BN92" si="140">IFERROR(BM87/N87,"")</f>
        <v/>
      </c>
      <c r="BO87" s="126"/>
      <c r="BP87" s="134" t="str">
        <f t="shared" ref="BP87:BP92" si="141">IFERROR(BO87/Q87,"")</f>
        <v/>
      </c>
      <c r="BQ87" s="119">
        <f t="shared" ref="BQ87:BQ92" si="142">IFERROR(BP87/Y87,"")</f>
        <v>0</v>
      </c>
      <c r="BR87" s="126" t="str">
        <f t="shared" ref="BR87:BR92" si="143">IFERROR(BQ87/U87,"")</f>
        <v/>
      </c>
      <c r="BS87" s="134"/>
      <c r="BT87" s="119" t="str">
        <f t="shared" ref="BT87:BT92" si="144">IFERROR(BS87/AJ87,"")</f>
        <v/>
      </c>
      <c r="BU87" s="126"/>
      <c r="BV87" s="135">
        <f t="shared" ref="BV87:BV94" si="145">IFERROR(BU87/Y87,"")</f>
        <v>0</v>
      </c>
      <c r="BW87" s="119" t="str">
        <f t="shared" ref="BW87:BW92" si="146">IFERROR(BV87/AU87,"")</f>
        <v/>
      </c>
      <c r="BX87" s="136" t="str">
        <f>IFERROR(BW87/AB87,"")</f>
        <v/>
      </c>
      <c r="BY87" s="137">
        <f t="shared" ref="BY87:BY92" si="147">SUM(BM87,BP87,BS87,BV87)</f>
        <v>0</v>
      </c>
      <c r="BZ87" s="138">
        <f t="shared" ref="BZ87:BZ92" si="148">IFERROR(BY87/BF87,"")</f>
        <v>0</v>
      </c>
      <c r="CA87" s="12"/>
      <c r="CB87" s="12"/>
      <c r="CC87" s="12"/>
      <c r="CD87" s="12"/>
      <c r="CE87" s="12"/>
      <c r="CF87" s="12"/>
      <c r="CG87" s="12"/>
    </row>
    <row r="88" ht="15.75" customHeight="1">
      <c r="A88" s="6"/>
      <c r="B88" s="23">
        <v>26.0</v>
      </c>
      <c r="C88" s="109" t="s">
        <v>117</v>
      </c>
      <c r="D88" s="109" t="s">
        <v>117</v>
      </c>
      <c r="E88" s="110">
        <v>2.0</v>
      </c>
      <c r="F88" s="110" t="s">
        <v>476</v>
      </c>
      <c r="G88" s="114" t="s">
        <v>477</v>
      </c>
      <c r="H88" s="161" t="s">
        <v>478</v>
      </c>
      <c r="I88" s="112" t="s">
        <v>286</v>
      </c>
      <c r="J88" s="112" t="s">
        <v>287</v>
      </c>
      <c r="K88" s="114" t="s">
        <v>470</v>
      </c>
      <c r="L88" s="318">
        <v>44216.0</v>
      </c>
      <c r="M88" s="319">
        <v>44561.0</v>
      </c>
      <c r="N88" s="122">
        <f t="shared" si="125"/>
        <v>0</v>
      </c>
      <c r="O88" s="114"/>
      <c r="P88" s="114"/>
      <c r="Q88" s="114"/>
      <c r="R88" s="114"/>
      <c r="S88" s="114"/>
      <c r="T88" s="114"/>
      <c r="U88" s="149">
        <f t="shared" si="126"/>
        <v>0</v>
      </c>
      <c r="V88" s="143" t="str">
        <f t="shared" si="127"/>
        <v/>
      </c>
      <c r="W88" s="144" t="s">
        <v>479</v>
      </c>
      <c r="X88" s="145" t="s">
        <v>389</v>
      </c>
      <c r="Y88" s="141">
        <f t="shared" si="128"/>
        <v>0</v>
      </c>
      <c r="Z88" s="114"/>
      <c r="AA88" s="114"/>
      <c r="AB88" s="114"/>
      <c r="AC88" s="114"/>
      <c r="AD88" s="114"/>
      <c r="AE88" s="114"/>
      <c r="AF88" s="142">
        <f t="shared" si="129"/>
        <v>0</v>
      </c>
      <c r="AG88" s="143" t="str">
        <f t="shared" si="130"/>
        <v/>
      </c>
      <c r="AH88" s="144" t="s">
        <v>480</v>
      </c>
      <c r="AI88" s="145" t="s">
        <v>274</v>
      </c>
      <c r="AJ88" s="141">
        <f t="shared" si="131"/>
        <v>0</v>
      </c>
      <c r="AK88" s="114"/>
      <c r="AL88" s="114"/>
      <c r="AM88" s="114"/>
      <c r="AN88" s="114"/>
      <c r="AO88" s="114"/>
      <c r="AP88" s="114"/>
      <c r="AQ88" s="149">
        <f t="shared" si="132"/>
        <v>0</v>
      </c>
      <c r="AR88" s="143" t="str">
        <f t="shared" si="133"/>
        <v/>
      </c>
      <c r="AS88" s="144" t="s">
        <v>481</v>
      </c>
      <c r="AT88" s="145" t="s">
        <v>435</v>
      </c>
      <c r="AU88" s="122">
        <f t="shared" si="134"/>
        <v>1</v>
      </c>
      <c r="AV88" s="114"/>
      <c r="AW88" s="114"/>
      <c r="AX88" s="114"/>
      <c r="AY88" s="114"/>
      <c r="AZ88" s="114">
        <v>1.0</v>
      </c>
      <c r="BA88" s="166">
        <v>1.0</v>
      </c>
      <c r="BB88" s="142">
        <f t="shared" si="135"/>
        <v>1</v>
      </c>
      <c r="BC88" s="143">
        <f t="shared" si="136"/>
        <v>1</v>
      </c>
      <c r="BD88" s="235" t="s">
        <v>482</v>
      </c>
      <c r="BE88" s="168" t="s">
        <v>260</v>
      </c>
      <c r="BF88" s="151">
        <f t="shared" si="137"/>
        <v>1</v>
      </c>
      <c r="BG88" s="114">
        <f t="shared" si="138"/>
        <v>1</v>
      </c>
      <c r="BH88" s="152">
        <f t="shared" si="139"/>
        <v>1</v>
      </c>
      <c r="BI88" s="153" t="s">
        <v>483</v>
      </c>
      <c r="BJ88" s="61"/>
      <c r="BK88" s="12"/>
      <c r="BL88" s="12"/>
      <c r="BM88" s="154"/>
      <c r="BN88" s="143" t="str">
        <f t="shared" si="140"/>
        <v/>
      </c>
      <c r="BO88" s="155"/>
      <c r="BP88" s="156" t="str">
        <f t="shared" si="141"/>
        <v/>
      </c>
      <c r="BQ88" s="143" t="str">
        <f t="shared" si="142"/>
        <v/>
      </c>
      <c r="BR88" s="155" t="str">
        <f t="shared" si="143"/>
        <v/>
      </c>
      <c r="BS88" s="156"/>
      <c r="BT88" s="143" t="str">
        <f t="shared" si="144"/>
        <v/>
      </c>
      <c r="BU88" s="155"/>
      <c r="BV88" s="157" t="str">
        <f t="shared" si="145"/>
        <v/>
      </c>
      <c r="BW88" s="143">
        <f t="shared" si="146"/>
        <v>0</v>
      </c>
      <c r="BX88" s="158"/>
      <c r="BY88" s="159">
        <f t="shared" si="147"/>
        <v>0</v>
      </c>
      <c r="BZ88" s="160">
        <f t="shared" si="148"/>
        <v>0</v>
      </c>
      <c r="CA88" s="12"/>
      <c r="CB88" s="12"/>
      <c r="CC88" s="12"/>
      <c r="CD88" s="12"/>
      <c r="CE88" s="12"/>
      <c r="CF88" s="12"/>
      <c r="CG88" s="12"/>
    </row>
    <row r="89" ht="15.75" customHeight="1">
      <c r="A89" s="6"/>
      <c r="B89" s="23">
        <v>27.0</v>
      </c>
      <c r="C89" s="109" t="s">
        <v>117</v>
      </c>
      <c r="D89" s="109" t="s">
        <v>117</v>
      </c>
      <c r="E89" s="110">
        <v>3.0</v>
      </c>
      <c r="F89" s="110" t="s">
        <v>484</v>
      </c>
      <c r="G89" s="114" t="s">
        <v>485</v>
      </c>
      <c r="H89" s="161" t="s">
        <v>486</v>
      </c>
      <c r="I89" s="112" t="s">
        <v>286</v>
      </c>
      <c r="J89" s="112" t="s">
        <v>287</v>
      </c>
      <c r="K89" s="114" t="s">
        <v>470</v>
      </c>
      <c r="L89" s="139">
        <v>44216.0</v>
      </c>
      <c r="M89" s="140">
        <v>44561.0</v>
      </c>
      <c r="N89" s="237">
        <f t="shared" si="125"/>
        <v>0</v>
      </c>
      <c r="O89" s="114"/>
      <c r="P89" s="114"/>
      <c r="Q89" s="114"/>
      <c r="R89" s="114"/>
      <c r="S89" s="114"/>
      <c r="T89" s="114"/>
      <c r="U89" s="142">
        <f t="shared" si="126"/>
        <v>0</v>
      </c>
      <c r="V89" s="143" t="str">
        <f t="shared" si="127"/>
        <v/>
      </c>
      <c r="W89" s="144" t="s">
        <v>487</v>
      </c>
      <c r="X89" s="145" t="s">
        <v>389</v>
      </c>
      <c r="Y89" s="141">
        <f t="shared" si="128"/>
        <v>0</v>
      </c>
      <c r="Z89" s="114"/>
      <c r="AA89" s="114"/>
      <c r="AB89" s="114"/>
      <c r="AC89" s="114"/>
      <c r="AD89" s="114"/>
      <c r="AE89" s="114"/>
      <c r="AF89" s="234">
        <f t="shared" si="129"/>
        <v>0</v>
      </c>
      <c r="AG89" s="143" t="str">
        <f t="shared" si="130"/>
        <v/>
      </c>
      <c r="AH89" s="144" t="s">
        <v>487</v>
      </c>
      <c r="AI89" s="145" t="s">
        <v>274</v>
      </c>
      <c r="AJ89" s="122">
        <f t="shared" si="131"/>
        <v>0</v>
      </c>
      <c r="AK89" s="114"/>
      <c r="AL89" s="114"/>
      <c r="AM89" s="114"/>
      <c r="AN89" s="114"/>
      <c r="AO89" s="114"/>
      <c r="AP89" s="114"/>
      <c r="AQ89" s="142">
        <f t="shared" si="132"/>
        <v>0</v>
      </c>
      <c r="AR89" s="143" t="str">
        <f t="shared" si="133"/>
        <v/>
      </c>
      <c r="AS89" s="144" t="s">
        <v>488</v>
      </c>
      <c r="AT89" s="145"/>
      <c r="AU89" s="122">
        <f t="shared" si="134"/>
        <v>1</v>
      </c>
      <c r="AV89" s="114">
        <v>1.0</v>
      </c>
      <c r="AW89" s="114"/>
      <c r="AX89" s="114"/>
      <c r="AY89" s="114"/>
      <c r="AZ89" s="114"/>
      <c r="BA89" s="166">
        <v>1.0</v>
      </c>
      <c r="BB89" s="234">
        <f t="shared" si="135"/>
        <v>1</v>
      </c>
      <c r="BC89" s="143">
        <f t="shared" si="136"/>
        <v>1</v>
      </c>
      <c r="BD89" s="235" t="s">
        <v>489</v>
      </c>
      <c r="BE89" s="145"/>
      <c r="BF89" s="151">
        <f t="shared" si="137"/>
        <v>1</v>
      </c>
      <c r="BG89" s="114">
        <f t="shared" si="138"/>
        <v>1</v>
      </c>
      <c r="BH89" s="152">
        <f t="shared" si="139"/>
        <v>1</v>
      </c>
      <c r="BI89" s="153" t="s">
        <v>490</v>
      </c>
      <c r="BJ89" s="61"/>
      <c r="BK89" s="12"/>
      <c r="BL89" s="12"/>
      <c r="BM89" s="154"/>
      <c r="BN89" s="143" t="str">
        <f t="shared" si="140"/>
        <v/>
      </c>
      <c r="BO89" s="145"/>
      <c r="BP89" s="169" t="str">
        <f t="shared" si="141"/>
        <v/>
      </c>
      <c r="BQ89" s="143" t="str">
        <f t="shared" si="142"/>
        <v/>
      </c>
      <c r="BR89" s="145" t="str">
        <f t="shared" si="143"/>
        <v/>
      </c>
      <c r="BS89" s="169"/>
      <c r="BT89" s="143" t="str">
        <f t="shared" si="144"/>
        <v/>
      </c>
      <c r="BU89" s="145"/>
      <c r="BV89" s="170" t="str">
        <f t="shared" si="145"/>
        <v/>
      </c>
      <c r="BW89" s="143">
        <f t="shared" si="146"/>
        <v>0</v>
      </c>
      <c r="BX89" s="171"/>
      <c r="BY89" s="159">
        <f t="shared" si="147"/>
        <v>0</v>
      </c>
      <c r="BZ89" s="160">
        <f t="shared" si="148"/>
        <v>0</v>
      </c>
      <c r="CA89" s="12"/>
      <c r="CB89" s="12"/>
      <c r="CC89" s="12"/>
      <c r="CD89" s="12"/>
      <c r="CE89" s="12"/>
      <c r="CF89" s="12"/>
      <c r="CG89" s="12"/>
    </row>
    <row r="90" ht="97.5" customHeight="1">
      <c r="A90" s="6"/>
      <c r="B90" s="23">
        <v>28.0</v>
      </c>
      <c r="C90" s="109" t="s">
        <v>117</v>
      </c>
      <c r="D90" s="109" t="s">
        <v>117</v>
      </c>
      <c r="E90" s="110">
        <v>4.0</v>
      </c>
      <c r="F90" s="110" t="s">
        <v>491</v>
      </c>
      <c r="G90" s="114" t="s">
        <v>492</v>
      </c>
      <c r="H90" s="161" t="s">
        <v>493</v>
      </c>
      <c r="I90" s="112" t="s">
        <v>286</v>
      </c>
      <c r="J90" s="112" t="s">
        <v>287</v>
      </c>
      <c r="K90" s="114" t="s">
        <v>470</v>
      </c>
      <c r="L90" s="318">
        <v>44216.0</v>
      </c>
      <c r="M90" s="320">
        <v>44561.0</v>
      </c>
      <c r="N90" s="141">
        <f t="shared" si="125"/>
        <v>0</v>
      </c>
      <c r="O90" s="114"/>
      <c r="P90" s="114"/>
      <c r="Q90" s="114"/>
      <c r="R90" s="114"/>
      <c r="S90" s="114"/>
      <c r="T90" s="114"/>
      <c r="U90" s="234">
        <f t="shared" si="126"/>
        <v>0</v>
      </c>
      <c r="V90" s="143" t="str">
        <f t="shared" si="127"/>
        <v/>
      </c>
      <c r="W90" s="144" t="s">
        <v>494</v>
      </c>
      <c r="X90" s="145" t="s">
        <v>389</v>
      </c>
      <c r="Y90" s="141">
        <f t="shared" si="128"/>
        <v>1</v>
      </c>
      <c r="Z90" s="114">
        <v>1.0</v>
      </c>
      <c r="AA90" s="114">
        <v>1.0</v>
      </c>
      <c r="AB90" s="114"/>
      <c r="AC90" s="114"/>
      <c r="AD90" s="114"/>
      <c r="AE90" s="114"/>
      <c r="AF90" s="149">
        <f t="shared" si="129"/>
        <v>1</v>
      </c>
      <c r="AG90" s="143">
        <f t="shared" si="130"/>
        <v>1</v>
      </c>
      <c r="AH90" s="144" t="s">
        <v>495</v>
      </c>
      <c r="AI90" s="145" t="s">
        <v>260</v>
      </c>
      <c r="AJ90" s="122">
        <f t="shared" si="131"/>
        <v>0</v>
      </c>
      <c r="AK90" s="114"/>
      <c r="AL90" s="114"/>
      <c r="AM90" s="114"/>
      <c r="AN90" s="114"/>
      <c r="AO90" s="114"/>
      <c r="AP90" s="114"/>
      <c r="AQ90" s="234">
        <f t="shared" si="132"/>
        <v>0</v>
      </c>
      <c r="AR90" s="143" t="str">
        <f t="shared" si="133"/>
        <v/>
      </c>
      <c r="AS90" s="144" t="s">
        <v>496</v>
      </c>
      <c r="AT90" s="145"/>
      <c r="AU90" s="122">
        <f t="shared" si="134"/>
        <v>0</v>
      </c>
      <c r="AV90" s="114"/>
      <c r="AW90" s="114"/>
      <c r="AX90" s="114"/>
      <c r="AY90" s="114"/>
      <c r="AZ90" s="114"/>
      <c r="BA90" s="114"/>
      <c r="BB90" s="149">
        <f t="shared" si="135"/>
        <v>0</v>
      </c>
      <c r="BC90" s="143" t="str">
        <f t="shared" si="136"/>
        <v/>
      </c>
      <c r="BD90" s="291" t="s">
        <v>497</v>
      </c>
      <c r="BE90" s="145"/>
      <c r="BF90" s="151">
        <f t="shared" si="137"/>
        <v>1</v>
      </c>
      <c r="BG90" s="114">
        <f t="shared" si="138"/>
        <v>1</v>
      </c>
      <c r="BH90" s="152">
        <f t="shared" si="139"/>
        <v>1</v>
      </c>
      <c r="BI90" s="153" t="s">
        <v>498</v>
      </c>
      <c r="BJ90" s="61"/>
      <c r="BK90" s="12"/>
      <c r="BL90" s="12"/>
      <c r="BM90" s="154"/>
      <c r="BN90" s="143" t="str">
        <f t="shared" si="140"/>
        <v/>
      </c>
      <c r="BO90" s="145"/>
      <c r="BP90" s="169" t="str">
        <f t="shared" si="141"/>
        <v/>
      </c>
      <c r="BQ90" s="143">
        <f t="shared" si="142"/>
        <v>0</v>
      </c>
      <c r="BR90" s="145" t="str">
        <f t="shared" si="143"/>
        <v/>
      </c>
      <c r="BS90" s="169"/>
      <c r="BT90" s="143" t="str">
        <f t="shared" si="144"/>
        <v/>
      </c>
      <c r="BU90" s="145"/>
      <c r="BV90" s="170">
        <f t="shared" si="145"/>
        <v>0</v>
      </c>
      <c r="BW90" s="143" t="str">
        <f t="shared" si="146"/>
        <v/>
      </c>
      <c r="BX90" s="171"/>
      <c r="BY90" s="159">
        <f t="shared" si="147"/>
        <v>0</v>
      </c>
      <c r="BZ90" s="160">
        <f t="shared" si="148"/>
        <v>0</v>
      </c>
      <c r="CA90" s="12"/>
      <c r="CB90" s="12"/>
      <c r="CC90" s="12"/>
      <c r="CD90" s="12"/>
      <c r="CE90" s="12"/>
      <c r="CF90" s="12"/>
      <c r="CG90" s="12"/>
    </row>
    <row r="91" ht="133.5" customHeight="1">
      <c r="A91" s="6"/>
      <c r="B91" s="23">
        <v>29.0</v>
      </c>
      <c r="C91" s="109" t="s">
        <v>117</v>
      </c>
      <c r="D91" s="109" t="s">
        <v>117</v>
      </c>
      <c r="E91" s="110">
        <v>5.0</v>
      </c>
      <c r="F91" s="110" t="s">
        <v>499</v>
      </c>
      <c r="G91" s="114" t="s">
        <v>500</v>
      </c>
      <c r="H91" s="161" t="s">
        <v>501</v>
      </c>
      <c r="I91" s="112" t="s">
        <v>286</v>
      </c>
      <c r="J91" s="112" t="s">
        <v>287</v>
      </c>
      <c r="K91" s="114" t="s">
        <v>470</v>
      </c>
      <c r="L91" s="321">
        <v>44216.0</v>
      </c>
      <c r="M91" s="140">
        <v>44561.0</v>
      </c>
      <c r="N91" s="141">
        <f t="shared" si="125"/>
        <v>0</v>
      </c>
      <c r="O91" s="114"/>
      <c r="P91" s="114"/>
      <c r="Q91" s="114"/>
      <c r="R91" s="114"/>
      <c r="S91" s="114"/>
      <c r="T91" s="114"/>
      <c r="U91" s="234">
        <f t="shared" si="126"/>
        <v>0</v>
      </c>
      <c r="V91" s="143" t="str">
        <f t="shared" si="127"/>
        <v/>
      </c>
      <c r="W91" s="144" t="s">
        <v>502</v>
      </c>
      <c r="X91" s="145" t="s">
        <v>389</v>
      </c>
      <c r="Y91" s="141">
        <f t="shared" si="128"/>
        <v>1</v>
      </c>
      <c r="Z91" s="114"/>
      <c r="AA91" s="114"/>
      <c r="AB91" s="114"/>
      <c r="AC91" s="114"/>
      <c r="AD91" s="114">
        <v>1.0</v>
      </c>
      <c r="AE91" s="114">
        <v>1.0</v>
      </c>
      <c r="AF91" s="149">
        <f t="shared" si="129"/>
        <v>1</v>
      </c>
      <c r="AG91" s="143">
        <f t="shared" si="130"/>
        <v>1</v>
      </c>
      <c r="AH91" s="144" t="s">
        <v>503</v>
      </c>
      <c r="AI91" s="145" t="s">
        <v>260</v>
      </c>
      <c r="AJ91" s="122">
        <f t="shared" si="131"/>
        <v>1</v>
      </c>
      <c r="AK91" s="114"/>
      <c r="AL91" s="114"/>
      <c r="AM91" s="114"/>
      <c r="AN91" s="114"/>
      <c r="AO91" s="114">
        <v>1.0</v>
      </c>
      <c r="AP91" s="114">
        <v>1.0</v>
      </c>
      <c r="AQ91" s="234">
        <f t="shared" si="132"/>
        <v>1</v>
      </c>
      <c r="AR91" s="143">
        <f t="shared" si="133"/>
        <v>1</v>
      </c>
      <c r="AS91" s="144" t="s">
        <v>504</v>
      </c>
      <c r="AT91" s="145" t="s">
        <v>260</v>
      </c>
      <c r="AU91" s="122">
        <f t="shared" si="134"/>
        <v>1</v>
      </c>
      <c r="AV91" s="114"/>
      <c r="AW91" s="114"/>
      <c r="AX91" s="114">
        <v>1.0</v>
      </c>
      <c r="AY91" s="166">
        <v>1.0</v>
      </c>
      <c r="AZ91" s="114"/>
      <c r="BA91" s="114"/>
      <c r="BB91" s="149">
        <f t="shared" si="135"/>
        <v>1</v>
      </c>
      <c r="BC91" s="143">
        <f t="shared" si="136"/>
        <v>1</v>
      </c>
      <c r="BD91" s="235" t="s">
        <v>505</v>
      </c>
      <c r="BE91" s="168" t="s">
        <v>260</v>
      </c>
      <c r="BF91" s="151">
        <f t="shared" si="137"/>
        <v>3</v>
      </c>
      <c r="BG91" s="114">
        <f t="shared" si="138"/>
        <v>3</v>
      </c>
      <c r="BH91" s="152">
        <f t="shared" si="139"/>
        <v>1</v>
      </c>
      <c r="BI91" s="153" t="s">
        <v>506</v>
      </c>
      <c r="BJ91" s="61"/>
      <c r="BK91" s="12"/>
      <c r="BL91" s="12"/>
      <c r="BM91" s="154"/>
      <c r="BN91" s="143" t="str">
        <f t="shared" si="140"/>
        <v/>
      </c>
      <c r="BO91" s="155"/>
      <c r="BP91" s="156" t="str">
        <f t="shared" si="141"/>
        <v/>
      </c>
      <c r="BQ91" s="143">
        <f t="shared" si="142"/>
        <v>0</v>
      </c>
      <c r="BR91" s="155" t="str">
        <f t="shared" si="143"/>
        <v/>
      </c>
      <c r="BS91" s="156"/>
      <c r="BT91" s="143">
        <f t="shared" si="144"/>
        <v>0</v>
      </c>
      <c r="BU91" s="155"/>
      <c r="BV91" s="157">
        <f t="shared" si="145"/>
        <v>0</v>
      </c>
      <c r="BW91" s="143">
        <f t="shared" si="146"/>
        <v>0</v>
      </c>
      <c r="BX91" s="158"/>
      <c r="BY91" s="159">
        <f t="shared" si="147"/>
        <v>0</v>
      </c>
      <c r="BZ91" s="160">
        <f t="shared" si="148"/>
        <v>0</v>
      </c>
      <c r="CA91" s="12"/>
      <c r="CB91" s="12"/>
      <c r="CC91" s="12"/>
      <c r="CD91" s="12"/>
      <c r="CE91" s="12"/>
      <c r="CF91" s="12"/>
      <c r="CG91" s="12"/>
    </row>
    <row r="92" ht="15.75" customHeight="1">
      <c r="A92" s="6"/>
      <c r="B92" s="23">
        <v>30.0</v>
      </c>
      <c r="C92" s="109" t="s">
        <v>117</v>
      </c>
      <c r="D92" s="109" t="s">
        <v>117</v>
      </c>
      <c r="E92" s="110">
        <v>6.0</v>
      </c>
      <c r="F92" s="110" t="s">
        <v>507</v>
      </c>
      <c r="G92" s="114" t="s">
        <v>508</v>
      </c>
      <c r="H92" s="161"/>
      <c r="I92" s="112"/>
      <c r="J92" s="112"/>
      <c r="K92" s="114"/>
      <c r="L92" s="139"/>
      <c r="M92" s="320"/>
      <c r="N92" s="239">
        <f t="shared" si="125"/>
        <v>0</v>
      </c>
      <c r="O92" s="114"/>
      <c r="P92" s="114"/>
      <c r="Q92" s="114"/>
      <c r="R92" s="114"/>
      <c r="S92" s="114"/>
      <c r="T92" s="114"/>
      <c r="U92" s="240">
        <f t="shared" si="126"/>
        <v>0</v>
      </c>
      <c r="V92" s="143" t="str">
        <f t="shared" si="127"/>
        <v/>
      </c>
      <c r="W92" s="322" t="s">
        <v>509</v>
      </c>
      <c r="X92" s="145" t="s">
        <v>389</v>
      </c>
      <c r="Y92" s="239">
        <f t="shared" si="128"/>
        <v>0</v>
      </c>
      <c r="Z92" s="114"/>
      <c r="AA92" s="114"/>
      <c r="AB92" s="114"/>
      <c r="AC92" s="114"/>
      <c r="AD92" s="114"/>
      <c r="AE92" s="114"/>
      <c r="AF92" s="142">
        <f t="shared" si="129"/>
        <v>0</v>
      </c>
      <c r="AG92" s="143" t="str">
        <f t="shared" si="130"/>
        <v/>
      </c>
      <c r="AH92" s="114"/>
      <c r="AI92" s="145"/>
      <c r="AJ92" s="164">
        <f t="shared" si="131"/>
        <v>0</v>
      </c>
      <c r="AK92" s="114"/>
      <c r="AL92" s="114"/>
      <c r="AM92" s="114"/>
      <c r="AN92" s="114"/>
      <c r="AO92" s="114"/>
      <c r="AP92" s="114"/>
      <c r="AQ92" s="240">
        <f t="shared" si="132"/>
        <v>0</v>
      </c>
      <c r="AR92" s="143" t="str">
        <f t="shared" si="133"/>
        <v/>
      </c>
      <c r="AS92" s="144"/>
      <c r="AT92" s="145"/>
      <c r="AU92" s="122">
        <f t="shared" si="134"/>
        <v>0</v>
      </c>
      <c r="AV92" s="114"/>
      <c r="AW92" s="114"/>
      <c r="AX92" s="114"/>
      <c r="AY92" s="114"/>
      <c r="AZ92" s="114"/>
      <c r="BA92" s="114"/>
      <c r="BB92" s="149">
        <f t="shared" si="135"/>
        <v>0</v>
      </c>
      <c r="BC92" s="143" t="str">
        <f t="shared" si="136"/>
        <v/>
      </c>
      <c r="BD92" s="235" t="s">
        <v>510</v>
      </c>
      <c r="BE92" s="145"/>
      <c r="BF92" s="151">
        <f t="shared" si="137"/>
        <v>0</v>
      </c>
      <c r="BG92" s="114">
        <f t="shared" si="138"/>
        <v>0</v>
      </c>
      <c r="BH92" s="152" t="str">
        <f t="shared" si="139"/>
        <v/>
      </c>
      <c r="BI92" s="153" t="s">
        <v>451</v>
      </c>
      <c r="BJ92" s="61"/>
      <c r="BK92" s="12"/>
      <c r="BL92" s="12"/>
      <c r="BM92" s="154"/>
      <c r="BN92" s="143" t="str">
        <f t="shared" si="140"/>
        <v/>
      </c>
      <c r="BO92" s="155"/>
      <c r="BP92" s="156" t="str">
        <f t="shared" si="141"/>
        <v/>
      </c>
      <c r="BQ92" s="143" t="str">
        <f t="shared" si="142"/>
        <v/>
      </c>
      <c r="BR92" s="155" t="str">
        <f t="shared" si="143"/>
        <v/>
      </c>
      <c r="BS92" s="156"/>
      <c r="BT92" s="143" t="str">
        <f t="shared" si="144"/>
        <v/>
      </c>
      <c r="BU92" s="155"/>
      <c r="BV92" s="157" t="str">
        <f t="shared" si="145"/>
        <v/>
      </c>
      <c r="BW92" s="143" t="str">
        <f t="shared" si="146"/>
        <v/>
      </c>
      <c r="BX92" s="158"/>
      <c r="BY92" s="159">
        <f t="shared" si="147"/>
        <v>0</v>
      </c>
      <c r="BZ92" s="160" t="str">
        <f t="shared" si="148"/>
        <v/>
      </c>
      <c r="CA92" s="12"/>
      <c r="CB92" s="12"/>
      <c r="CC92" s="12"/>
      <c r="CD92" s="12"/>
      <c r="CE92" s="12"/>
      <c r="CF92" s="12"/>
      <c r="CG92" s="12"/>
    </row>
    <row r="93" ht="15.75" customHeight="1">
      <c r="A93" s="6"/>
      <c r="B93" s="23">
        <v>31.0</v>
      </c>
      <c r="C93" s="109" t="s">
        <v>117</v>
      </c>
      <c r="D93" s="109" t="s">
        <v>117</v>
      </c>
      <c r="E93" s="323">
        <v>7.0</v>
      </c>
      <c r="F93" s="258" t="s">
        <v>511</v>
      </c>
      <c r="G93" s="265" t="s">
        <v>512</v>
      </c>
      <c r="H93" s="324" t="s">
        <v>513</v>
      </c>
      <c r="I93" s="112" t="s">
        <v>286</v>
      </c>
      <c r="J93" s="112" t="s">
        <v>287</v>
      </c>
      <c r="K93" s="114" t="s">
        <v>470</v>
      </c>
      <c r="L93" s="162">
        <v>44216.0</v>
      </c>
      <c r="M93" s="325">
        <v>44561.0</v>
      </c>
      <c r="N93" s="237">
        <v>0.0</v>
      </c>
      <c r="O93" s="265"/>
      <c r="P93" s="265"/>
      <c r="Q93" s="265"/>
      <c r="R93" s="265"/>
      <c r="S93" s="265"/>
      <c r="T93" s="265"/>
      <c r="U93" s="142">
        <v>0.0</v>
      </c>
      <c r="V93" s="273"/>
      <c r="W93" s="267" t="s">
        <v>514</v>
      </c>
      <c r="X93" s="266" t="s">
        <v>389</v>
      </c>
      <c r="Y93" s="239">
        <f t="shared" si="128"/>
        <v>0</v>
      </c>
      <c r="Z93" s="265"/>
      <c r="AA93" s="265"/>
      <c r="AB93" s="265"/>
      <c r="AC93" s="265"/>
      <c r="AD93" s="265">
        <v>0.0</v>
      </c>
      <c r="AE93" s="265"/>
      <c r="AF93" s="240">
        <f t="shared" si="129"/>
        <v>0</v>
      </c>
      <c r="AG93" s="143" t="str">
        <f t="shared" si="130"/>
        <v/>
      </c>
      <c r="AH93" s="267" t="s">
        <v>514</v>
      </c>
      <c r="AI93" s="266" t="s">
        <v>274</v>
      </c>
      <c r="AJ93" s="237">
        <v>0.0</v>
      </c>
      <c r="AK93" s="265"/>
      <c r="AL93" s="265"/>
      <c r="AM93" s="265"/>
      <c r="AN93" s="265"/>
      <c r="AO93" s="265"/>
      <c r="AP93" s="265"/>
      <c r="AQ93" s="142"/>
      <c r="AR93" s="143" t="str">
        <f t="shared" si="133"/>
        <v/>
      </c>
      <c r="AS93" s="267" t="s">
        <v>514</v>
      </c>
      <c r="AT93" s="266"/>
      <c r="AU93" s="122">
        <f t="shared" si="134"/>
        <v>1</v>
      </c>
      <c r="AV93" s="265">
        <v>1.0</v>
      </c>
      <c r="AW93" s="268">
        <v>1.0</v>
      </c>
      <c r="AX93" s="265"/>
      <c r="AY93" s="265"/>
      <c r="AZ93" s="265"/>
      <c r="BA93" s="265"/>
      <c r="BB93" s="165">
        <f t="shared" si="135"/>
        <v>1</v>
      </c>
      <c r="BC93" s="143">
        <f t="shared" si="136"/>
        <v>1</v>
      </c>
      <c r="BD93" s="269" t="s">
        <v>515</v>
      </c>
      <c r="BE93" s="266"/>
      <c r="BF93" s="151">
        <f t="shared" si="137"/>
        <v>1</v>
      </c>
      <c r="BG93" s="114">
        <f t="shared" si="138"/>
        <v>1</v>
      </c>
      <c r="BH93" s="152">
        <f t="shared" si="139"/>
        <v>1</v>
      </c>
      <c r="BI93" s="271" t="s">
        <v>516</v>
      </c>
      <c r="BJ93" s="61"/>
      <c r="BK93" s="12"/>
      <c r="BL93" s="12"/>
      <c r="BM93" s="272"/>
      <c r="BN93" s="273"/>
      <c r="BO93" s="274"/>
      <c r="BP93" s="275"/>
      <c r="BQ93" s="273"/>
      <c r="BR93" s="274"/>
      <c r="BS93" s="275"/>
      <c r="BT93" s="273"/>
      <c r="BU93" s="274"/>
      <c r="BV93" s="276" t="str">
        <f t="shared" si="145"/>
        <v/>
      </c>
      <c r="BW93" s="273"/>
      <c r="BX93" s="277"/>
      <c r="BY93" s="278"/>
      <c r="BZ93" s="279"/>
      <c r="CA93" s="12"/>
      <c r="CB93" s="12"/>
      <c r="CC93" s="12"/>
      <c r="CD93" s="12"/>
      <c r="CE93" s="12"/>
      <c r="CF93" s="12"/>
      <c r="CG93" s="12"/>
    </row>
    <row r="94" ht="33.0" customHeight="1">
      <c r="A94" s="175"/>
      <c r="B94" s="23"/>
      <c r="C94" s="176"/>
      <c r="D94" s="177"/>
      <c r="E94" s="177"/>
      <c r="F94" s="178" t="s">
        <v>278</v>
      </c>
      <c r="G94" s="179"/>
      <c r="H94" s="180"/>
      <c r="I94" s="179"/>
      <c r="J94" s="179"/>
      <c r="K94" s="179"/>
      <c r="L94" s="181"/>
      <c r="M94" s="182"/>
      <c r="N94" s="187"/>
      <c r="O94" s="179"/>
      <c r="P94" s="179"/>
      <c r="Q94" s="179"/>
      <c r="R94" s="179"/>
      <c r="S94" s="179"/>
      <c r="T94" s="179"/>
      <c r="U94" s="179"/>
      <c r="V94" s="184" t="str">
        <f>IFERROR(U94/N94,"")</f>
        <v/>
      </c>
      <c r="W94" s="185"/>
      <c r="X94" s="186"/>
      <c r="Y94" s="187"/>
      <c r="Z94" s="179"/>
      <c r="AA94" s="179"/>
      <c r="AB94" s="179"/>
      <c r="AC94" s="179"/>
      <c r="AD94" s="179"/>
      <c r="AE94" s="179"/>
      <c r="AF94" s="179"/>
      <c r="AG94" s="184" t="str">
        <f t="shared" si="130"/>
        <v/>
      </c>
      <c r="AH94" s="185"/>
      <c r="AI94" s="186"/>
      <c r="AJ94" s="187"/>
      <c r="AK94" s="179"/>
      <c r="AL94" s="179"/>
      <c r="AM94" s="179"/>
      <c r="AN94" s="179"/>
      <c r="AO94" s="179"/>
      <c r="AP94" s="179"/>
      <c r="AQ94" s="179"/>
      <c r="AR94" s="184" t="str">
        <f t="shared" si="133"/>
        <v/>
      </c>
      <c r="AS94" s="189"/>
      <c r="AT94" s="186"/>
      <c r="AU94" s="187"/>
      <c r="AV94" s="179"/>
      <c r="AW94" s="179"/>
      <c r="AX94" s="179"/>
      <c r="AY94" s="179"/>
      <c r="AZ94" s="179"/>
      <c r="BA94" s="179"/>
      <c r="BB94" s="179"/>
      <c r="BC94" s="184" t="str">
        <f t="shared" si="136"/>
        <v/>
      </c>
      <c r="BD94" s="190"/>
      <c r="BE94" s="186"/>
      <c r="BF94" s="151">
        <f t="shared" si="137"/>
        <v>0</v>
      </c>
      <c r="BG94" s="192">
        <f t="shared" si="138"/>
        <v>0</v>
      </c>
      <c r="BH94" s="193" t="str">
        <f t="shared" si="139"/>
        <v/>
      </c>
      <c r="BI94" s="194"/>
      <c r="BJ94" s="195"/>
      <c r="BK94" s="12"/>
      <c r="BL94" s="12"/>
      <c r="BM94" s="196"/>
      <c r="BN94" s="197" t="str">
        <f>IFERROR(BM94/N94,"")</f>
        <v/>
      </c>
      <c r="BO94" s="198"/>
      <c r="BP94" s="199" t="str">
        <f>IFERROR(BO94/Q94,"")</f>
        <v/>
      </c>
      <c r="BQ94" s="197" t="str">
        <f>IFERROR(BP94/Y94,"")</f>
        <v/>
      </c>
      <c r="BR94" s="198" t="str">
        <f>IFERROR(BQ94/U94,"")</f>
        <v/>
      </c>
      <c r="BS94" s="199"/>
      <c r="BT94" s="197" t="str">
        <f>IFERROR(BS94/AJ94,"")</f>
        <v/>
      </c>
      <c r="BU94" s="198"/>
      <c r="BV94" s="200" t="str">
        <f t="shared" si="145"/>
        <v/>
      </c>
      <c r="BW94" s="197" t="str">
        <f>IFERROR(BV94/AU94,"")</f>
        <v/>
      </c>
      <c r="BX94" s="201"/>
      <c r="BY94" s="202"/>
      <c r="BZ94" s="203" t="str">
        <f>IFERROR(BY94/BF94,"")</f>
        <v/>
      </c>
      <c r="CA94" s="12"/>
      <c r="CB94" s="12"/>
      <c r="CC94" s="12"/>
      <c r="CD94" s="12"/>
      <c r="CE94" s="12"/>
      <c r="CF94" s="12"/>
      <c r="CG94" s="12"/>
    </row>
    <row r="95" ht="30.0" customHeight="1">
      <c r="A95" s="175"/>
      <c r="B95" s="23"/>
      <c r="C95" s="301"/>
      <c r="D95" s="301"/>
      <c r="E95" s="301"/>
      <c r="F95" s="302"/>
      <c r="G95" s="303"/>
      <c r="H95" s="304"/>
      <c r="I95" s="303"/>
      <c r="J95" s="303"/>
      <c r="K95" s="303"/>
      <c r="L95" s="305"/>
      <c r="M95" s="305"/>
      <c r="N95" s="303"/>
      <c r="O95" s="303"/>
      <c r="P95" s="303"/>
      <c r="Q95" s="303"/>
      <c r="R95" s="303"/>
      <c r="S95" s="303"/>
      <c r="T95" s="303"/>
      <c r="U95" s="303"/>
      <c r="V95" s="306"/>
      <c r="W95" s="307"/>
      <c r="X95" s="308"/>
      <c r="Y95" s="303"/>
      <c r="Z95" s="303"/>
      <c r="AA95" s="303"/>
      <c r="AB95" s="303"/>
      <c r="AC95" s="303"/>
      <c r="AD95" s="303"/>
      <c r="AE95" s="303"/>
      <c r="AF95" s="303"/>
      <c r="AG95" s="306"/>
      <c r="AH95" s="307"/>
      <c r="AI95" s="308"/>
      <c r="AJ95" s="303"/>
      <c r="AK95" s="303"/>
      <c r="AL95" s="303"/>
      <c r="AM95" s="303"/>
      <c r="AN95" s="303"/>
      <c r="AO95" s="303"/>
      <c r="AP95" s="303"/>
      <c r="AQ95" s="303"/>
      <c r="AR95" s="306"/>
      <c r="AS95" s="309"/>
      <c r="AT95" s="308"/>
      <c r="AU95" s="303"/>
      <c r="AV95" s="303"/>
      <c r="AW95" s="303"/>
      <c r="AX95" s="303"/>
      <c r="AY95" s="303"/>
      <c r="AZ95" s="303"/>
      <c r="BA95" s="303"/>
      <c r="BB95" s="303"/>
      <c r="BC95" s="306"/>
      <c r="BD95" s="303"/>
      <c r="BE95" s="308"/>
      <c r="BF95" s="310"/>
      <c r="BG95" s="310"/>
      <c r="BH95" s="311"/>
      <c r="BI95" s="312"/>
      <c r="BJ95" s="195"/>
      <c r="BK95" s="12"/>
      <c r="BL95" s="12"/>
      <c r="BM95" s="313"/>
      <c r="BN95" s="306"/>
      <c r="BO95" s="308"/>
      <c r="BP95" s="308"/>
      <c r="BQ95" s="306"/>
      <c r="BR95" s="308"/>
      <c r="BS95" s="308"/>
      <c r="BT95" s="306"/>
      <c r="BU95" s="308"/>
      <c r="BV95" s="308"/>
      <c r="BW95" s="306"/>
      <c r="BX95" s="308"/>
      <c r="BY95" s="314"/>
      <c r="BZ95" s="306"/>
      <c r="CA95" s="12"/>
      <c r="CB95" s="12"/>
      <c r="CC95" s="12"/>
      <c r="CD95" s="12"/>
      <c r="CE95" s="12"/>
      <c r="CF95" s="12"/>
      <c r="CG95" s="12"/>
    </row>
    <row r="96" ht="15.75" customHeight="1">
      <c r="A96" s="5"/>
      <c r="B96" s="23"/>
      <c r="C96" s="326" t="s">
        <v>517</v>
      </c>
      <c r="D96" s="326"/>
      <c r="E96" s="326"/>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29"/>
      <c r="BK96" s="12"/>
      <c r="BL96" s="12"/>
      <c r="BM96" s="5"/>
      <c r="BN96" s="5"/>
      <c r="BO96" s="5"/>
      <c r="BP96" s="5"/>
      <c r="BQ96" s="5"/>
      <c r="BR96" s="5"/>
      <c r="BS96" s="5"/>
      <c r="BT96" s="5"/>
      <c r="BU96" s="5"/>
      <c r="BV96" s="5"/>
      <c r="BW96" s="5"/>
      <c r="BX96" s="5"/>
      <c r="BY96" s="5"/>
      <c r="BZ96" s="5"/>
      <c r="CA96" s="12"/>
      <c r="CB96" s="12"/>
      <c r="CC96" s="12"/>
      <c r="CD96" s="12"/>
      <c r="CE96" s="12"/>
      <c r="CF96" s="12"/>
      <c r="CG96" s="12"/>
    </row>
    <row r="97" ht="34.5" customHeight="1">
      <c r="A97" s="5"/>
      <c r="B97" s="327" t="s">
        <v>518</v>
      </c>
      <c r="C97" s="24" t="s">
        <v>196</v>
      </c>
      <c r="D97" s="25"/>
      <c r="E97" s="25"/>
      <c r="F97" s="26"/>
      <c r="G97" s="241" t="s">
        <v>13</v>
      </c>
      <c r="H97" s="25"/>
      <c r="I97" s="25"/>
      <c r="J97" s="25"/>
      <c r="K97" s="25"/>
      <c r="L97" s="25"/>
      <c r="M97" s="28"/>
      <c r="N97" s="49" t="s">
        <v>197</v>
      </c>
      <c r="O97" s="25"/>
      <c r="P97" s="25"/>
      <c r="Q97" s="25"/>
      <c r="R97" s="25"/>
      <c r="S97" s="25"/>
      <c r="T97" s="25"/>
      <c r="U97" s="25"/>
      <c r="V97" s="25"/>
      <c r="W97" s="25"/>
      <c r="X97" s="28"/>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5"/>
      <c r="BH97" s="45"/>
      <c r="BI97" s="46"/>
      <c r="BJ97" s="44"/>
      <c r="BK97" s="47"/>
      <c r="BL97" s="47"/>
      <c r="BM97" s="43"/>
      <c r="BN97" s="43"/>
      <c r="BO97" s="43"/>
      <c r="BP97" s="43"/>
      <c r="BQ97" s="43"/>
      <c r="BR97" s="43"/>
      <c r="BS97" s="43"/>
      <c r="BT97" s="43"/>
      <c r="BU97" s="43"/>
      <c r="BV97" s="43"/>
      <c r="BW97" s="43"/>
      <c r="BX97" s="43"/>
      <c r="BY97" s="43"/>
      <c r="BZ97" s="45"/>
      <c r="CA97" s="47"/>
      <c r="CB97" s="47"/>
      <c r="CC97" s="47"/>
      <c r="CD97" s="47"/>
      <c r="CE97" s="47"/>
      <c r="CF97" s="47"/>
      <c r="CG97" s="47"/>
    </row>
    <row r="98" ht="41.25" customHeight="1">
      <c r="A98" s="5"/>
      <c r="B98" s="328"/>
      <c r="C98" s="30" t="s">
        <v>198</v>
      </c>
      <c r="D98" s="10"/>
      <c r="E98" s="10"/>
      <c r="F98" s="11"/>
      <c r="G98" s="48" t="str">
        <f>+VLOOKUP(G97,LISTAS!$H$3:$I$10,2,FALSE)</f>
        <v>Proyecto 7601 - Ampliar la cobertura para el fortalecimiento del programa de formación hacia la integralidad del patrimonio con criterios de calidad, interseccionalidad, enfoque poblacional, aportando al cierre de brechas durante el ciclo de formación</v>
      </c>
      <c r="H98" s="10"/>
      <c r="I98" s="10"/>
      <c r="J98" s="10"/>
      <c r="K98" s="10"/>
      <c r="L98" s="10"/>
      <c r="M98" s="32"/>
      <c r="N98" s="50" t="s">
        <v>199</v>
      </c>
      <c r="O98" s="10"/>
      <c r="P98" s="10"/>
      <c r="Q98" s="10"/>
      <c r="R98" s="11"/>
      <c r="S98" s="51" t="s">
        <v>200</v>
      </c>
      <c r="T98" s="10"/>
      <c r="U98" s="10"/>
      <c r="V98" s="11"/>
      <c r="W98" s="52" t="s">
        <v>201</v>
      </c>
      <c r="X98" s="53" t="s">
        <v>202</v>
      </c>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6"/>
      <c r="BI98" s="6"/>
      <c r="BJ98" s="12"/>
      <c r="BK98" s="12"/>
      <c r="BL98" s="12"/>
      <c r="BM98" s="38">
        <f>SUM(BM102:BM130)</f>
        <v>0</v>
      </c>
      <c r="BN98" s="38"/>
      <c r="BO98" s="38"/>
      <c r="BP98" s="38">
        <f>SUM(BP102:BP130)</f>
        <v>0</v>
      </c>
      <c r="BQ98" s="38"/>
      <c r="BR98" s="38"/>
      <c r="BS98" s="38">
        <f>SUM(BS102:BS130)</f>
        <v>0</v>
      </c>
      <c r="BT98" s="38"/>
      <c r="BU98" s="38"/>
      <c r="BV98" s="38">
        <f>SUM(BV102:BV130)</f>
        <v>0</v>
      </c>
      <c r="BW98" s="38"/>
      <c r="BX98" s="38"/>
      <c r="BY98" s="38">
        <f>SUM(BY102:BY130)</f>
        <v>0</v>
      </c>
      <c r="BZ98" s="38"/>
      <c r="CA98" s="12"/>
      <c r="CB98" s="12"/>
      <c r="CC98" s="12"/>
      <c r="CD98" s="12"/>
      <c r="CE98" s="12"/>
      <c r="CF98" s="12"/>
      <c r="CG98" s="12"/>
    </row>
    <row r="99" ht="15.75" customHeight="1">
      <c r="A99" s="5"/>
      <c r="B99" s="328"/>
      <c r="C99" s="30" t="s">
        <v>203</v>
      </c>
      <c r="D99" s="10"/>
      <c r="E99" s="10"/>
      <c r="F99" s="11"/>
      <c r="G99" s="54"/>
      <c r="H99" s="10"/>
      <c r="I99" s="10"/>
      <c r="J99" s="10"/>
      <c r="K99" s="10"/>
      <c r="L99" s="10"/>
      <c r="M99" s="32"/>
      <c r="N99" s="12"/>
      <c r="O99" s="12"/>
      <c r="P99" s="12"/>
      <c r="Q99" s="12"/>
      <c r="R99" s="12"/>
      <c r="S99" s="12"/>
      <c r="T99" s="12"/>
      <c r="U99" s="12"/>
      <c r="V99" s="12"/>
      <c r="W99" s="58"/>
      <c r="X99" s="59"/>
      <c r="Y99" s="60"/>
      <c r="Z99" s="60"/>
      <c r="AA99" s="60"/>
      <c r="AB99" s="60"/>
      <c r="AC99" s="60"/>
      <c r="AD99" s="60"/>
      <c r="AE99" s="60"/>
      <c r="AF99" s="5"/>
      <c r="AG99" s="60"/>
      <c r="AH99" s="60"/>
      <c r="AI99" s="60"/>
      <c r="AJ99" s="60"/>
      <c r="AK99" s="60"/>
      <c r="AL99" s="60"/>
      <c r="AM99" s="60"/>
      <c r="AN99" s="60"/>
      <c r="AO99" s="60"/>
      <c r="AP99" s="60"/>
      <c r="AQ99" s="5"/>
      <c r="AR99" s="60"/>
      <c r="AS99" s="60"/>
      <c r="AT99" s="60"/>
      <c r="AU99" s="60"/>
      <c r="AV99" s="60"/>
      <c r="AW99" s="60"/>
      <c r="AX99" s="60"/>
      <c r="AY99" s="60"/>
      <c r="AZ99" s="60"/>
      <c r="BA99" s="60"/>
      <c r="BB99" s="5"/>
      <c r="BC99" s="60"/>
      <c r="BD99" s="60"/>
      <c r="BE99" s="60"/>
      <c r="BF99" s="60"/>
      <c r="BG99" s="60"/>
      <c r="BH99" s="60"/>
      <c r="BI99" s="60"/>
      <c r="BJ99" s="61"/>
      <c r="BK99" s="12"/>
      <c r="BL99" s="12"/>
      <c r="BM99" s="62" t="s">
        <v>206</v>
      </c>
      <c r="BN99" s="63"/>
      <c r="BO99" s="63"/>
      <c r="BP99" s="63"/>
      <c r="BQ99" s="63"/>
      <c r="BR99" s="63"/>
      <c r="BS99" s="63"/>
      <c r="BT99" s="63"/>
      <c r="BU99" s="63"/>
      <c r="BV99" s="63"/>
      <c r="BW99" s="63"/>
      <c r="BX99" s="63"/>
      <c r="BY99" s="63"/>
      <c r="BZ99" s="64"/>
      <c r="CA99" s="12"/>
      <c r="CB99" s="12"/>
      <c r="CC99" s="12"/>
      <c r="CD99" s="12"/>
      <c r="CE99" s="12"/>
      <c r="CF99" s="12"/>
      <c r="CG99" s="12"/>
    </row>
    <row r="100" ht="15.75" customHeight="1">
      <c r="A100" s="5"/>
      <c r="B100" s="328"/>
      <c r="C100" s="65" t="s">
        <v>207</v>
      </c>
      <c r="D100" s="66"/>
      <c r="E100" s="66"/>
      <c r="F100" s="67"/>
      <c r="G100" s="68" t="s">
        <v>165</v>
      </c>
      <c r="M100" s="69"/>
      <c r="N100" s="12"/>
      <c r="O100" s="12"/>
      <c r="P100" s="12"/>
      <c r="Q100" s="12"/>
      <c r="R100" s="12"/>
      <c r="S100" s="12"/>
      <c r="T100" s="12"/>
      <c r="U100" s="12"/>
      <c r="V100" s="12"/>
      <c r="W100" s="316"/>
      <c r="X100" s="317"/>
      <c r="Y100" s="60"/>
      <c r="Z100" s="60"/>
      <c r="AA100" s="60"/>
      <c r="AB100" s="60"/>
      <c r="AC100" s="60"/>
      <c r="AD100" s="60"/>
      <c r="AE100" s="60"/>
      <c r="AF100" s="5"/>
      <c r="AG100" s="60"/>
      <c r="AH100" s="60"/>
      <c r="AI100" s="60"/>
      <c r="AJ100" s="60"/>
      <c r="AK100" s="60"/>
      <c r="AL100" s="60"/>
      <c r="AM100" s="60"/>
      <c r="AN100" s="60"/>
      <c r="AO100" s="60"/>
      <c r="AP100" s="60"/>
      <c r="AQ100" s="5"/>
      <c r="AR100" s="60"/>
      <c r="AS100" s="60"/>
      <c r="AT100" s="60"/>
      <c r="AU100" s="60"/>
      <c r="AV100" s="60"/>
      <c r="AW100" s="60"/>
      <c r="AX100" s="60"/>
      <c r="AY100" s="60"/>
      <c r="AZ100" s="60"/>
      <c r="BA100" s="60"/>
      <c r="BB100" s="5"/>
      <c r="BC100" s="60"/>
      <c r="BD100" s="60"/>
      <c r="BE100" s="60"/>
      <c r="BF100" s="60"/>
      <c r="BG100" s="60"/>
      <c r="BH100" s="60"/>
      <c r="BI100" s="60"/>
      <c r="BJ100" s="61"/>
      <c r="BK100" s="12"/>
      <c r="BL100" s="12"/>
      <c r="BM100" s="74"/>
      <c r="BN100" s="75"/>
      <c r="BO100" s="75"/>
      <c r="BP100" s="75"/>
      <c r="BQ100" s="75"/>
      <c r="BR100" s="75"/>
      <c r="BS100" s="75"/>
      <c r="BT100" s="75"/>
      <c r="BU100" s="75"/>
      <c r="BV100" s="75"/>
      <c r="BW100" s="75"/>
      <c r="BX100" s="75"/>
      <c r="BY100" s="75"/>
      <c r="BZ100" s="76"/>
      <c r="CA100" s="12"/>
      <c r="CB100" s="12"/>
      <c r="CC100" s="12"/>
      <c r="CD100" s="12"/>
      <c r="CE100" s="12"/>
      <c r="CF100" s="12"/>
      <c r="CG100" s="12"/>
    </row>
    <row r="101" ht="15.75" customHeight="1">
      <c r="A101" s="5"/>
      <c r="B101" s="328"/>
      <c r="C101" s="79" t="s">
        <v>209</v>
      </c>
      <c r="D101" s="80" t="s">
        <v>209</v>
      </c>
      <c r="E101" s="80" t="s">
        <v>210</v>
      </c>
      <c r="F101" s="80" t="s">
        <v>211</v>
      </c>
      <c r="G101" s="80" t="s">
        <v>212</v>
      </c>
      <c r="H101" s="80" t="s">
        <v>213</v>
      </c>
      <c r="I101" s="80" t="s">
        <v>214</v>
      </c>
      <c r="J101" s="80" t="s">
        <v>215</v>
      </c>
      <c r="K101" s="80" t="s">
        <v>216</v>
      </c>
      <c r="L101" s="81" t="s">
        <v>217</v>
      </c>
      <c r="M101" s="82"/>
      <c r="N101" s="83"/>
      <c r="O101" s="84" t="s">
        <v>218</v>
      </c>
      <c r="P101" s="82"/>
      <c r="Q101" s="84" t="s">
        <v>219</v>
      </c>
      <c r="R101" s="82"/>
      <c r="S101" s="84" t="s">
        <v>220</v>
      </c>
      <c r="T101" s="26"/>
      <c r="U101" s="85"/>
      <c r="V101" s="85"/>
      <c r="W101" s="86" t="s">
        <v>221</v>
      </c>
      <c r="X101" s="87"/>
      <c r="Y101" s="83"/>
      <c r="Z101" s="84" t="s">
        <v>222</v>
      </c>
      <c r="AA101" s="26"/>
      <c r="AB101" s="84" t="s">
        <v>223</v>
      </c>
      <c r="AC101" s="26"/>
      <c r="AD101" s="84" t="s">
        <v>224</v>
      </c>
      <c r="AE101" s="26"/>
      <c r="AF101" s="85"/>
      <c r="AG101" s="85"/>
      <c r="AH101" s="85" t="s">
        <v>225</v>
      </c>
      <c r="AI101" s="87"/>
      <c r="AJ101" s="83"/>
      <c r="AK101" s="84" t="s">
        <v>226</v>
      </c>
      <c r="AL101" s="26"/>
      <c r="AM101" s="84" t="s">
        <v>227</v>
      </c>
      <c r="AN101" s="26"/>
      <c r="AO101" s="84" t="s">
        <v>228</v>
      </c>
      <c r="AP101" s="26"/>
      <c r="AQ101" s="85"/>
      <c r="AR101" s="85"/>
      <c r="AS101" s="85" t="s">
        <v>229</v>
      </c>
      <c r="AT101" s="87"/>
      <c r="AU101" s="85"/>
      <c r="AV101" s="84" t="s">
        <v>230</v>
      </c>
      <c r="AW101" s="82"/>
      <c r="AX101" s="84" t="s">
        <v>231</v>
      </c>
      <c r="AY101" s="82"/>
      <c r="AZ101" s="84" t="s">
        <v>232</v>
      </c>
      <c r="BA101" s="26"/>
      <c r="BB101" s="85"/>
      <c r="BC101" s="85"/>
      <c r="BD101" s="85" t="s">
        <v>233</v>
      </c>
      <c r="BE101" s="87"/>
      <c r="BF101" s="83"/>
      <c r="BG101" s="85"/>
      <c r="BH101" s="85" t="s">
        <v>234</v>
      </c>
      <c r="BI101" s="88" t="s">
        <v>235</v>
      </c>
      <c r="BJ101" s="89"/>
      <c r="BK101" s="12"/>
      <c r="BL101" s="12"/>
      <c r="BM101" s="90" t="s">
        <v>221</v>
      </c>
      <c r="BN101" s="91"/>
      <c r="BO101" s="92"/>
      <c r="BP101" s="93" t="s">
        <v>225</v>
      </c>
      <c r="BQ101" s="91"/>
      <c r="BR101" s="92"/>
      <c r="BS101" s="93" t="s">
        <v>229</v>
      </c>
      <c r="BT101" s="91"/>
      <c r="BU101" s="92"/>
      <c r="BV101" s="93" t="s">
        <v>233</v>
      </c>
      <c r="BW101" s="91"/>
      <c r="BX101" s="92"/>
      <c r="BY101" s="93" t="s">
        <v>234</v>
      </c>
      <c r="BZ101" s="94"/>
      <c r="CA101" s="12"/>
      <c r="CB101" s="12"/>
      <c r="CC101" s="12"/>
      <c r="CD101" s="12"/>
      <c r="CE101" s="12"/>
      <c r="CF101" s="12"/>
      <c r="CG101" s="12"/>
    </row>
    <row r="102" ht="33.75" customHeight="1">
      <c r="A102" s="5"/>
      <c r="B102" s="328"/>
      <c r="C102" s="95"/>
      <c r="D102" s="72"/>
      <c r="E102" s="72"/>
      <c r="F102" s="72"/>
      <c r="G102" s="72"/>
      <c r="H102" s="72"/>
      <c r="I102" s="72"/>
      <c r="J102" s="72"/>
      <c r="K102" s="72"/>
      <c r="L102" s="96" t="s">
        <v>236</v>
      </c>
      <c r="M102" s="97" t="s">
        <v>237</v>
      </c>
      <c r="N102" s="98" t="s">
        <v>238</v>
      </c>
      <c r="O102" s="99" t="s">
        <v>239</v>
      </c>
      <c r="P102" s="99" t="s">
        <v>240</v>
      </c>
      <c r="Q102" s="99" t="s">
        <v>239</v>
      </c>
      <c r="R102" s="99" t="s">
        <v>240</v>
      </c>
      <c r="S102" s="100" t="s">
        <v>239</v>
      </c>
      <c r="T102" s="100" t="s">
        <v>240</v>
      </c>
      <c r="U102" s="99" t="s">
        <v>241</v>
      </c>
      <c r="V102" s="101" t="s">
        <v>242</v>
      </c>
      <c r="W102" s="99" t="s">
        <v>243</v>
      </c>
      <c r="X102" s="102" t="s">
        <v>244</v>
      </c>
      <c r="Y102" s="98" t="s">
        <v>238</v>
      </c>
      <c r="Z102" s="100" t="s">
        <v>239</v>
      </c>
      <c r="AA102" s="100" t="s">
        <v>240</v>
      </c>
      <c r="AB102" s="100" t="s">
        <v>239</v>
      </c>
      <c r="AC102" s="100" t="s">
        <v>240</v>
      </c>
      <c r="AD102" s="100" t="s">
        <v>239</v>
      </c>
      <c r="AE102" s="100" t="s">
        <v>240</v>
      </c>
      <c r="AF102" s="99" t="s">
        <v>241</v>
      </c>
      <c r="AG102" s="101" t="s">
        <v>242</v>
      </c>
      <c r="AH102" s="99" t="s">
        <v>243</v>
      </c>
      <c r="AI102" s="102" t="s">
        <v>244</v>
      </c>
      <c r="AJ102" s="98" t="s">
        <v>238</v>
      </c>
      <c r="AK102" s="100" t="s">
        <v>239</v>
      </c>
      <c r="AL102" s="100" t="s">
        <v>240</v>
      </c>
      <c r="AM102" s="100" t="s">
        <v>239</v>
      </c>
      <c r="AN102" s="100" t="s">
        <v>240</v>
      </c>
      <c r="AO102" s="100" t="s">
        <v>239</v>
      </c>
      <c r="AP102" s="100" t="s">
        <v>240</v>
      </c>
      <c r="AQ102" s="99" t="s">
        <v>241</v>
      </c>
      <c r="AR102" s="101" t="s">
        <v>242</v>
      </c>
      <c r="AS102" s="102" t="s">
        <v>244</v>
      </c>
      <c r="AT102" s="102" t="s">
        <v>244</v>
      </c>
      <c r="AU102" s="103" t="s">
        <v>238</v>
      </c>
      <c r="AV102" s="99" t="s">
        <v>239</v>
      </c>
      <c r="AW102" s="99" t="s">
        <v>240</v>
      </c>
      <c r="AX102" s="99" t="s">
        <v>239</v>
      </c>
      <c r="AY102" s="99" t="s">
        <v>240</v>
      </c>
      <c r="AZ102" s="99" t="s">
        <v>239</v>
      </c>
      <c r="BA102" s="99" t="s">
        <v>240</v>
      </c>
      <c r="BB102" s="99" t="s">
        <v>241</v>
      </c>
      <c r="BC102" s="101" t="s">
        <v>242</v>
      </c>
      <c r="BD102" s="99" t="s">
        <v>243</v>
      </c>
      <c r="BE102" s="102" t="s">
        <v>244</v>
      </c>
      <c r="BF102" s="98" t="s">
        <v>238</v>
      </c>
      <c r="BG102" s="104" t="s">
        <v>241</v>
      </c>
      <c r="BH102" s="101" t="s">
        <v>242</v>
      </c>
      <c r="BI102" s="105"/>
      <c r="BJ102" s="89"/>
      <c r="BK102" s="12"/>
      <c r="BL102" s="12"/>
      <c r="BM102" s="106" t="s">
        <v>245</v>
      </c>
      <c r="BN102" s="99" t="s">
        <v>246</v>
      </c>
      <c r="BO102" s="102" t="s">
        <v>247</v>
      </c>
      <c r="BP102" s="99" t="s">
        <v>245</v>
      </c>
      <c r="BQ102" s="99" t="s">
        <v>246</v>
      </c>
      <c r="BR102" s="102" t="s">
        <v>247</v>
      </c>
      <c r="BS102" s="99" t="s">
        <v>245</v>
      </c>
      <c r="BT102" s="99" t="s">
        <v>246</v>
      </c>
      <c r="BU102" s="102" t="s">
        <v>247</v>
      </c>
      <c r="BV102" s="99" t="s">
        <v>245</v>
      </c>
      <c r="BW102" s="99" t="s">
        <v>246</v>
      </c>
      <c r="BX102" s="97" t="s">
        <v>247</v>
      </c>
      <c r="BY102" s="107" t="s">
        <v>245</v>
      </c>
      <c r="BZ102" s="108" t="s">
        <v>248</v>
      </c>
      <c r="CA102" s="12"/>
      <c r="CB102" s="12"/>
      <c r="CC102" s="12"/>
      <c r="CD102" s="12"/>
      <c r="CE102" s="12"/>
      <c r="CF102" s="12"/>
      <c r="CG102" s="12"/>
    </row>
    <row r="103" ht="325.5" customHeight="1">
      <c r="A103" s="5"/>
      <c r="B103" s="328">
        <v>1.0</v>
      </c>
      <c r="C103" s="109" t="s">
        <v>117</v>
      </c>
      <c r="D103" s="109" t="s">
        <v>117</v>
      </c>
      <c r="E103" s="111">
        <v>1.0</v>
      </c>
      <c r="F103" s="111" t="s">
        <v>519</v>
      </c>
      <c r="G103" s="127" t="s">
        <v>520</v>
      </c>
      <c r="H103" s="113" t="s">
        <v>521</v>
      </c>
      <c r="I103" s="112" t="s">
        <v>286</v>
      </c>
      <c r="J103" s="112" t="s">
        <v>287</v>
      </c>
      <c r="K103" s="114" t="s">
        <v>522</v>
      </c>
      <c r="L103" s="290">
        <v>44216.0</v>
      </c>
      <c r="M103" s="242">
        <v>44561.0</v>
      </c>
      <c r="N103" s="329">
        <v>0.0</v>
      </c>
      <c r="O103" s="330"/>
      <c r="P103" s="330"/>
      <c r="Q103" s="330"/>
      <c r="R103" s="330"/>
      <c r="S103" s="330"/>
      <c r="T103" s="330"/>
      <c r="U103" s="331"/>
      <c r="V103" s="119" t="str">
        <f>IFERROR(U103/N103,"")</f>
        <v/>
      </c>
      <c r="W103" s="332" t="s">
        <v>523</v>
      </c>
      <c r="X103" s="126" t="s">
        <v>274</v>
      </c>
      <c r="Y103" s="130">
        <f>+Z103+AB103+AD103</f>
        <v>1</v>
      </c>
      <c r="Z103" s="112">
        <v>1.0</v>
      </c>
      <c r="AA103" s="112"/>
      <c r="AB103" s="112"/>
      <c r="AC103" s="112"/>
      <c r="AD103" s="112"/>
      <c r="AE103" s="112"/>
      <c r="AF103" s="112">
        <f>SUM(AA103,AC103,AE103)</f>
        <v>0</v>
      </c>
      <c r="AG103" s="119">
        <f>IFERROR(AF103/Y103,"")</f>
        <v>0</v>
      </c>
      <c r="AH103" s="120" t="s">
        <v>524</v>
      </c>
      <c r="AI103" s="121" t="s">
        <v>525</v>
      </c>
      <c r="AJ103" s="130">
        <f>+AK103+AM103+AO103</f>
        <v>1</v>
      </c>
      <c r="AK103" s="112"/>
      <c r="AL103" s="112"/>
      <c r="AM103" s="112"/>
      <c r="AN103" s="112"/>
      <c r="AO103" s="112">
        <v>1.0</v>
      </c>
      <c r="AP103" s="112">
        <v>1.0</v>
      </c>
      <c r="AQ103" s="112">
        <f>SUM(AL103,AN103,AP103)</f>
        <v>1</v>
      </c>
      <c r="AR103" s="119">
        <f>IFERROR(AQ103/AJ103,"")</f>
        <v>1</v>
      </c>
      <c r="AS103" s="128" t="s">
        <v>526</v>
      </c>
      <c r="AT103" s="126" t="s">
        <v>435</v>
      </c>
      <c r="AU103" s="130">
        <f>+AV103+AX103+AZ103</f>
        <v>0</v>
      </c>
      <c r="AV103" s="112"/>
      <c r="AW103" s="127">
        <v>1.0</v>
      </c>
      <c r="AX103" s="112"/>
      <c r="AY103" s="112"/>
      <c r="AZ103" s="112"/>
      <c r="BA103" s="112"/>
      <c r="BB103" s="112">
        <f>SUM(AW103,AY103,BA103)</f>
        <v>1</v>
      </c>
      <c r="BC103" s="119" t="str">
        <f>IFERROR(BB103/AU103,"")</f>
        <v/>
      </c>
      <c r="BD103" s="231" t="s">
        <v>527</v>
      </c>
      <c r="BE103" s="129" t="s">
        <v>260</v>
      </c>
      <c r="BF103" s="333">
        <f>+SUM(N103,Y103,AJ103,AU103)</f>
        <v>2</v>
      </c>
      <c r="BG103" s="331">
        <f>+SUM(U103,AF103,AQ103,BB103)</f>
        <v>2</v>
      </c>
      <c r="BH103" s="131">
        <f>IFERROR(BG103/BF103,"")</f>
        <v>1</v>
      </c>
      <c r="BI103" s="132" t="s">
        <v>451</v>
      </c>
      <c r="BJ103" s="89"/>
      <c r="BK103" s="12"/>
      <c r="BL103" s="12"/>
      <c r="BM103" s="133"/>
      <c r="BN103" s="119" t="str">
        <f>IFERROR(BM103/N103,"")</f>
        <v/>
      </c>
      <c r="BO103" s="126"/>
      <c r="BP103" s="134" t="str">
        <f>IFERROR(BO103/Q103,"")</f>
        <v/>
      </c>
      <c r="BQ103" s="119">
        <f>IFERROR(BP103/Y103,"")</f>
        <v>0</v>
      </c>
      <c r="BR103" s="126" t="str">
        <f>IFERROR(BQ103/U103,"")</f>
        <v/>
      </c>
      <c r="BS103" s="134"/>
      <c r="BT103" s="119">
        <f>IFERROR(BS103/AJ103,"")</f>
        <v>0</v>
      </c>
      <c r="BU103" s="126"/>
      <c r="BV103" s="135">
        <f>IFERROR(BU103/Y103,"")</f>
        <v>0</v>
      </c>
      <c r="BW103" s="119" t="str">
        <f>IFERROR(BV103/AU103,"")</f>
        <v/>
      </c>
      <c r="BX103" s="136" t="str">
        <f>IFERROR(BW103/AB103,"")</f>
        <v/>
      </c>
      <c r="BY103" s="137">
        <f t="shared" ref="BY103:BY104" si="151">SUM(BM103,BP103,BS103,BV103)</f>
        <v>0</v>
      </c>
      <c r="BZ103" s="138">
        <f>IFERROR(BY103/BF103,"")</f>
        <v>0</v>
      </c>
      <c r="CA103" s="12"/>
      <c r="CB103" s="12"/>
      <c r="CC103" s="12"/>
      <c r="CD103" s="12"/>
      <c r="CE103" s="12"/>
      <c r="CF103" s="12"/>
      <c r="CG103" s="12"/>
    </row>
    <row r="104" ht="3.0" customHeight="1">
      <c r="A104" s="5"/>
      <c r="B104" s="328"/>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61"/>
      <c r="BK104" s="12"/>
      <c r="BL104" s="12"/>
      <c r="BM104" s="154"/>
      <c r="BN104" s="143" t="str">
        <f>IFERROR(BM104/#REF!,"")</f>
        <v/>
      </c>
      <c r="BO104" s="155"/>
      <c r="BP104" s="156" t="str">
        <f t="shared" ref="BP104:BR104" si="149">IFERROR(BO104/#REF!,"")</f>
        <v/>
      </c>
      <c r="BQ104" s="143" t="str">
        <f t="shared" si="149"/>
        <v/>
      </c>
      <c r="BR104" s="155" t="str">
        <f t="shared" si="149"/>
        <v/>
      </c>
      <c r="BS104" s="156"/>
      <c r="BT104" s="143" t="str">
        <f>IFERROR(BS104/#REF!,"")</f>
        <v/>
      </c>
      <c r="BU104" s="155"/>
      <c r="BV104" s="157" t="str">
        <f t="shared" ref="BV104:BW104" si="150">IFERROR(BU104/#REF!,"")</f>
        <v/>
      </c>
      <c r="BW104" s="143" t="str">
        <f t="shared" si="150"/>
        <v/>
      </c>
      <c r="BX104" s="158"/>
      <c r="BY104" s="159">
        <f t="shared" si="151"/>
        <v>0</v>
      </c>
      <c r="BZ104" s="160" t="str">
        <f>IFERROR(BY104/#REF!,"")</f>
        <v/>
      </c>
      <c r="CA104" s="12"/>
      <c r="CB104" s="12"/>
      <c r="CC104" s="12"/>
      <c r="CD104" s="12"/>
      <c r="CE104" s="12"/>
      <c r="CF104" s="12"/>
      <c r="CG104" s="12"/>
    </row>
    <row r="105" ht="32.25" customHeight="1">
      <c r="A105" s="5"/>
      <c r="B105" s="328"/>
      <c r="C105" s="176"/>
      <c r="D105" s="177"/>
      <c r="E105" s="177"/>
      <c r="F105" s="178" t="s">
        <v>278</v>
      </c>
      <c r="G105" s="179"/>
      <c r="H105" s="180"/>
      <c r="I105" s="179"/>
      <c r="J105" s="179"/>
      <c r="K105" s="179"/>
      <c r="L105" s="181"/>
      <c r="M105" s="182"/>
      <c r="N105" s="187"/>
      <c r="O105" s="179"/>
      <c r="P105" s="179"/>
      <c r="Q105" s="179"/>
      <c r="R105" s="179"/>
      <c r="S105" s="179"/>
      <c r="T105" s="179"/>
      <c r="U105" s="179"/>
      <c r="V105" s="184" t="str">
        <f>IFERROR(U105/N105,"")</f>
        <v/>
      </c>
      <c r="W105" s="185"/>
      <c r="X105" s="186"/>
      <c r="Y105" s="187"/>
      <c r="Z105" s="179"/>
      <c r="AA105" s="179"/>
      <c r="AB105" s="179"/>
      <c r="AC105" s="179"/>
      <c r="AD105" s="179"/>
      <c r="AE105" s="179"/>
      <c r="AF105" s="179"/>
      <c r="AG105" s="184" t="str">
        <f>IFERROR(AF105/Y105,"")</f>
        <v/>
      </c>
      <c r="AH105" s="185"/>
      <c r="AI105" s="186"/>
      <c r="AJ105" s="187"/>
      <c r="AK105" s="179"/>
      <c r="AL105" s="179"/>
      <c r="AM105" s="179"/>
      <c r="AN105" s="179"/>
      <c r="AO105" s="179"/>
      <c r="AP105" s="179"/>
      <c r="AQ105" s="179"/>
      <c r="AR105" s="184" t="str">
        <f>IFERROR(AQ105/AJ105,"")</f>
        <v/>
      </c>
      <c r="AS105" s="189"/>
      <c r="AT105" s="186"/>
      <c r="AU105" s="187"/>
      <c r="AV105" s="179"/>
      <c r="AW105" s="179"/>
      <c r="AX105" s="179"/>
      <c r="AY105" s="179"/>
      <c r="AZ105" s="179"/>
      <c r="BA105" s="179"/>
      <c r="BB105" s="179"/>
      <c r="BC105" s="184" t="str">
        <f>IFERROR(BB105/AU105,"")</f>
        <v/>
      </c>
      <c r="BD105" s="190"/>
      <c r="BE105" s="186"/>
      <c r="BF105" s="191">
        <f>+SUM(N105,Y105,AJ105,AU105)</f>
        <v>0</v>
      </c>
      <c r="BG105" s="192">
        <f>+SUM(U105,AF105,AQ105,BB105)</f>
        <v>0</v>
      </c>
      <c r="BH105" s="193" t="str">
        <f>IFERROR(BG105/BF105,"")</f>
        <v/>
      </c>
      <c r="BI105" s="194"/>
      <c r="BJ105" s="195"/>
      <c r="BK105" s="12"/>
      <c r="BL105" s="12"/>
      <c r="BM105" s="196"/>
      <c r="BN105" s="197" t="str">
        <f>IFERROR(BM105/N105,"")</f>
        <v/>
      </c>
      <c r="BO105" s="198"/>
      <c r="BP105" s="199" t="str">
        <f>IFERROR(BO105/Q105,"")</f>
        <v/>
      </c>
      <c r="BQ105" s="197" t="str">
        <f>IFERROR(BP105/Y105,"")</f>
        <v/>
      </c>
      <c r="BR105" s="198" t="str">
        <f>IFERROR(BQ105/U105,"")</f>
        <v/>
      </c>
      <c r="BS105" s="199"/>
      <c r="BT105" s="197" t="str">
        <f>IFERROR(BS105/AJ105,"")</f>
        <v/>
      </c>
      <c r="BU105" s="198"/>
      <c r="BV105" s="200" t="str">
        <f>IFERROR(BU105/Y105,"")</f>
        <v/>
      </c>
      <c r="BW105" s="197" t="str">
        <f>IFERROR(BV105/AU105,"")</f>
        <v/>
      </c>
      <c r="BX105" s="201"/>
      <c r="BY105" s="202"/>
      <c r="BZ105" s="203" t="str">
        <f>IFERROR(BY105/BF105,"")</f>
        <v/>
      </c>
      <c r="CA105" s="12"/>
      <c r="CB105" s="12"/>
      <c r="CC105" s="12"/>
      <c r="CD105" s="12"/>
      <c r="CE105" s="12"/>
      <c r="CF105" s="12"/>
      <c r="CG105" s="12"/>
    </row>
    <row r="106" ht="15.75" customHeight="1">
      <c r="A106" s="5"/>
      <c r="B106" s="328"/>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29"/>
      <c r="BK106" s="12"/>
      <c r="BL106" s="12"/>
      <c r="BM106" s="5"/>
      <c r="BN106" s="5"/>
      <c r="BO106" s="5"/>
      <c r="BP106" s="5"/>
      <c r="BQ106" s="5"/>
      <c r="BR106" s="5"/>
      <c r="BS106" s="5"/>
      <c r="BT106" s="5"/>
      <c r="BU106" s="5"/>
      <c r="BV106" s="5"/>
      <c r="BW106" s="5"/>
      <c r="BX106" s="5"/>
      <c r="BY106" s="5"/>
      <c r="BZ106" s="5"/>
      <c r="CA106" s="12"/>
      <c r="CB106" s="12"/>
      <c r="CC106" s="12"/>
      <c r="CD106" s="12"/>
      <c r="CE106" s="12"/>
      <c r="CF106" s="12"/>
      <c r="CG106" s="12"/>
    </row>
    <row r="107" ht="15.75" customHeight="1">
      <c r="A107" s="5"/>
      <c r="B107" s="328"/>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29"/>
      <c r="BK107" s="12"/>
      <c r="BL107" s="12"/>
      <c r="BM107" s="5"/>
      <c r="BN107" s="5"/>
      <c r="BO107" s="5"/>
      <c r="BP107" s="5"/>
      <c r="BQ107" s="5"/>
      <c r="BR107" s="5"/>
      <c r="BS107" s="5"/>
      <c r="BT107" s="5"/>
      <c r="BU107" s="5"/>
      <c r="BV107" s="5"/>
      <c r="BW107" s="5"/>
      <c r="BX107" s="5"/>
      <c r="BY107" s="5"/>
      <c r="BZ107" s="5"/>
      <c r="CA107" s="12"/>
      <c r="CB107" s="12"/>
      <c r="CC107" s="12"/>
      <c r="CD107" s="12"/>
      <c r="CE107" s="12"/>
      <c r="CF107" s="12"/>
      <c r="CG107" s="12"/>
    </row>
    <row r="108" ht="12.75" customHeight="1">
      <c r="A108" s="42"/>
      <c r="B108" s="43"/>
      <c r="C108" s="24" t="s">
        <v>196</v>
      </c>
      <c r="D108" s="25"/>
      <c r="E108" s="25"/>
      <c r="F108" s="26"/>
      <c r="G108" s="241" t="s">
        <v>13</v>
      </c>
      <c r="H108" s="25"/>
      <c r="I108" s="25"/>
      <c r="J108" s="25"/>
      <c r="K108" s="25"/>
      <c r="L108" s="25"/>
      <c r="M108" s="28"/>
      <c r="N108" s="49" t="s">
        <v>197</v>
      </c>
      <c r="O108" s="25"/>
      <c r="P108" s="25"/>
      <c r="Q108" s="25"/>
      <c r="R108" s="25"/>
      <c r="S108" s="25"/>
      <c r="T108" s="25"/>
      <c r="U108" s="25"/>
      <c r="V108" s="25"/>
      <c r="W108" s="25"/>
      <c r="X108" s="28"/>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5"/>
      <c r="BH108" s="45"/>
      <c r="BI108" s="46"/>
      <c r="BJ108" s="44"/>
      <c r="BK108" s="47"/>
      <c r="BL108" s="47"/>
      <c r="BM108" s="43"/>
      <c r="BN108" s="43"/>
      <c r="BO108" s="43"/>
      <c r="BP108" s="43"/>
      <c r="BQ108" s="43"/>
      <c r="BR108" s="43"/>
      <c r="BS108" s="43"/>
      <c r="BT108" s="43"/>
      <c r="BU108" s="43"/>
      <c r="BV108" s="43"/>
      <c r="BW108" s="43"/>
      <c r="BX108" s="43"/>
      <c r="BY108" s="43"/>
      <c r="BZ108" s="45"/>
      <c r="CA108" s="47"/>
      <c r="CB108" s="47"/>
      <c r="CC108" s="47"/>
      <c r="CD108" s="47"/>
      <c r="CE108" s="47"/>
      <c r="CF108" s="47"/>
      <c r="CG108" s="47"/>
    </row>
    <row r="109" ht="36.75" customHeight="1">
      <c r="A109" s="6"/>
      <c r="B109" s="23"/>
      <c r="C109" s="30" t="s">
        <v>198</v>
      </c>
      <c r="D109" s="10"/>
      <c r="E109" s="10"/>
      <c r="F109" s="11"/>
      <c r="G109" s="48" t="str">
        <f>+VLOOKUP(G108,LISTAS!$H$3:$I$10,2,FALSE)</f>
        <v>Proyecto 7601 - Ampliar la cobertura para el fortalecimiento del programa de formación hacia la integralidad del patrimonio con criterios de calidad, interseccionalidad, enfoque poblacional, aportando al cierre de brechas durante el ciclo de formación</v>
      </c>
      <c r="H109" s="10"/>
      <c r="I109" s="10"/>
      <c r="J109" s="10"/>
      <c r="K109" s="10"/>
      <c r="L109" s="10"/>
      <c r="M109" s="32"/>
      <c r="N109" s="50" t="s">
        <v>199</v>
      </c>
      <c r="O109" s="10"/>
      <c r="P109" s="10"/>
      <c r="Q109" s="10"/>
      <c r="R109" s="11"/>
      <c r="S109" s="51" t="s">
        <v>200</v>
      </c>
      <c r="T109" s="10"/>
      <c r="U109" s="10"/>
      <c r="V109" s="11"/>
      <c r="W109" s="52" t="s">
        <v>201</v>
      </c>
      <c r="X109" s="53" t="s">
        <v>202</v>
      </c>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6"/>
      <c r="BI109" s="6"/>
      <c r="BJ109" s="12"/>
      <c r="BK109" s="12"/>
      <c r="BL109" s="12"/>
      <c r="BM109" s="38">
        <f>SUM(BM113:BM131)</f>
        <v>0</v>
      </c>
      <c r="BN109" s="38"/>
      <c r="BO109" s="38"/>
      <c r="BP109" s="38">
        <f>SUM(BP113:BP131)</f>
        <v>0</v>
      </c>
      <c r="BQ109" s="38"/>
      <c r="BR109" s="38"/>
      <c r="BS109" s="38">
        <f>SUM(BS113:BS131)</f>
        <v>0</v>
      </c>
      <c r="BT109" s="38"/>
      <c r="BU109" s="38"/>
      <c r="BV109" s="38">
        <f>SUM(BV113:BV131)</f>
        <v>0</v>
      </c>
      <c r="BW109" s="38"/>
      <c r="BX109" s="38"/>
      <c r="BY109" s="38">
        <f>SUM(BY113:BY131)</f>
        <v>0</v>
      </c>
      <c r="BZ109" s="38"/>
      <c r="CA109" s="12"/>
      <c r="CB109" s="12"/>
      <c r="CC109" s="12"/>
      <c r="CD109" s="12"/>
      <c r="CE109" s="12"/>
      <c r="CF109" s="12"/>
      <c r="CG109" s="12"/>
    </row>
    <row r="110" ht="24.0" customHeight="1">
      <c r="A110" s="6"/>
      <c r="B110" s="23" t="str">
        <f>+VLOOKUP($G$10,LISTAS!$B$47:$D$65,2,FALSE)</f>
        <v>OBJ_3</v>
      </c>
      <c r="C110" s="30" t="s">
        <v>203</v>
      </c>
      <c r="D110" s="10"/>
      <c r="E110" s="10"/>
      <c r="F110" s="11"/>
      <c r="G110" s="54"/>
      <c r="H110" s="10"/>
      <c r="I110" s="10"/>
      <c r="J110" s="10"/>
      <c r="K110" s="10"/>
      <c r="L110" s="10"/>
      <c r="M110" s="11"/>
      <c r="N110" s="7">
        <v>2.08310206E8</v>
      </c>
      <c r="O110" s="56"/>
      <c r="P110" s="56"/>
      <c r="Q110" s="56"/>
      <c r="R110" s="8"/>
      <c r="S110" s="7"/>
      <c r="T110" s="56"/>
      <c r="U110" s="56"/>
      <c r="V110" s="8"/>
      <c r="W110" s="58"/>
      <c r="X110" s="59" t="s">
        <v>528</v>
      </c>
      <c r="Y110" s="60"/>
      <c r="Z110" s="60"/>
      <c r="AA110" s="60"/>
      <c r="AB110" s="60"/>
      <c r="AC110" s="60"/>
      <c r="AD110" s="60"/>
      <c r="AE110" s="60"/>
      <c r="AF110" s="5"/>
      <c r="AG110" s="60"/>
      <c r="AH110" s="60"/>
      <c r="AI110" s="60"/>
      <c r="AJ110" s="60"/>
      <c r="AK110" s="60"/>
      <c r="AL110" s="60"/>
      <c r="AM110" s="60"/>
      <c r="AN110" s="60"/>
      <c r="AO110" s="60"/>
      <c r="AP110" s="60"/>
      <c r="AQ110" s="5"/>
      <c r="AR110" s="60"/>
      <c r="AS110" s="60"/>
      <c r="AT110" s="60"/>
      <c r="AU110" s="60"/>
      <c r="AV110" s="60"/>
      <c r="AW110" s="60"/>
      <c r="AX110" s="60"/>
      <c r="AY110" s="60"/>
      <c r="AZ110" s="60"/>
      <c r="BA110" s="60"/>
      <c r="BB110" s="5"/>
      <c r="BC110" s="60"/>
      <c r="BD110" s="60"/>
      <c r="BE110" s="60"/>
      <c r="BF110" s="60"/>
      <c r="BG110" s="60"/>
      <c r="BH110" s="60"/>
      <c r="BI110" s="60"/>
      <c r="BJ110" s="61"/>
      <c r="BK110" s="12"/>
      <c r="BL110" s="12"/>
      <c r="BM110" s="62" t="s">
        <v>206</v>
      </c>
      <c r="BN110" s="63"/>
      <c r="BO110" s="63"/>
      <c r="BP110" s="63"/>
      <c r="BQ110" s="63"/>
      <c r="BR110" s="63"/>
      <c r="BS110" s="63"/>
      <c r="BT110" s="63"/>
      <c r="BU110" s="63"/>
      <c r="BV110" s="63"/>
      <c r="BW110" s="63"/>
      <c r="BX110" s="63"/>
      <c r="BY110" s="63"/>
      <c r="BZ110" s="64"/>
      <c r="CA110" s="12"/>
      <c r="CB110" s="12"/>
      <c r="CC110" s="12"/>
      <c r="CD110" s="12"/>
      <c r="CE110" s="12"/>
      <c r="CF110" s="12"/>
      <c r="CG110" s="12"/>
    </row>
    <row r="111" ht="24.0" customHeight="1">
      <c r="A111" s="6"/>
      <c r="B111" s="23" t="str">
        <f>+VLOOKUP($G$11,LISTAS!$B$112:$D$132,2,FALSE)</f>
        <v>PROD_OBJ_3</v>
      </c>
      <c r="C111" s="65" t="s">
        <v>207</v>
      </c>
      <c r="D111" s="66"/>
      <c r="E111" s="66"/>
      <c r="F111" s="67"/>
      <c r="G111" s="68" t="s">
        <v>166</v>
      </c>
      <c r="N111" s="16"/>
      <c r="O111" s="71"/>
      <c r="P111" s="71"/>
      <c r="Q111" s="71"/>
      <c r="R111" s="17"/>
      <c r="S111" s="16"/>
      <c r="T111" s="71"/>
      <c r="U111" s="71"/>
      <c r="V111" s="17"/>
      <c r="W111" s="316"/>
      <c r="X111" s="317"/>
      <c r="Y111" s="60"/>
      <c r="Z111" s="60"/>
      <c r="AA111" s="60"/>
      <c r="AB111" s="60"/>
      <c r="AC111" s="60"/>
      <c r="AD111" s="60"/>
      <c r="AE111" s="60"/>
      <c r="AF111" s="5"/>
      <c r="AG111" s="60"/>
      <c r="AH111" s="60"/>
      <c r="AI111" s="60"/>
      <c r="AJ111" s="60"/>
      <c r="AK111" s="60"/>
      <c r="AL111" s="60"/>
      <c r="AM111" s="60"/>
      <c r="AN111" s="60"/>
      <c r="AO111" s="60"/>
      <c r="AP111" s="60"/>
      <c r="AQ111" s="5"/>
      <c r="AR111" s="60"/>
      <c r="AS111" s="60"/>
      <c r="AT111" s="60"/>
      <c r="AU111" s="60"/>
      <c r="AV111" s="60"/>
      <c r="AW111" s="60"/>
      <c r="AX111" s="60"/>
      <c r="AY111" s="60"/>
      <c r="AZ111" s="60"/>
      <c r="BA111" s="60"/>
      <c r="BB111" s="5"/>
      <c r="BC111" s="60"/>
      <c r="BD111" s="60"/>
      <c r="BE111" s="60"/>
      <c r="BF111" s="60"/>
      <c r="BG111" s="60"/>
      <c r="BH111" s="60"/>
      <c r="BI111" s="60"/>
      <c r="BJ111" s="61"/>
      <c r="BK111" s="12"/>
      <c r="BL111" s="12"/>
      <c r="BM111" s="74"/>
      <c r="BN111" s="75"/>
      <c r="BO111" s="75"/>
      <c r="BP111" s="75"/>
      <c r="BQ111" s="75"/>
      <c r="BR111" s="75"/>
      <c r="BS111" s="75"/>
      <c r="BT111" s="75"/>
      <c r="BU111" s="75"/>
      <c r="BV111" s="75"/>
      <c r="BW111" s="75"/>
      <c r="BX111" s="75"/>
      <c r="BY111" s="75"/>
      <c r="BZ111" s="76"/>
      <c r="CA111" s="12"/>
      <c r="CB111" s="12"/>
      <c r="CC111" s="12"/>
      <c r="CD111" s="12"/>
      <c r="CE111" s="12"/>
      <c r="CF111" s="12"/>
      <c r="CG111" s="12"/>
    </row>
    <row r="112" ht="23.25" customHeight="1">
      <c r="A112" s="77"/>
      <c r="B112" s="221" t="s">
        <v>518</v>
      </c>
      <c r="C112" s="79" t="s">
        <v>209</v>
      </c>
      <c r="D112" s="80" t="s">
        <v>209</v>
      </c>
      <c r="E112" s="80" t="s">
        <v>210</v>
      </c>
      <c r="F112" s="80" t="s">
        <v>211</v>
      </c>
      <c r="G112" s="80" t="s">
        <v>212</v>
      </c>
      <c r="H112" s="80" t="s">
        <v>213</v>
      </c>
      <c r="I112" s="80" t="s">
        <v>214</v>
      </c>
      <c r="J112" s="80" t="s">
        <v>215</v>
      </c>
      <c r="K112" s="80" t="s">
        <v>216</v>
      </c>
      <c r="L112" s="81" t="s">
        <v>217</v>
      </c>
      <c r="M112" s="82"/>
      <c r="N112" s="222"/>
      <c r="O112" s="223" t="s">
        <v>218</v>
      </c>
      <c r="P112" s="224"/>
      <c r="Q112" s="223" t="s">
        <v>219</v>
      </c>
      <c r="R112" s="224"/>
      <c r="S112" s="223" t="s">
        <v>220</v>
      </c>
      <c r="T112" s="225"/>
      <c r="U112" s="226"/>
      <c r="V112" s="226"/>
      <c r="W112" s="86" t="s">
        <v>221</v>
      </c>
      <c r="X112" s="87"/>
      <c r="Y112" s="83"/>
      <c r="Z112" s="84" t="s">
        <v>222</v>
      </c>
      <c r="AA112" s="26"/>
      <c r="AB112" s="84" t="s">
        <v>223</v>
      </c>
      <c r="AC112" s="26"/>
      <c r="AD112" s="84" t="s">
        <v>224</v>
      </c>
      <c r="AE112" s="26"/>
      <c r="AF112" s="85"/>
      <c r="AG112" s="85"/>
      <c r="AH112" s="85" t="s">
        <v>225</v>
      </c>
      <c r="AI112" s="87"/>
      <c r="AJ112" s="83"/>
      <c r="AK112" s="84" t="s">
        <v>226</v>
      </c>
      <c r="AL112" s="26"/>
      <c r="AM112" s="84" t="s">
        <v>227</v>
      </c>
      <c r="AN112" s="26"/>
      <c r="AO112" s="84" t="s">
        <v>228</v>
      </c>
      <c r="AP112" s="26"/>
      <c r="AQ112" s="85"/>
      <c r="AR112" s="85"/>
      <c r="AS112" s="85" t="s">
        <v>229</v>
      </c>
      <c r="AT112" s="87"/>
      <c r="AU112" s="85"/>
      <c r="AV112" s="84" t="s">
        <v>230</v>
      </c>
      <c r="AW112" s="82"/>
      <c r="AX112" s="84" t="s">
        <v>231</v>
      </c>
      <c r="AY112" s="82"/>
      <c r="AZ112" s="84" t="s">
        <v>232</v>
      </c>
      <c r="BA112" s="26"/>
      <c r="BB112" s="85"/>
      <c r="BC112" s="85"/>
      <c r="BD112" s="85" t="s">
        <v>233</v>
      </c>
      <c r="BE112" s="87"/>
      <c r="BF112" s="83"/>
      <c r="BG112" s="85"/>
      <c r="BH112" s="85" t="s">
        <v>234</v>
      </c>
      <c r="BI112" s="88" t="s">
        <v>235</v>
      </c>
      <c r="BJ112" s="89"/>
      <c r="BK112" s="12"/>
      <c r="BL112" s="12"/>
      <c r="BM112" s="90" t="s">
        <v>221</v>
      </c>
      <c r="BN112" s="91"/>
      <c r="BO112" s="92"/>
      <c r="BP112" s="93" t="s">
        <v>225</v>
      </c>
      <c r="BQ112" s="91"/>
      <c r="BR112" s="92"/>
      <c r="BS112" s="93" t="s">
        <v>229</v>
      </c>
      <c r="BT112" s="91"/>
      <c r="BU112" s="92"/>
      <c r="BV112" s="93" t="s">
        <v>233</v>
      </c>
      <c r="BW112" s="91"/>
      <c r="BX112" s="92"/>
      <c r="BY112" s="93" t="s">
        <v>234</v>
      </c>
      <c r="BZ112" s="94"/>
      <c r="CA112" s="12"/>
      <c r="CB112" s="12"/>
      <c r="CC112" s="12"/>
      <c r="CD112" s="12"/>
      <c r="CE112" s="12"/>
      <c r="CF112" s="12"/>
      <c r="CG112" s="12"/>
    </row>
    <row r="113" ht="15.75" customHeight="1">
      <c r="A113" s="77"/>
      <c r="B113" s="23"/>
      <c r="C113" s="95"/>
      <c r="D113" s="72"/>
      <c r="E113" s="72"/>
      <c r="F113" s="72"/>
      <c r="G113" s="72"/>
      <c r="H113" s="72"/>
      <c r="I113" s="72"/>
      <c r="J113" s="72"/>
      <c r="K113" s="72"/>
      <c r="L113" s="96" t="s">
        <v>236</v>
      </c>
      <c r="M113" s="97" t="s">
        <v>237</v>
      </c>
      <c r="N113" s="98" t="s">
        <v>238</v>
      </c>
      <c r="O113" s="99" t="s">
        <v>239</v>
      </c>
      <c r="P113" s="99" t="s">
        <v>240</v>
      </c>
      <c r="Q113" s="99" t="s">
        <v>239</v>
      </c>
      <c r="R113" s="99" t="s">
        <v>240</v>
      </c>
      <c r="S113" s="100" t="s">
        <v>239</v>
      </c>
      <c r="T113" s="100" t="s">
        <v>240</v>
      </c>
      <c r="U113" s="99" t="s">
        <v>241</v>
      </c>
      <c r="V113" s="101" t="s">
        <v>242</v>
      </c>
      <c r="W113" s="99" t="s">
        <v>243</v>
      </c>
      <c r="X113" s="102" t="s">
        <v>244</v>
      </c>
      <c r="Y113" s="98" t="s">
        <v>238</v>
      </c>
      <c r="Z113" s="100" t="s">
        <v>239</v>
      </c>
      <c r="AA113" s="100" t="s">
        <v>240</v>
      </c>
      <c r="AB113" s="100" t="s">
        <v>239</v>
      </c>
      <c r="AC113" s="100" t="s">
        <v>240</v>
      </c>
      <c r="AD113" s="100" t="s">
        <v>239</v>
      </c>
      <c r="AE113" s="100" t="s">
        <v>240</v>
      </c>
      <c r="AF113" s="99" t="s">
        <v>241</v>
      </c>
      <c r="AG113" s="101" t="s">
        <v>242</v>
      </c>
      <c r="AH113" s="99" t="s">
        <v>243</v>
      </c>
      <c r="AI113" s="102" t="s">
        <v>244</v>
      </c>
      <c r="AJ113" s="98" t="s">
        <v>238</v>
      </c>
      <c r="AK113" s="100" t="s">
        <v>239</v>
      </c>
      <c r="AL113" s="100" t="s">
        <v>240</v>
      </c>
      <c r="AM113" s="100" t="s">
        <v>239</v>
      </c>
      <c r="AN113" s="100" t="s">
        <v>240</v>
      </c>
      <c r="AO113" s="100" t="s">
        <v>239</v>
      </c>
      <c r="AP113" s="100" t="s">
        <v>240</v>
      </c>
      <c r="AQ113" s="99" t="s">
        <v>241</v>
      </c>
      <c r="AR113" s="101" t="s">
        <v>242</v>
      </c>
      <c r="AS113" s="102" t="s">
        <v>244</v>
      </c>
      <c r="AT113" s="102" t="s">
        <v>244</v>
      </c>
      <c r="AU113" s="103" t="s">
        <v>238</v>
      </c>
      <c r="AV113" s="99" t="s">
        <v>239</v>
      </c>
      <c r="AW113" s="99" t="s">
        <v>240</v>
      </c>
      <c r="AX113" s="99" t="s">
        <v>239</v>
      </c>
      <c r="AY113" s="99" t="s">
        <v>240</v>
      </c>
      <c r="AZ113" s="99" t="s">
        <v>239</v>
      </c>
      <c r="BA113" s="99" t="s">
        <v>240</v>
      </c>
      <c r="BB113" s="99" t="s">
        <v>241</v>
      </c>
      <c r="BC113" s="101" t="s">
        <v>242</v>
      </c>
      <c r="BD113" s="99" t="s">
        <v>243</v>
      </c>
      <c r="BE113" s="102" t="s">
        <v>244</v>
      </c>
      <c r="BF113" s="98" t="s">
        <v>238</v>
      </c>
      <c r="BG113" s="104" t="s">
        <v>241</v>
      </c>
      <c r="BH113" s="101" t="s">
        <v>242</v>
      </c>
      <c r="BI113" s="105"/>
      <c r="BJ113" s="89"/>
      <c r="BK113" s="12"/>
      <c r="BL113" s="12"/>
      <c r="BM113" s="106" t="s">
        <v>245</v>
      </c>
      <c r="BN113" s="99" t="s">
        <v>246</v>
      </c>
      <c r="BO113" s="102" t="s">
        <v>247</v>
      </c>
      <c r="BP113" s="99" t="s">
        <v>245</v>
      </c>
      <c r="BQ113" s="99" t="s">
        <v>246</v>
      </c>
      <c r="BR113" s="102" t="s">
        <v>247</v>
      </c>
      <c r="BS113" s="99" t="s">
        <v>245</v>
      </c>
      <c r="BT113" s="99" t="s">
        <v>246</v>
      </c>
      <c r="BU113" s="102" t="s">
        <v>247</v>
      </c>
      <c r="BV113" s="99" t="s">
        <v>245</v>
      </c>
      <c r="BW113" s="99" t="s">
        <v>246</v>
      </c>
      <c r="BX113" s="97" t="s">
        <v>247</v>
      </c>
      <c r="BY113" s="107" t="s">
        <v>245</v>
      </c>
      <c r="BZ113" s="108" t="s">
        <v>248</v>
      </c>
      <c r="CA113" s="12"/>
      <c r="CB113" s="12"/>
      <c r="CC113" s="12"/>
      <c r="CD113" s="12"/>
      <c r="CE113" s="12"/>
      <c r="CF113" s="12"/>
      <c r="CG113" s="12"/>
    </row>
    <row r="114" ht="81.75" customHeight="1">
      <c r="A114" s="77"/>
      <c r="B114" s="23">
        <v>2.0</v>
      </c>
      <c r="C114" s="109" t="s">
        <v>117</v>
      </c>
      <c r="D114" s="109" t="s">
        <v>117</v>
      </c>
      <c r="E114" s="110">
        <v>2.0</v>
      </c>
      <c r="F114" s="110" t="s">
        <v>529</v>
      </c>
      <c r="G114" s="114" t="s">
        <v>530</v>
      </c>
      <c r="H114" s="161" t="s">
        <v>531</v>
      </c>
      <c r="I114" s="112" t="s">
        <v>286</v>
      </c>
      <c r="J114" s="112" t="s">
        <v>287</v>
      </c>
      <c r="K114" s="114" t="s">
        <v>522</v>
      </c>
      <c r="L114" s="334">
        <v>44216.0</v>
      </c>
      <c r="M114" s="335">
        <v>44561.0</v>
      </c>
      <c r="N114" s="117">
        <f>SUM(O114,Q114,S114)</f>
        <v>0</v>
      </c>
      <c r="O114" s="336">
        <v>0.0</v>
      </c>
      <c r="P114" s="336">
        <v>0.0</v>
      </c>
      <c r="Q114" s="336">
        <v>0.0</v>
      </c>
      <c r="R114" s="336">
        <v>0.0</v>
      </c>
      <c r="S114" s="336">
        <v>0.0</v>
      </c>
      <c r="T114" s="336">
        <v>0.0</v>
      </c>
      <c r="U114" s="123">
        <f t="shared" ref="U114:U116" si="154">SUM(P114,R114,T114)</f>
        <v>0</v>
      </c>
      <c r="V114" s="143" t="str">
        <f t="shared" ref="V114:V116" si="155">IFERROR(U114/N114,"")</f>
        <v/>
      </c>
      <c r="W114" s="337" t="s">
        <v>532</v>
      </c>
      <c r="X114" s="145"/>
      <c r="Y114" s="117">
        <f t="shared" ref="Y114:Y117" si="156">SUM(Z114,AB114,AD114)</f>
        <v>0</v>
      </c>
      <c r="Z114" s="114"/>
      <c r="AA114" s="114"/>
      <c r="AB114" s="114"/>
      <c r="AC114" s="114"/>
      <c r="AD114" s="114"/>
      <c r="AE114" s="114"/>
      <c r="AF114" s="118">
        <f t="shared" ref="AF114:AF117" si="157">SUM(AA114,AC114,AE114)</f>
        <v>0</v>
      </c>
      <c r="AG114" s="143" t="str">
        <f t="shared" ref="AG114:AG118" si="158">IFERROR(AF114/Y114,"")</f>
        <v/>
      </c>
      <c r="AH114" s="144" t="s">
        <v>533</v>
      </c>
      <c r="AI114" s="145" t="s">
        <v>274</v>
      </c>
      <c r="AJ114" s="229">
        <f t="shared" ref="AJ114:AJ116" si="159">SUM(AK114,AM114,AO114)</f>
        <v>0</v>
      </c>
      <c r="AK114" s="114"/>
      <c r="AL114" s="114"/>
      <c r="AM114" s="114"/>
      <c r="AN114" s="114"/>
      <c r="AO114" s="114"/>
      <c r="AP114" s="114"/>
      <c r="AQ114" s="118">
        <f t="shared" ref="AQ114:AQ116" si="160">SUM(AL114,AN114,AP114)</f>
        <v>0</v>
      </c>
      <c r="AR114" s="143" t="str">
        <f t="shared" ref="AR114:AR116" si="161">IFERROR(AQ114/AJ114,"")</f>
        <v/>
      </c>
      <c r="AS114" s="144" t="s">
        <v>534</v>
      </c>
      <c r="AT114" s="145" t="s">
        <v>535</v>
      </c>
      <c r="AU114" s="122">
        <f t="shared" ref="AU114:AU117" si="162">SUM(AV114,AX114,AZ114)</f>
        <v>1</v>
      </c>
      <c r="AV114" s="114"/>
      <c r="AW114" s="114"/>
      <c r="AX114" s="114">
        <v>1.0</v>
      </c>
      <c r="AY114" s="166">
        <v>1.0</v>
      </c>
      <c r="AZ114" s="114"/>
      <c r="BA114" s="114"/>
      <c r="BB114" s="123">
        <f t="shared" ref="BB114:BB117" si="163">SUM(AW114,AY114,BA114)</f>
        <v>1</v>
      </c>
      <c r="BC114" s="143">
        <f t="shared" ref="BC114:BC118" si="164">IFERROR(BB114/AU114,"")</f>
        <v>1</v>
      </c>
      <c r="BD114" s="235" t="s">
        <v>536</v>
      </c>
      <c r="BE114" s="168" t="s">
        <v>260</v>
      </c>
      <c r="BF114" s="151">
        <f t="shared" ref="BF114:BF118" si="165">+SUM(N114,Y114,AJ114,AU114)</f>
        <v>1</v>
      </c>
      <c r="BG114" s="114">
        <f t="shared" ref="BG114:BG118" si="166">+SUM(U114,AF114,AQ114,BB114)</f>
        <v>1</v>
      </c>
      <c r="BH114" s="152">
        <f t="shared" ref="BH114:BH118" si="167">IFERROR(BG114/BF114,"")</f>
        <v>1</v>
      </c>
      <c r="BI114" s="153" t="s">
        <v>530</v>
      </c>
      <c r="BJ114" s="89"/>
      <c r="BK114" s="12"/>
      <c r="BL114" s="12"/>
      <c r="BM114" s="133"/>
      <c r="BN114" s="119" t="str">
        <f t="shared" ref="BN114:BN115" si="168">IFERROR(BM114/#REF!,"")</f>
        <v/>
      </c>
      <c r="BO114" s="126"/>
      <c r="BP114" s="134" t="str">
        <f t="shared" ref="BP114:BR114" si="152">IFERROR(BO114/#REF!,"")</f>
        <v/>
      </c>
      <c r="BQ114" s="119" t="str">
        <f t="shared" si="152"/>
        <v/>
      </c>
      <c r="BR114" s="126" t="str">
        <f t="shared" si="152"/>
        <v/>
      </c>
      <c r="BS114" s="134"/>
      <c r="BT114" s="119" t="str">
        <f t="shared" ref="BT114:BT115" si="170">IFERROR(BS114/#REF!,"")</f>
        <v/>
      </c>
      <c r="BU114" s="126"/>
      <c r="BV114" s="135" t="str">
        <f t="shared" ref="BV114:BX114" si="153">IFERROR(BU114/#REF!,"")</f>
        <v/>
      </c>
      <c r="BW114" s="119" t="str">
        <f t="shared" si="153"/>
        <v/>
      </c>
      <c r="BX114" s="136" t="str">
        <f t="shared" si="153"/>
        <v/>
      </c>
      <c r="BY114" s="137">
        <f t="shared" ref="BY114:BY116" si="172">SUM(BM114,BP114,BS114,BV114)</f>
        <v>0</v>
      </c>
      <c r="BZ114" s="138" t="str">
        <f t="shared" ref="BZ114:BZ115" si="173">IFERROR(BY114/#REF!,"")</f>
        <v/>
      </c>
      <c r="CA114" s="12"/>
      <c r="CB114" s="12"/>
      <c r="CC114" s="12"/>
      <c r="CD114" s="12"/>
      <c r="CE114" s="12"/>
      <c r="CF114" s="12"/>
      <c r="CG114" s="12"/>
    </row>
    <row r="115" ht="99.75" customHeight="1">
      <c r="A115" s="6"/>
      <c r="B115" s="23">
        <v>3.0</v>
      </c>
      <c r="C115" s="109" t="s">
        <v>117</v>
      </c>
      <c r="D115" s="109" t="s">
        <v>117</v>
      </c>
      <c r="E115" s="110">
        <v>3.0</v>
      </c>
      <c r="F115" s="110" t="s">
        <v>537</v>
      </c>
      <c r="G115" s="114" t="s">
        <v>538</v>
      </c>
      <c r="H115" s="161" t="s">
        <v>539</v>
      </c>
      <c r="I115" s="112" t="s">
        <v>286</v>
      </c>
      <c r="J115" s="112" t="s">
        <v>287</v>
      </c>
      <c r="K115" s="114" t="s">
        <v>522</v>
      </c>
      <c r="L115" s="321">
        <v>44216.0</v>
      </c>
      <c r="M115" s="140">
        <v>44561.0</v>
      </c>
      <c r="N115" s="141">
        <v>0.0</v>
      </c>
      <c r="O115" s="336">
        <v>0.0</v>
      </c>
      <c r="P115" s="336">
        <v>0.0</v>
      </c>
      <c r="Q115" s="336">
        <v>0.0</v>
      </c>
      <c r="R115" s="336">
        <v>0.0</v>
      </c>
      <c r="S115" s="336">
        <v>0.0</v>
      </c>
      <c r="T115" s="336">
        <v>0.0</v>
      </c>
      <c r="U115" s="234">
        <f t="shared" si="154"/>
        <v>0</v>
      </c>
      <c r="V115" s="143" t="str">
        <f t="shared" si="155"/>
        <v/>
      </c>
      <c r="W115" s="337" t="s">
        <v>540</v>
      </c>
      <c r="X115" s="145" t="s">
        <v>274</v>
      </c>
      <c r="Y115" s="122">
        <f t="shared" si="156"/>
        <v>0</v>
      </c>
      <c r="Z115" s="114"/>
      <c r="AA115" s="114"/>
      <c r="AB115" s="114"/>
      <c r="AC115" s="114"/>
      <c r="AD115" s="114"/>
      <c r="AE115" s="114"/>
      <c r="AF115" s="149">
        <f t="shared" si="157"/>
        <v>0</v>
      </c>
      <c r="AG115" s="143" t="str">
        <f t="shared" si="158"/>
        <v/>
      </c>
      <c r="AH115" s="144" t="s">
        <v>541</v>
      </c>
      <c r="AI115" s="145" t="s">
        <v>274</v>
      </c>
      <c r="AJ115" s="122">
        <f t="shared" si="159"/>
        <v>0</v>
      </c>
      <c r="AK115" s="114"/>
      <c r="AL115" s="114"/>
      <c r="AM115" s="114"/>
      <c r="AN115" s="114"/>
      <c r="AO115" s="114"/>
      <c r="AP115" s="114"/>
      <c r="AQ115" s="149">
        <f t="shared" si="160"/>
        <v>0</v>
      </c>
      <c r="AR115" s="143" t="str">
        <f t="shared" si="161"/>
        <v/>
      </c>
      <c r="AS115" s="144" t="s">
        <v>542</v>
      </c>
      <c r="AT115" s="145" t="s">
        <v>435</v>
      </c>
      <c r="AU115" s="122">
        <f t="shared" si="162"/>
        <v>16</v>
      </c>
      <c r="AV115" s="114"/>
      <c r="AW115" s="114"/>
      <c r="AX115" s="114">
        <v>16.0</v>
      </c>
      <c r="AY115" s="166">
        <v>14.0</v>
      </c>
      <c r="AZ115" s="114"/>
      <c r="BA115" s="114"/>
      <c r="BB115" s="149">
        <f t="shared" si="163"/>
        <v>14</v>
      </c>
      <c r="BC115" s="143">
        <f t="shared" si="164"/>
        <v>0.875</v>
      </c>
      <c r="BD115" s="235" t="s">
        <v>543</v>
      </c>
      <c r="BE115" s="168" t="s">
        <v>260</v>
      </c>
      <c r="BF115" s="151">
        <f t="shared" si="165"/>
        <v>16</v>
      </c>
      <c r="BG115" s="114">
        <f t="shared" si="166"/>
        <v>14</v>
      </c>
      <c r="BH115" s="152">
        <f t="shared" si="167"/>
        <v>0.875</v>
      </c>
      <c r="BI115" s="153" t="s">
        <v>544</v>
      </c>
      <c r="BJ115" s="61"/>
      <c r="BK115" s="12"/>
      <c r="BL115" s="12"/>
      <c r="BM115" s="154"/>
      <c r="BN115" s="143" t="str">
        <f t="shared" si="168"/>
        <v/>
      </c>
      <c r="BO115" s="155"/>
      <c r="BP115" s="156" t="str">
        <f t="shared" ref="BP115:BR115" si="169">IFERROR(BO115/#REF!,"")</f>
        <v/>
      </c>
      <c r="BQ115" s="143" t="str">
        <f t="shared" si="169"/>
        <v/>
      </c>
      <c r="BR115" s="155" t="str">
        <f t="shared" si="169"/>
        <v/>
      </c>
      <c r="BS115" s="156"/>
      <c r="BT115" s="143" t="str">
        <f t="shared" si="170"/>
        <v/>
      </c>
      <c r="BU115" s="155"/>
      <c r="BV115" s="157" t="str">
        <f t="shared" ref="BV115:BW115" si="171">IFERROR(BU115/#REF!,"")</f>
        <v/>
      </c>
      <c r="BW115" s="143" t="str">
        <f t="shared" si="171"/>
        <v/>
      </c>
      <c r="BX115" s="158"/>
      <c r="BY115" s="159">
        <f t="shared" si="172"/>
        <v>0</v>
      </c>
      <c r="BZ115" s="160" t="str">
        <f t="shared" si="173"/>
        <v/>
      </c>
      <c r="CA115" s="12"/>
      <c r="CB115" s="12"/>
      <c r="CC115" s="12"/>
      <c r="CD115" s="12"/>
      <c r="CE115" s="12"/>
      <c r="CF115" s="12"/>
      <c r="CG115" s="12"/>
    </row>
    <row r="116" ht="15.75" customHeight="1">
      <c r="A116" s="6"/>
      <c r="B116" s="23"/>
      <c r="C116" s="109"/>
      <c r="D116" s="110"/>
      <c r="E116" s="110"/>
      <c r="F116" s="110"/>
      <c r="G116" s="114"/>
      <c r="H116" s="161"/>
      <c r="I116" s="112"/>
      <c r="J116" s="112"/>
      <c r="K116" s="114"/>
      <c r="L116" s="321"/>
      <c r="M116" s="320"/>
      <c r="N116" s="239">
        <f>SUM(O116,Q116,S116)</f>
        <v>0</v>
      </c>
      <c r="O116" s="114"/>
      <c r="P116" s="114"/>
      <c r="Q116" s="114"/>
      <c r="R116" s="114"/>
      <c r="S116" s="114"/>
      <c r="T116" s="114"/>
      <c r="U116" s="240">
        <f t="shared" si="154"/>
        <v>0</v>
      </c>
      <c r="V116" s="143" t="str">
        <f t="shared" si="155"/>
        <v/>
      </c>
      <c r="W116" s="144"/>
      <c r="X116" s="145"/>
      <c r="Y116" s="122">
        <f t="shared" si="156"/>
        <v>0</v>
      </c>
      <c r="Z116" s="114"/>
      <c r="AA116" s="114"/>
      <c r="AB116" s="114"/>
      <c r="AC116" s="114"/>
      <c r="AD116" s="114"/>
      <c r="AE116" s="114"/>
      <c r="AF116" s="142">
        <f t="shared" si="157"/>
        <v>0</v>
      </c>
      <c r="AG116" s="143" t="str">
        <f t="shared" si="158"/>
        <v/>
      </c>
      <c r="AH116" s="144"/>
      <c r="AI116" s="145"/>
      <c r="AJ116" s="164">
        <f t="shared" si="159"/>
        <v>0</v>
      </c>
      <c r="AK116" s="114"/>
      <c r="AL116" s="114"/>
      <c r="AM116" s="114"/>
      <c r="AN116" s="114"/>
      <c r="AO116" s="114"/>
      <c r="AP116" s="114"/>
      <c r="AQ116" s="165">
        <f t="shared" si="160"/>
        <v>0</v>
      </c>
      <c r="AR116" s="143" t="str">
        <f t="shared" si="161"/>
        <v/>
      </c>
      <c r="AS116" s="144"/>
      <c r="AT116" s="145"/>
      <c r="AU116" s="122">
        <f t="shared" si="162"/>
        <v>0</v>
      </c>
      <c r="AV116" s="114"/>
      <c r="AW116" s="114"/>
      <c r="AX116" s="114"/>
      <c r="AY116" s="114"/>
      <c r="AZ116" s="114"/>
      <c r="BA116" s="114"/>
      <c r="BB116" s="142">
        <f t="shared" si="163"/>
        <v>0</v>
      </c>
      <c r="BC116" s="143" t="str">
        <f t="shared" si="164"/>
        <v/>
      </c>
      <c r="BD116" s="174"/>
      <c r="BE116" s="145"/>
      <c r="BF116" s="151">
        <f t="shared" si="165"/>
        <v>0</v>
      </c>
      <c r="BG116" s="114">
        <f t="shared" si="166"/>
        <v>0</v>
      </c>
      <c r="BH116" s="152" t="str">
        <f t="shared" si="167"/>
        <v/>
      </c>
      <c r="BI116" s="153" t="s">
        <v>451</v>
      </c>
      <c r="BJ116" s="61"/>
      <c r="BK116" s="12"/>
      <c r="BL116" s="12"/>
      <c r="BM116" s="154"/>
      <c r="BN116" s="143" t="str">
        <f>IFERROR(BM116/N116,"")</f>
        <v/>
      </c>
      <c r="BO116" s="155"/>
      <c r="BP116" s="156" t="str">
        <f>IFERROR(BO116/Q116,"")</f>
        <v/>
      </c>
      <c r="BQ116" s="143" t="str">
        <f>IFERROR(BP116/Y116,"")</f>
        <v/>
      </c>
      <c r="BR116" s="155" t="str">
        <f>IFERROR(BQ116/U116,"")</f>
        <v/>
      </c>
      <c r="BS116" s="156"/>
      <c r="BT116" s="143" t="str">
        <f>IFERROR(BS116/AJ116,"")</f>
        <v/>
      </c>
      <c r="BU116" s="155"/>
      <c r="BV116" s="157" t="str">
        <f t="shared" ref="BV116:BV118" si="174">IFERROR(BU116/Y116,"")</f>
        <v/>
      </c>
      <c r="BW116" s="143" t="str">
        <f>IFERROR(BV116/AU116,"")</f>
        <v/>
      </c>
      <c r="BX116" s="158"/>
      <c r="BY116" s="159">
        <f t="shared" si="172"/>
        <v>0</v>
      </c>
      <c r="BZ116" s="160" t="str">
        <f>IFERROR(BY116/BF116,"")</f>
        <v/>
      </c>
      <c r="CA116" s="12"/>
      <c r="CB116" s="12"/>
      <c r="CC116" s="12"/>
      <c r="CD116" s="12"/>
      <c r="CE116" s="12"/>
      <c r="CF116" s="12"/>
      <c r="CG116" s="12"/>
    </row>
    <row r="117" ht="15.75" customHeight="1">
      <c r="A117" s="6"/>
      <c r="B117" s="23"/>
      <c r="C117" s="255"/>
      <c r="D117" s="323"/>
      <c r="E117" s="323"/>
      <c r="F117" s="258"/>
      <c r="G117" s="265"/>
      <c r="H117" s="324"/>
      <c r="I117" s="112"/>
      <c r="J117" s="112"/>
      <c r="K117" s="114"/>
      <c r="L117" s="338"/>
      <c r="M117" s="325"/>
      <c r="N117" s="237"/>
      <c r="O117" s="265"/>
      <c r="P117" s="265"/>
      <c r="Q117" s="265"/>
      <c r="R117" s="265"/>
      <c r="S117" s="265"/>
      <c r="T117" s="265"/>
      <c r="U117" s="142"/>
      <c r="V117" s="273"/>
      <c r="W117" s="267"/>
      <c r="X117" s="266"/>
      <c r="Y117" s="164">
        <f t="shared" si="156"/>
        <v>0</v>
      </c>
      <c r="Z117" s="265"/>
      <c r="AA117" s="265"/>
      <c r="AB117" s="265"/>
      <c r="AC117" s="265"/>
      <c r="AD117" s="265"/>
      <c r="AE117" s="265"/>
      <c r="AF117" s="240">
        <f t="shared" si="157"/>
        <v>0</v>
      </c>
      <c r="AG117" s="143" t="str">
        <f t="shared" si="158"/>
        <v/>
      </c>
      <c r="AH117" s="267"/>
      <c r="AI117" s="266"/>
      <c r="AJ117" s="237">
        <v>0.0</v>
      </c>
      <c r="AK117" s="265"/>
      <c r="AL117" s="265"/>
      <c r="AM117" s="265"/>
      <c r="AN117" s="265"/>
      <c r="AO117" s="265"/>
      <c r="AP117" s="265"/>
      <c r="AQ117" s="142"/>
      <c r="AR117" s="273"/>
      <c r="AS117" s="267"/>
      <c r="AT117" s="266"/>
      <c r="AU117" s="164">
        <f t="shared" si="162"/>
        <v>0</v>
      </c>
      <c r="AV117" s="265"/>
      <c r="AW117" s="265"/>
      <c r="AX117" s="265"/>
      <c r="AY117" s="265"/>
      <c r="AZ117" s="265"/>
      <c r="BA117" s="265"/>
      <c r="BB117" s="240">
        <f t="shared" si="163"/>
        <v>0</v>
      </c>
      <c r="BC117" s="143" t="str">
        <f t="shared" si="164"/>
        <v/>
      </c>
      <c r="BD117" s="339"/>
      <c r="BE117" s="266"/>
      <c r="BF117" s="151">
        <f t="shared" si="165"/>
        <v>0</v>
      </c>
      <c r="BG117" s="114">
        <f t="shared" si="166"/>
        <v>0</v>
      </c>
      <c r="BH117" s="152" t="str">
        <f t="shared" si="167"/>
        <v/>
      </c>
      <c r="BI117" s="271" t="s">
        <v>545</v>
      </c>
      <c r="BJ117" s="61"/>
      <c r="BK117" s="12"/>
      <c r="BL117" s="12"/>
      <c r="BM117" s="272"/>
      <c r="BN117" s="273"/>
      <c r="BO117" s="274"/>
      <c r="BP117" s="275"/>
      <c r="BQ117" s="273"/>
      <c r="BR117" s="274"/>
      <c r="BS117" s="275"/>
      <c r="BT117" s="273"/>
      <c r="BU117" s="274"/>
      <c r="BV117" s="276" t="str">
        <f t="shared" si="174"/>
        <v/>
      </c>
      <c r="BW117" s="273"/>
      <c r="BX117" s="277"/>
      <c r="BY117" s="278"/>
      <c r="BZ117" s="279"/>
      <c r="CA117" s="12"/>
      <c r="CB117" s="12"/>
      <c r="CC117" s="12"/>
      <c r="CD117" s="12"/>
      <c r="CE117" s="12"/>
      <c r="CF117" s="12"/>
      <c r="CG117" s="12"/>
    </row>
    <row r="118" ht="33.0" customHeight="1">
      <c r="A118" s="175"/>
      <c r="B118" s="23"/>
      <c r="C118" s="176"/>
      <c r="D118" s="177"/>
      <c r="E118" s="177"/>
      <c r="F118" s="178" t="s">
        <v>278</v>
      </c>
      <c r="G118" s="179"/>
      <c r="H118" s="180"/>
      <c r="I118" s="179"/>
      <c r="J118" s="179"/>
      <c r="K118" s="179"/>
      <c r="L118" s="181"/>
      <c r="M118" s="182"/>
      <c r="N118" s="187"/>
      <c r="O118" s="179"/>
      <c r="P118" s="179"/>
      <c r="Q118" s="179"/>
      <c r="R118" s="179"/>
      <c r="S118" s="179"/>
      <c r="T118" s="179"/>
      <c r="U118" s="179"/>
      <c r="V118" s="184" t="str">
        <f>IFERROR(U118/N118,"")</f>
        <v/>
      </c>
      <c r="W118" s="185"/>
      <c r="X118" s="186"/>
      <c r="Y118" s="187"/>
      <c r="Z118" s="179"/>
      <c r="AA118" s="179"/>
      <c r="AB118" s="179"/>
      <c r="AC118" s="179"/>
      <c r="AD118" s="179"/>
      <c r="AE118" s="179"/>
      <c r="AF118" s="179"/>
      <c r="AG118" s="184" t="str">
        <f t="shared" si="158"/>
        <v/>
      </c>
      <c r="AH118" s="185"/>
      <c r="AI118" s="186"/>
      <c r="AJ118" s="187"/>
      <c r="AK118" s="179"/>
      <c r="AL118" s="179"/>
      <c r="AM118" s="179"/>
      <c r="AN118" s="179"/>
      <c r="AO118" s="179"/>
      <c r="AP118" s="179"/>
      <c r="AQ118" s="179"/>
      <c r="AR118" s="184" t="str">
        <f>IFERROR(AQ118/AJ118,"")</f>
        <v/>
      </c>
      <c r="AS118" s="189"/>
      <c r="AT118" s="186"/>
      <c r="AU118" s="187"/>
      <c r="AV118" s="179"/>
      <c r="AW118" s="179"/>
      <c r="AX118" s="179"/>
      <c r="AY118" s="179"/>
      <c r="AZ118" s="179"/>
      <c r="BA118" s="179"/>
      <c r="BB118" s="179"/>
      <c r="BC118" s="184" t="str">
        <f t="shared" si="164"/>
        <v/>
      </c>
      <c r="BD118" s="190"/>
      <c r="BE118" s="186"/>
      <c r="BF118" s="191">
        <f t="shared" si="165"/>
        <v>0</v>
      </c>
      <c r="BG118" s="192">
        <f t="shared" si="166"/>
        <v>0</v>
      </c>
      <c r="BH118" s="193" t="str">
        <f t="shared" si="167"/>
        <v/>
      </c>
      <c r="BI118" s="194"/>
      <c r="BJ118" s="195"/>
      <c r="BK118" s="12"/>
      <c r="BL118" s="12"/>
      <c r="BM118" s="196"/>
      <c r="BN118" s="197" t="str">
        <f>IFERROR(BM118/N118,"")</f>
        <v/>
      </c>
      <c r="BO118" s="198"/>
      <c r="BP118" s="199" t="str">
        <f>IFERROR(BO118/Q118,"")</f>
        <v/>
      </c>
      <c r="BQ118" s="197" t="str">
        <f>IFERROR(BP118/Y118,"")</f>
        <v/>
      </c>
      <c r="BR118" s="198" t="str">
        <f>IFERROR(BQ118/U118,"")</f>
        <v/>
      </c>
      <c r="BS118" s="199"/>
      <c r="BT118" s="197" t="str">
        <f>IFERROR(BS118/AJ118,"")</f>
        <v/>
      </c>
      <c r="BU118" s="198"/>
      <c r="BV118" s="200" t="str">
        <f t="shared" si="174"/>
        <v/>
      </c>
      <c r="BW118" s="197" t="str">
        <f>IFERROR(BV118/AU118,"")</f>
        <v/>
      </c>
      <c r="BX118" s="201"/>
      <c r="BY118" s="202"/>
      <c r="BZ118" s="203" t="str">
        <f>IFERROR(BY118/BF118,"")</f>
        <v/>
      </c>
      <c r="CA118" s="12"/>
      <c r="CB118" s="12"/>
      <c r="CC118" s="12"/>
      <c r="CD118" s="12"/>
      <c r="CE118" s="12"/>
      <c r="CF118" s="12"/>
      <c r="CG118" s="12"/>
    </row>
    <row r="119" ht="15.75" customHeight="1">
      <c r="A119" s="5"/>
      <c r="B119" s="328"/>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29"/>
      <c r="BK119" s="12"/>
      <c r="BL119" s="12"/>
      <c r="BM119" s="5"/>
      <c r="BN119" s="5"/>
      <c r="BO119" s="5"/>
      <c r="BP119" s="5"/>
      <c r="BQ119" s="5"/>
      <c r="BR119" s="5"/>
      <c r="BS119" s="5"/>
      <c r="BT119" s="5"/>
      <c r="BU119" s="5"/>
      <c r="BV119" s="5"/>
      <c r="BW119" s="5"/>
      <c r="BX119" s="5"/>
      <c r="BY119" s="5"/>
      <c r="BZ119" s="5"/>
      <c r="CA119" s="12"/>
      <c r="CB119" s="12"/>
      <c r="CC119" s="12"/>
      <c r="CD119" s="12"/>
      <c r="CE119" s="12"/>
      <c r="CF119" s="12"/>
      <c r="CG119" s="12"/>
    </row>
    <row r="120" ht="15.75" customHeight="1">
      <c r="A120" s="5"/>
      <c r="B120" s="328"/>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29"/>
      <c r="BK120" s="12"/>
      <c r="BL120" s="12"/>
      <c r="BM120" s="5"/>
      <c r="BN120" s="5"/>
      <c r="BO120" s="5"/>
      <c r="BP120" s="5"/>
      <c r="BQ120" s="5"/>
      <c r="BR120" s="5"/>
      <c r="BS120" s="5"/>
      <c r="BT120" s="5"/>
      <c r="BU120" s="5"/>
      <c r="BV120" s="5"/>
      <c r="BW120" s="5"/>
      <c r="BX120" s="5"/>
      <c r="BY120" s="5"/>
      <c r="BZ120" s="5"/>
      <c r="CA120" s="12"/>
      <c r="CB120" s="12"/>
      <c r="CC120" s="12"/>
      <c r="CD120" s="12"/>
      <c r="CE120" s="12"/>
      <c r="CF120" s="12"/>
      <c r="CG120" s="12"/>
    </row>
    <row r="121" ht="15.75" customHeight="1">
      <c r="A121" s="5"/>
      <c r="B121" s="328"/>
      <c r="C121" s="24" t="s">
        <v>196</v>
      </c>
      <c r="D121" s="25"/>
      <c r="E121" s="25"/>
      <c r="F121" s="26"/>
      <c r="G121" s="241" t="s">
        <v>13</v>
      </c>
      <c r="H121" s="25"/>
      <c r="I121" s="25"/>
      <c r="J121" s="25"/>
      <c r="K121" s="25"/>
      <c r="L121" s="25"/>
      <c r="M121" s="28"/>
      <c r="N121" s="49" t="s">
        <v>197</v>
      </c>
      <c r="O121" s="25"/>
      <c r="P121" s="25"/>
      <c r="Q121" s="25"/>
      <c r="R121" s="25"/>
      <c r="S121" s="25"/>
      <c r="T121" s="25"/>
      <c r="U121" s="25"/>
      <c r="V121" s="25"/>
      <c r="W121" s="25"/>
      <c r="X121" s="28"/>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5"/>
      <c r="BH121" s="45"/>
      <c r="BI121" s="46"/>
      <c r="BJ121" s="44"/>
      <c r="BK121" s="47"/>
      <c r="BL121" s="47"/>
      <c r="BM121" s="43"/>
      <c r="BN121" s="43"/>
      <c r="BO121" s="43"/>
      <c r="BP121" s="43"/>
      <c r="BQ121" s="43"/>
      <c r="BR121" s="43"/>
      <c r="BS121" s="43"/>
      <c r="BT121" s="43"/>
      <c r="BU121" s="43"/>
      <c r="BV121" s="43"/>
      <c r="BW121" s="43"/>
      <c r="BX121" s="43"/>
      <c r="BY121" s="43"/>
      <c r="BZ121" s="45"/>
      <c r="CA121" s="12"/>
      <c r="CB121" s="12"/>
      <c r="CC121" s="12"/>
      <c r="CD121" s="12"/>
      <c r="CE121" s="12"/>
      <c r="CF121" s="12"/>
      <c r="CG121" s="12"/>
    </row>
    <row r="122" ht="15.75" customHeight="1">
      <c r="A122" s="5"/>
      <c r="B122" s="328"/>
      <c r="C122" s="30" t="s">
        <v>198</v>
      </c>
      <c r="D122" s="10"/>
      <c r="E122" s="10"/>
      <c r="F122" s="11"/>
      <c r="G122" s="48" t="str">
        <f>+VLOOKUP(G121,LISTAS!$H$3:$I$10,2,FALSE)</f>
        <v>Proyecto 7601 - Ampliar la cobertura para el fortalecimiento del programa de formación hacia la integralidad del patrimonio con criterios de calidad, interseccionalidad, enfoque poblacional, aportando al cierre de brechas durante el ciclo de formación</v>
      </c>
      <c r="H122" s="10"/>
      <c r="I122" s="10"/>
      <c r="J122" s="10"/>
      <c r="K122" s="10"/>
      <c r="L122" s="10"/>
      <c r="M122" s="32"/>
      <c r="N122" s="50" t="s">
        <v>199</v>
      </c>
      <c r="O122" s="10"/>
      <c r="P122" s="10"/>
      <c r="Q122" s="10"/>
      <c r="R122" s="11"/>
      <c r="S122" s="51" t="s">
        <v>200</v>
      </c>
      <c r="T122" s="10"/>
      <c r="U122" s="10"/>
      <c r="V122" s="11"/>
      <c r="W122" s="52" t="s">
        <v>201</v>
      </c>
      <c r="X122" s="53" t="s">
        <v>202</v>
      </c>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6"/>
      <c r="BI122" s="6"/>
      <c r="BJ122" s="12"/>
      <c r="BK122" s="12"/>
      <c r="BL122" s="12"/>
      <c r="BM122" s="38">
        <f>SUM(BM126:BM142)</f>
        <v>0</v>
      </c>
      <c r="BN122" s="38"/>
      <c r="BO122" s="38"/>
      <c r="BP122" s="38">
        <f>SUM(BP126:BP142)</f>
        <v>0</v>
      </c>
      <c r="BQ122" s="38"/>
      <c r="BR122" s="38"/>
      <c r="BS122" s="38">
        <f>SUM(BS126:BS142)</f>
        <v>0</v>
      </c>
      <c r="BT122" s="38"/>
      <c r="BU122" s="38"/>
      <c r="BV122" s="38">
        <f>SUM(BV126:BV142)</f>
        <v>0</v>
      </c>
      <c r="BW122" s="38"/>
      <c r="BX122" s="38"/>
      <c r="BY122" s="38">
        <f>SUM(BY126:BY142)</f>
        <v>0</v>
      </c>
      <c r="BZ122" s="38"/>
      <c r="CA122" s="12"/>
      <c r="CB122" s="12"/>
      <c r="CC122" s="12"/>
      <c r="CD122" s="12"/>
      <c r="CE122" s="12"/>
      <c r="CF122" s="12"/>
      <c r="CG122" s="12"/>
    </row>
    <row r="123" ht="15.75" customHeight="1">
      <c r="A123" s="5"/>
      <c r="B123" s="328"/>
      <c r="C123" s="30" t="s">
        <v>203</v>
      </c>
      <c r="D123" s="10"/>
      <c r="E123" s="10"/>
      <c r="F123" s="11"/>
      <c r="G123" s="54"/>
      <c r="H123" s="10"/>
      <c r="I123" s="10"/>
      <c r="J123" s="10"/>
      <c r="K123" s="10"/>
      <c r="L123" s="10"/>
      <c r="M123" s="11"/>
      <c r="N123" s="7">
        <v>2.08310206E8</v>
      </c>
      <c r="O123" s="56"/>
      <c r="P123" s="56"/>
      <c r="Q123" s="56"/>
      <c r="R123" s="8"/>
      <c r="S123" s="7"/>
      <c r="T123" s="56"/>
      <c r="U123" s="56"/>
      <c r="V123" s="8"/>
      <c r="W123" s="58"/>
      <c r="X123" s="59" t="s">
        <v>528</v>
      </c>
      <c r="Y123" s="60"/>
      <c r="Z123" s="60"/>
      <c r="AA123" s="60"/>
      <c r="AB123" s="60"/>
      <c r="AC123" s="60"/>
      <c r="AD123" s="60"/>
      <c r="AE123" s="60"/>
      <c r="AF123" s="5"/>
      <c r="AG123" s="60"/>
      <c r="AH123" s="60"/>
      <c r="AI123" s="60"/>
      <c r="AJ123" s="60"/>
      <c r="AK123" s="60"/>
      <c r="AL123" s="60"/>
      <c r="AM123" s="60"/>
      <c r="AN123" s="60"/>
      <c r="AO123" s="60"/>
      <c r="AP123" s="60"/>
      <c r="AQ123" s="5"/>
      <c r="AR123" s="60"/>
      <c r="AS123" s="60"/>
      <c r="AT123" s="60"/>
      <c r="AU123" s="60"/>
      <c r="AV123" s="60"/>
      <c r="AW123" s="60"/>
      <c r="AX123" s="60"/>
      <c r="AY123" s="60"/>
      <c r="AZ123" s="60"/>
      <c r="BA123" s="60"/>
      <c r="BB123" s="5"/>
      <c r="BC123" s="60"/>
      <c r="BD123" s="60"/>
      <c r="BE123" s="60"/>
      <c r="BF123" s="60"/>
      <c r="BG123" s="60"/>
      <c r="BH123" s="60"/>
      <c r="BI123" s="60"/>
      <c r="BJ123" s="61"/>
      <c r="BK123" s="12"/>
      <c r="BL123" s="12"/>
      <c r="BM123" s="62" t="s">
        <v>206</v>
      </c>
      <c r="BN123" s="63"/>
      <c r="BO123" s="63"/>
      <c r="BP123" s="63"/>
      <c r="BQ123" s="63"/>
      <c r="BR123" s="63"/>
      <c r="BS123" s="63"/>
      <c r="BT123" s="63"/>
      <c r="BU123" s="63"/>
      <c r="BV123" s="63"/>
      <c r="BW123" s="63"/>
      <c r="BX123" s="63"/>
      <c r="BY123" s="63"/>
      <c r="BZ123" s="64"/>
      <c r="CA123" s="12"/>
      <c r="CB123" s="12"/>
      <c r="CC123" s="12"/>
      <c r="CD123" s="12"/>
      <c r="CE123" s="12"/>
      <c r="CF123" s="12"/>
      <c r="CG123" s="12"/>
    </row>
    <row r="124" ht="15.75" customHeight="1">
      <c r="A124" s="5"/>
      <c r="B124" s="328"/>
      <c r="C124" s="65" t="s">
        <v>207</v>
      </c>
      <c r="D124" s="66"/>
      <c r="E124" s="66"/>
      <c r="F124" s="67"/>
      <c r="G124" s="68" t="s">
        <v>167</v>
      </c>
      <c r="N124" s="16"/>
      <c r="O124" s="71"/>
      <c r="P124" s="71"/>
      <c r="Q124" s="71"/>
      <c r="R124" s="17"/>
      <c r="S124" s="16"/>
      <c r="T124" s="71"/>
      <c r="U124" s="71"/>
      <c r="V124" s="17"/>
      <c r="W124" s="316"/>
      <c r="X124" s="317"/>
      <c r="Y124" s="60"/>
      <c r="Z124" s="60"/>
      <c r="AA124" s="60"/>
      <c r="AB124" s="60"/>
      <c r="AC124" s="60"/>
      <c r="AD124" s="60"/>
      <c r="AE124" s="60"/>
      <c r="AF124" s="5"/>
      <c r="AG124" s="60"/>
      <c r="AH124" s="60"/>
      <c r="AI124" s="60"/>
      <c r="AJ124" s="60"/>
      <c r="AK124" s="60"/>
      <c r="AL124" s="60"/>
      <c r="AM124" s="60"/>
      <c r="AN124" s="60"/>
      <c r="AO124" s="60"/>
      <c r="AP124" s="60"/>
      <c r="AQ124" s="5"/>
      <c r="AR124" s="60"/>
      <c r="AS124" s="60"/>
      <c r="AT124" s="60"/>
      <c r="AU124" s="60"/>
      <c r="AV124" s="60"/>
      <c r="AW124" s="60"/>
      <c r="AX124" s="60"/>
      <c r="AY124" s="60"/>
      <c r="AZ124" s="60"/>
      <c r="BA124" s="60"/>
      <c r="BB124" s="5"/>
      <c r="BC124" s="60"/>
      <c r="BD124" s="60"/>
      <c r="BE124" s="60"/>
      <c r="BF124" s="60"/>
      <c r="BG124" s="60"/>
      <c r="BH124" s="60"/>
      <c r="BI124" s="60"/>
      <c r="BJ124" s="61"/>
      <c r="BK124" s="12"/>
      <c r="BL124" s="12"/>
      <c r="BM124" s="74"/>
      <c r="BN124" s="75"/>
      <c r="BO124" s="75"/>
      <c r="BP124" s="75"/>
      <c r="BQ124" s="75"/>
      <c r="BR124" s="75"/>
      <c r="BS124" s="75"/>
      <c r="BT124" s="75"/>
      <c r="BU124" s="75"/>
      <c r="BV124" s="75"/>
      <c r="BW124" s="75"/>
      <c r="BX124" s="75"/>
      <c r="BY124" s="75"/>
      <c r="BZ124" s="76"/>
      <c r="CA124" s="12"/>
      <c r="CB124" s="12"/>
      <c r="CC124" s="12"/>
      <c r="CD124" s="12"/>
      <c r="CE124" s="12"/>
      <c r="CF124" s="12"/>
      <c r="CG124" s="12"/>
    </row>
    <row r="125" ht="15.75" customHeight="1">
      <c r="A125" s="5"/>
      <c r="B125" s="327" t="s">
        <v>518</v>
      </c>
      <c r="C125" s="79" t="s">
        <v>209</v>
      </c>
      <c r="D125" s="80" t="s">
        <v>209</v>
      </c>
      <c r="E125" s="80" t="s">
        <v>210</v>
      </c>
      <c r="F125" s="80" t="s">
        <v>211</v>
      </c>
      <c r="G125" s="80" t="s">
        <v>212</v>
      </c>
      <c r="H125" s="80" t="s">
        <v>213</v>
      </c>
      <c r="I125" s="80" t="s">
        <v>214</v>
      </c>
      <c r="J125" s="80" t="s">
        <v>215</v>
      </c>
      <c r="K125" s="80" t="s">
        <v>216</v>
      </c>
      <c r="L125" s="81" t="s">
        <v>217</v>
      </c>
      <c r="M125" s="82"/>
      <c r="N125" s="222"/>
      <c r="O125" s="223" t="s">
        <v>218</v>
      </c>
      <c r="P125" s="224"/>
      <c r="Q125" s="223" t="s">
        <v>219</v>
      </c>
      <c r="R125" s="224"/>
      <c r="S125" s="223" t="s">
        <v>220</v>
      </c>
      <c r="T125" s="225"/>
      <c r="U125" s="226"/>
      <c r="V125" s="226"/>
      <c r="W125" s="86" t="s">
        <v>221</v>
      </c>
      <c r="X125" s="87"/>
      <c r="Y125" s="83"/>
      <c r="Z125" s="84" t="s">
        <v>222</v>
      </c>
      <c r="AA125" s="26"/>
      <c r="AB125" s="84" t="s">
        <v>223</v>
      </c>
      <c r="AC125" s="26"/>
      <c r="AD125" s="84" t="s">
        <v>224</v>
      </c>
      <c r="AE125" s="26"/>
      <c r="AF125" s="85"/>
      <c r="AG125" s="85"/>
      <c r="AH125" s="85" t="s">
        <v>225</v>
      </c>
      <c r="AI125" s="87"/>
      <c r="AJ125" s="83"/>
      <c r="AK125" s="84" t="s">
        <v>226</v>
      </c>
      <c r="AL125" s="26"/>
      <c r="AM125" s="84" t="s">
        <v>227</v>
      </c>
      <c r="AN125" s="26"/>
      <c r="AO125" s="84" t="s">
        <v>228</v>
      </c>
      <c r="AP125" s="26"/>
      <c r="AQ125" s="85"/>
      <c r="AR125" s="85"/>
      <c r="AS125" s="85" t="s">
        <v>229</v>
      </c>
      <c r="AT125" s="87"/>
      <c r="AU125" s="85"/>
      <c r="AV125" s="84" t="s">
        <v>230</v>
      </c>
      <c r="AW125" s="82"/>
      <c r="AX125" s="84" t="s">
        <v>231</v>
      </c>
      <c r="AY125" s="82"/>
      <c r="AZ125" s="84" t="s">
        <v>232</v>
      </c>
      <c r="BA125" s="26"/>
      <c r="BB125" s="85"/>
      <c r="BC125" s="85"/>
      <c r="BD125" s="85" t="s">
        <v>233</v>
      </c>
      <c r="BE125" s="87"/>
      <c r="BF125" s="83"/>
      <c r="BG125" s="85"/>
      <c r="BH125" s="85" t="s">
        <v>234</v>
      </c>
      <c r="BI125" s="88" t="s">
        <v>235</v>
      </c>
      <c r="BJ125" s="89"/>
      <c r="BK125" s="12"/>
      <c r="BL125" s="12"/>
      <c r="BM125" s="90" t="s">
        <v>221</v>
      </c>
      <c r="BN125" s="91"/>
      <c r="BO125" s="92"/>
      <c r="BP125" s="93" t="s">
        <v>225</v>
      </c>
      <c r="BQ125" s="91"/>
      <c r="BR125" s="92"/>
      <c r="BS125" s="93" t="s">
        <v>229</v>
      </c>
      <c r="BT125" s="91"/>
      <c r="BU125" s="92"/>
      <c r="BV125" s="93" t="s">
        <v>233</v>
      </c>
      <c r="BW125" s="91"/>
      <c r="BX125" s="92"/>
      <c r="BY125" s="93" t="s">
        <v>234</v>
      </c>
      <c r="BZ125" s="94"/>
      <c r="CA125" s="12"/>
      <c r="CB125" s="12"/>
      <c r="CC125" s="12"/>
      <c r="CD125" s="12"/>
      <c r="CE125" s="12"/>
      <c r="CF125" s="12"/>
      <c r="CG125" s="12"/>
    </row>
    <row r="126" ht="15.75" customHeight="1">
      <c r="A126" s="5"/>
      <c r="B126" s="328"/>
      <c r="C126" s="95"/>
      <c r="D126" s="72"/>
      <c r="E126" s="72"/>
      <c r="F126" s="72"/>
      <c r="G126" s="72"/>
      <c r="H126" s="72"/>
      <c r="I126" s="72"/>
      <c r="J126" s="72"/>
      <c r="K126" s="72"/>
      <c r="L126" s="96" t="s">
        <v>236</v>
      </c>
      <c r="M126" s="97" t="s">
        <v>237</v>
      </c>
      <c r="N126" s="98" t="s">
        <v>238</v>
      </c>
      <c r="O126" s="99" t="s">
        <v>239</v>
      </c>
      <c r="P126" s="99" t="s">
        <v>240</v>
      </c>
      <c r="Q126" s="99" t="s">
        <v>239</v>
      </c>
      <c r="R126" s="99" t="s">
        <v>240</v>
      </c>
      <c r="S126" s="100" t="s">
        <v>239</v>
      </c>
      <c r="T126" s="100" t="s">
        <v>240</v>
      </c>
      <c r="U126" s="99" t="s">
        <v>241</v>
      </c>
      <c r="V126" s="101" t="s">
        <v>242</v>
      </c>
      <c r="W126" s="99" t="s">
        <v>243</v>
      </c>
      <c r="X126" s="102" t="s">
        <v>244</v>
      </c>
      <c r="Y126" s="98" t="s">
        <v>238</v>
      </c>
      <c r="Z126" s="100" t="s">
        <v>239</v>
      </c>
      <c r="AA126" s="100" t="s">
        <v>240</v>
      </c>
      <c r="AB126" s="100" t="s">
        <v>239</v>
      </c>
      <c r="AC126" s="100" t="s">
        <v>240</v>
      </c>
      <c r="AD126" s="100" t="s">
        <v>239</v>
      </c>
      <c r="AE126" s="100" t="s">
        <v>240</v>
      </c>
      <c r="AF126" s="99" t="s">
        <v>241</v>
      </c>
      <c r="AG126" s="101" t="s">
        <v>242</v>
      </c>
      <c r="AH126" s="99" t="s">
        <v>243</v>
      </c>
      <c r="AI126" s="102" t="s">
        <v>244</v>
      </c>
      <c r="AJ126" s="98" t="s">
        <v>238</v>
      </c>
      <c r="AK126" s="100" t="s">
        <v>239</v>
      </c>
      <c r="AL126" s="100" t="s">
        <v>240</v>
      </c>
      <c r="AM126" s="100" t="s">
        <v>239</v>
      </c>
      <c r="AN126" s="100" t="s">
        <v>240</v>
      </c>
      <c r="AO126" s="100" t="s">
        <v>239</v>
      </c>
      <c r="AP126" s="100" t="s">
        <v>240</v>
      </c>
      <c r="AQ126" s="99" t="s">
        <v>241</v>
      </c>
      <c r="AR126" s="101" t="s">
        <v>242</v>
      </c>
      <c r="AS126" s="102" t="s">
        <v>244</v>
      </c>
      <c r="AT126" s="102" t="s">
        <v>244</v>
      </c>
      <c r="AU126" s="103" t="s">
        <v>238</v>
      </c>
      <c r="AV126" s="99" t="s">
        <v>239</v>
      </c>
      <c r="AW126" s="99" t="s">
        <v>240</v>
      </c>
      <c r="AX126" s="99" t="s">
        <v>239</v>
      </c>
      <c r="AY126" s="99" t="s">
        <v>240</v>
      </c>
      <c r="AZ126" s="99" t="s">
        <v>239</v>
      </c>
      <c r="BA126" s="99" t="s">
        <v>240</v>
      </c>
      <c r="BB126" s="99" t="s">
        <v>241</v>
      </c>
      <c r="BC126" s="101" t="s">
        <v>242</v>
      </c>
      <c r="BD126" s="99" t="s">
        <v>243</v>
      </c>
      <c r="BE126" s="102" t="s">
        <v>244</v>
      </c>
      <c r="BF126" s="98" t="s">
        <v>238</v>
      </c>
      <c r="BG126" s="104" t="s">
        <v>241</v>
      </c>
      <c r="BH126" s="101" t="s">
        <v>242</v>
      </c>
      <c r="BI126" s="105"/>
      <c r="BJ126" s="89"/>
      <c r="BK126" s="12"/>
      <c r="BL126" s="12"/>
      <c r="BM126" s="106" t="s">
        <v>245</v>
      </c>
      <c r="BN126" s="99" t="s">
        <v>246</v>
      </c>
      <c r="BO126" s="102" t="s">
        <v>247</v>
      </c>
      <c r="BP126" s="99" t="s">
        <v>245</v>
      </c>
      <c r="BQ126" s="99" t="s">
        <v>246</v>
      </c>
      <c r="BR126" s="102" t="s">
        <v>247</v>
      </c>
      <c r="BS126" s="99" t="s">
        <v>245</v>
      </c>
      <c r="BT126" s="99" t="s">
        <v>246</v>
      </c>
      <c r="BU126" s="102" t="s">
        <v>247</v>
      </c>
      <c r="BV126" s="99" t="s">
        <v>245</v>
      </c>
      <c r="BW126" s="99" t="s">
        <v>246</v>
      </c>
      <c r="BX126" s="97" t="s">
        <v>247</v>
      </c>
      <c r="BY126" s="107" t="s">
        <v>245</v>
      </c>
      <c r="BZ126" s="108" t="s">
        <v>248</v>
      </c>
      <c r="CA126" s="12"/>
      <c r="CB126" s="12"/>
      <c r="CC126" s="12"/>
      <c r="CD126" s="12"/>
      <c r="CE126" s="12"/>
      <c r="CF126" s="12"/>
      <c r="CG126" s="12"/>
    </row>
    <row r="127" ht="320.25" customHeight="1">
      <c r="A127" s="5"/>
      <c r="B127" s="328">
        <v>4.0</v>
      </c>
      <c r="C127" s="109" t="s">
        <v>117</v>
      </c>
      <c r="D127" s="109" t="s">
        <v>117</v>
      </c>
      <c r="E127" s="110">
        <v>4.0</v>
      </c>
      <c r="F127" s="110" t="s">
        <v>546</v>
      </c>
      <c r="G127" s="114" t="s">
        <v>547</v>
      </c>
      <c r="H127" s="161" t="s">
        <v>418</v>
      </c>
      <c r="I127" s="112" t="s">
        <v>286</v>
      </c>
      <c r="J127" s="112" t="s">
        <v>287</v>
      </c>
      <c r="K127" s="114" t="s">
        <v>522</v>
      </c>
      <c r="L127" s="115">
        <v>44216.0</v>
      </c>
      <c r="M127" s="116">
        <v>44561.0</v>
      </c>
      <c r="N127" s="130">
        <f>SUM(O127,Q127,S127)</f>
        <v>0</v>
      </c>
      <c r="O127" s="336">
        <v>0.0</v>
      </c>
      <c r="P127" s="336">
        <v>0.0</v>
      </c>
      <c r="Q127" s="336">
        <v>0.0</v>
      </c>
      <c r="R127" s="336">
        <v>0.0</v>
      </c>
      <c r="S127" s="336">
        <v>0.0</v>
      </c>
      <c r="T127" s="336">
        <v>0.0</v>
      </c>
      <c r="U127" s="112">
        <f>SUM(P127,R127,T127)</f>
        <v>0</v>
      </c>
      <c r="V127" s="143" t="str">
        <f>IFERROR(U127/N127,"")</f>
        <v/>
      </c>
      <c r="W127" s="337" t="s">
        <v>548</v>
      </c>
      <c r="X127" s="145"/>
      <c r="Y127" s="130">
        <f>+Z127+AB127+AD127</f>
        <v>0</v>
      </c>
      <c r="Z127" s="114">
        <v>0.0</v>
      </c>
      <c r="AA127" s="114"/>
      <c r="AB127" s="114"/>
      <c r="AC127" s="114"/>
      <c r="AD127" s="114"/>
      <c r="AE127" s="114"/>
      <c r="AF127" s="112">
        <f t="shared" ref="AF127:AF128" si="177">SUM(AA127,AC127,AE127)</f>
        <v>0</v>
      </c>
      <c r="AG127" s="143" t="str">
        <f t="shared" ref="AG127:AG129" si="178">IFERROR(AF127/Y127,"")</f>
        <v/>
      </c>
      <c r="AH127" s="144" t="s">
        <v>549</v>
      </c>
      <c r="AI127" s="145" t="s">
        <v>274</v>
      </c>
      <c r="AJ127" s="130">
        <f>SUM(AK127,AM127,AO127)</f>
        <v>0</v>
      </c>
      <c r="AK127" s="114"/>
      <c r="AL127" s="114"/>
      <c r="AM127" s="114"/>
      <c r="AN127" s="114"/>
      <c r="AO127" s="114"/>
      <c r="AP127" s="114"/>
      <c r="AQ127" s="112">
        <f>SUM(AL127,AN127,AP127)</f>
        <v>0</v>
      </c>
      <c r="AR127" s="143" t="str">
        <f>IFERROR(AQ127/AJ127,"")</f>
        <v/>
      </c>
      <c r="AS127" s="144" t="s">
        <v>550</v>
      </c>
      <c r="AT127" s="145" t="s">
        <v>435</v>
      </c>
      <c r="AU127" s="130">
        <f>+AV127+AX127+AZ127</f>
        <v>1</v>
      </c>
      <c r="AV127" s="114"/>
      <c r="AW127" s="114"/>
      <c r="AX127" s="114">
        <v>1.0</v>
      </c>
      <c r="AY127" s="166">
        <v>1.0</v>
      </c>
      <c r="AZ127" s="114"/>
      <c r="BA127" s="114"/>
      <c r="BB127" s="118">
        <f>SUM(AW127,AY127,BA127)</f>
        <v>1</v>
      </c>
      <c r="BC127" s="143">
        <f t="shared" ref="BC127:BC129" si="179">IFERROR(BB127/AU127,"")</f>
        <v>1</v>
      </c>
      <c r="BD127" s="235" t="s">
        <v>551</v>
      </c>
      <c r="BE127" s="168" t="s">
        <v>260</v>
      </c>
      <c r="BF127" s="151">
        <f t="shared" ref="BF127:BF129" si="180">+SUM(N127,Y127,AJ127,AU127)</f>
        <v>1</v>
      </c>
      <c r="BG127" s="114">
        <f t="shared" ref="BG127:BG129" si="181">+SUM(U127,AF127,AQ127,BB127)</f>
        <v>1</v>
      </c>
      <c r="BH127" s="152">
        <f t="shared" ref="BH127:BH129" si="182">IFERROR(BG127/BF127,"")</f>
        <v>1</v>
      </c>
      <c r="BI127" s="153" t="s">
        <v>418</v>
      </c>
      <c r="BJ127" s="89"/>
      <c r="BK127" s="12"/>
      <c r="BL127" s="12"/>
      <c r="BM127" s="133"/>
      <c r="BN127" s="119" t="str">
        <f>IFERROR(BM127/#REF!,"")</f>
        <v/>
      </c>
      <c r="BO127" s="126"/>
      <c r="BP127" s="134" t="str">
        <f t="shared" ref="BP127:BR127" si="175">IFERROR(BO127/#REF!,"")</f>
        <v/>
      </c>
      <c r="BQ127" s="119" t="str">
        <f t="shared" si="175"/>
        <v/>
      </c>
      <c r="BR127" s="126" t="str">
        <f t="shared" si="175"/>
        <v/>
      </c>
      <c r="BS127" s="134"/>
      <c r="BT127" s="119" t="str">
        <f>IFERROR(BS127/#REF!,"")</f>
        <v/>
      </c>
      <c r="BU127" s="126"/>
      <c r="BV127" s="135" t="str">
        <f t="shared" ref="BV127:BX127" si="176">IFERROR(BU127/#REF!,"")</f>
        <v/>
      </c>
      <c r="BW127" s="119" t="str">
        <f t="shared" si="176"/>
        <v/>
      </c>
      <c r="BX127" s="136" t="str">
        <f t="shared" si="176"/>
        <v/>
      </c>
      <c r="BY127" s="137">
        <f>SUM(BM127,BP127,BS127,BV127)</f>
        <v>0</v>
      </c>
      <c r="BZ127" s="138" t="str">
        <f>IFERROR(BY127/#REF!,"")</f>
        <v/>
      </c>
      <c r="CA127" s="12"/>
      <c r="CB127" s="12"/>
      <c r="CC127" s="12"/>
      <c r="CD127" s="12"/>
      <c r="CE127" s="12"/>
      <c r="CF127" s="12"/>
      <c r="CG127" s="12"/>
    </row>
    <row r="128" ht="15.75" customHeight="1">
      <c r="A128" s="5"/>
      <c r="B128" s="328"/>
      <c r="C128" s="255"/>
      <c r="D128" s="323"/>
      <c r="E128" s="323"/>
      <c r="F128" s="258"/>
      <c r="G128" s="265"/>
      <c r="H128" s="324"/>
      <c r="I128" s="112"/>
      <c r="J128" s="112"/>
      <c r="K128" s="114"/>
      <c r="L128" s="162"/>
      <c r="M128" s="325"/>
      <c r="N128" s="237"/>
      <c r="O128" s="265"/>
      <c r="P128" s="265"/>
      <c r="Q128" s="265"/>
      <c r="R128" s="265"/>
      <c r="S128" s="265"/>
      <c r="T128" s="265"/>
      <c r="U128" s="142"/>
      <c r="V128" s="273"/>
      <c r="W128" s="267"/>
      <c r="X128" s="266"/>
      <c r="Y128" s="237"/>
      <c r="Z128" s="265"/>
      <c r="AA128" s="265"/>
      <c r="AB128" s="265"/>
      <c r="AC128" s="265"/>
      <c r="AD128" s="265"/>
      <c r="AE128" s="265"/>
      <c r="AF128" s="112">
        <f t="shared" si="177"/>
        <v>0</v>
      </c>
      <c r="AG128" s="143" t="str">
        <f t="shared" si="178"/>
        <v/>
      </c>
      <c r="AH128" s="267"/>
      <c r="AI128" s="266"/>
      <c r="AJ128" s="237">
        <v>0.0</v>
      </c>
      <c r="AK128" s="265"/>
      <c r="AL128" s="265"/>
      <c r="AM128" s="265"/>
      <c r="AN128" s="265"/>
      <c r="AO128" s="265"/>
      <c r="AP128" s="265"/>
      <c r="AQ128" s="142"/>
      <c r="AR128" s="273"/>
      <c r="AS128" s="267"/>
      <c r="AT128" s="266"/>
      <c r="AU128" s="237"/>
      <c r="AV128" s="265"/>
      <c r="AW128" s="265"/>
      <c r="AX128" s="265"/>
      <c r="AY128" s="265"/>
      <c r="AZ128" s="265"/>
      <c r="BA128" s="265"/>
      <c r="BB128" s="165"/>
      <c r="BC128" s="143" t="str">
        <f t="shared" si="179"/>
        <v/>
      </c>
      <c r="BD128" s="339"/>
      <c r="BE128" s="266"/>
      <c r="BF128" s="151">
        <f t="shared" si="180"/>
        <v>0</v>
      </c>
      <c r="BG128" s="114">
        <f t="shared" si="181"/>
        <v>0</v>
      </c>
      <c r="BH128" s="152" t="str">
        <f t="shared" si="182"/>
        <v/>
      </c>
      <c r="BI128" s="271"/>
      <c r="BJ128" s="61"/>
      <c r="BK128" s="12"/>
      <c r="BL128" s="12"/>
      <c r="BM128" s="272"/>
      <c r="BN128" s="273"/>
      <c r="BO128" s="274"/>
      <c r="BP128" s="275"/>
      <c r="BQ128" s="273"/>
      <c r="BR128" s="274"/>
      <c r="BS128" s="275"/>
      <c r="BT128" s="273"/>
      <c r="BU128" s="274"/>
      <c r="BV128" s="276" t="str">
        <f t="shared" ref="BV128:BV129" si="183">IFERROR(BU128/Y128,"")</f>
        <v/>
      </c>
      <c r="BW128" s="273"/>
      <c r="BX128" s="277"/>
      <c r="BY128" s="278"/>
      <c r="BZ128" s="279"/>
      <c r="CA128" s="12"/>
      <c r="CB128" s="12"/>
      <c r="CC128" s="12"/>
      <c r="CD128" s="12"/>
      <c r="CE128" s="12"/>
      <c r="CF128" s="12"/>
      <c r="CG128" s="12"/>
    </row>
    <row r="129" ht="15.75" customHeight="1">
      <c r="A129" s="5"/>
      <c r="B129" s="328"/>
      <c r="C129" s="176"/>
      <c r="D129" s="177"/>
      <c r="E129" s="177"/>
      <c r="F129" s="178" t="s">
        <v>278</v>
      </c>
      <c r="G129" s="179"/>
      <c r="H129" s="180"/>
      <c r="I129" s="179"/>
      <c r="J129" s="179"/>
      <c r="K129" s="179"/>
      <c r="L129" s="181"/>
      <c r="M129" s="182"/>
      <c r="N129" s="187"/>
      <c r="O129" s="179"/>
      <c r="P129" s="179"/>
      <c r="Q129" s="179"/>
      <c r="R129" s="179"/>
      <c r="S129" s="179"/>
      <c r="T129" s="179"/>
      <c r="U129" s="179"/>
      <c r="V129" s="184" t="str">
        <f>IFERROR(U129/N129,"")</f>
        <v/>
      </c>
      <c r="W129" s="185"/>
      <c r="X129" s="186"/>
      <c r="Y129" s="187"/>
      <c r="Z129" s="179"/>
      <c r="AA129" s="179"/>
      <c r="AB129" s="179"/>
      <c r="AC129" s="179"/>
      <c r="AD129" s="179"/>
      <c r="AE129" s="179"/>
      <c r="AF129" s="179"/>
      <c r="AG129" s="184" t="str">
        <f t="shared" si="178"/>
        <v/>
      </c>
      <c r="AH129" s="185"/>
      <c r="AI129" s="186"/>
      <c r="AJ129" s="187"/>
      <c r="AK129" s="179"/>
      <c r="AL129" s="179"/>
      <c r="AM129" s="179"/>
      <c r="AN129" s="179"/>
      <c r="AO129" s="179"/>
      <c r="AP129" s="179"/>
      <c r="AQ129" s="179"/>
      <c r="AR129" s="184" t="str">
        <f>IFERROR(AQ129/AJ129,"")</f>
        <v/>
      </c>
      <c r="AS129" s="189"/>
      <c r="AT129" s="186"/>
      <c r="AU129" s="187"/>
      <c r="AV129" s="179"/>
      <c r="AW129" s="179"/>
      <c r="AX129" s="179"/>
      <c r="AY129" s="179"/>
      <c r="AZ129" s="179"/>
      <c r="BA129" s="179"/>
      <c r="BB129" s="179"/>
      <c r="BC129" s="184" t="str">
        <f t="shared" si="179"/>
        <v/>
      </c>
      <c r="BD129" s="190"/>
      <c r="BE129" s="186"/>
      <c r="BF129" s="191">
        <f t="shared" si="180"/>
        <v>0</v>
      </c>
      <c r="BG129" s="192">
        <f t="shared" si="181"/>
        <v>0</v>
      </c>
      <c r="BH129" s="193" t="str">
        <f t="shared" si="182"/>
        <v/>
      </c>
      <c r="BI129" s="194"/>
      <c r="BJ129" s="195"/>
      <c r="BK129" s="12"/>
      <c r="BL129" s="12"/>
      <c r="BM129" s="196"/>
      <c r="BN129" s="197" t="str">
        <f>IFERROR(BM129/N129,"")</f>
        <v/>
      </c>
      <c r="BO129" s="198"/>
      <c r="BP129" s="199" t="str">
        <f>IFERROR(BO129/Q129,"")</f>
        <v/>
      </c>
      <c r="BQ129" s="197" t="str">
        <f>IFERROR(BP129/Y129,"")</f>
        <v/>
      </c>
      <c r="BR129" s="198" t="str">
        <f>IFERROR(BQ129/U129,"")</f>
        <v/>
      </c>
      <c r="BS129" s="199"/>
      <c r="BT129" s="197" t="str">
        <f>IFERROR(BS129/AJ129,"")</f>
        <v/>
      </c>
      <c r="BU129" s="198"/>
      <c r="BV129" s="200" t="str">
        <f t="shared" si="183"/>
        <v/>
      </c>
      <c r="BW129" s="197" t="str">
        <f>IFERROR(BV129/AU129,"")</f>
        <v/>
      </c>
      <c r="BX129" s="201"/>
      <c r="BY129" s="202"/>
      <c r="BZ129" s="203" t="str">
        <f>IFERROR(BY129/BF129,"")</f>
        <v/>
      </c>
      <c r="CA129" s="12"/>
      <c r="CB129" s="12"/>
      <c r="CC129" s="12"/>
      <c r="CD129" s="12"/>
      <c r="CE129" s="12"/>
      <c r="CF129" s="12"/>
      <c r="CG129" s="12"/>
    </row>
    <row r="130" ht="15.75" customHeight="1">
      <c r="A130" s="5"/>
      <c r="B130" s="328"/>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29"/>
      <c r="BK130" s="12"/>
      <c r="BL130" s="12"/>
      <c r="BM130" s="5"/>
      <c r="BN130" s="5"/>
      <c r="BO130" s="5"/>
      <c r="BP130" s="5"/>
      <c r="BQ130" s="5"/>
      <c r="BR130" s="5"/>
      <c r="BS130" s="5"/>
      <c r="BT130" s="5"/>
      <c r="BU130" s="5"/>
      <c r="BV130" s="5"/>
      <c r="BW130" s="5"/>
      <c r="BX130" s="5"/>
      <c r="BY130" s="5"/>
      <c r="BZ130" s="5"/>
      <c r="CA130" s="12"/>
      <c r="CB130" s="12"/>
      <c r="CC130" s="12"/>
      <c r="CD130" s="12"/>
      <c r="CE130" s="12"/>
      <c r="CF130" s="12"/>
      <c r="CG130" s="12"/>
    </row>
    <row r="131" ht="15.75" customHeight="1">
      <c r="A131" s="5"/>
      <c r="B131" s="328"/>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29"/>
      <c r="BK131" s="12"/>
      <c r="BL131" s="12"/>
      <c r="BM131" s="5"/>
      <c r="BN131" s="5"/>
      <c r="BO131" s="5"/>
      <c r="BP131" s="5"/>
      <c r="BQ131" s="5"/>
      <c r="BR131" s="5"/>
      <c r="BS131" s="5"/>
      <c r="BT131" s="5"/>
      <c r="BU131" s="5"/>
      <c r="BV131" s="5"/>
      <c r="BW131" s="5"/>
      <c r="BX131" s="5"/>
      <c r="BY131" s="5"/>
      <c r="BZ131" s="5"/>
      <c r="CA131" s="12"/>
      <c r="CB131" s="12"/>
      <c r="CC131" s="12"/>
      <c r="CD131" s="12"/>
      <c r="CE131" s="12"/>
      <c r="CF131" s="12"/>
      <c r="CG131" s="12"/>
    </row>
    <row r="132" ht="15.75" customHeight="1">
      <c r="A132" s="42"/>
      <c r="B132" s="43"/>
      <c r="C132" s="24" t="s">
        <v>196</v>
      </c>
      <c r="D132" s="25"/>
      <c r="E132" s="25"/>
      <c r="F132" s="26"/>
      <c r="G132" s="209" t="s">
        <v>25</v>
      </c>
      <c r="H132" s="25"/>
      <c r="I132" s="25"/>
      <c r="J132" s="25"/>
      <c r="K132" s="25"/>
      <c r="L132" s="25"/>
      <c r="M132" s="28"/>
      <c r="N132" s="49" t="s">
        <v>197</v>
      </c>
      <c r="O132" s="25"/>
      <c r="P132" s="25"/>
      <c r="Q132" s="25"/>
      <c r="R132" s="25"/>
      <c r="S132" s="25"/>
      <c r="T132" s="25"/>
      <c r="U132" s="25"/>
      <c r="V132" s="25"/>
      <c r="W132" s="25"/>
      <c r="X132" s="28"/>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5"/>
      <c r="BH132" s="45"/>
      <c r="BI132" s="46"/>
      <c r="BJ132" s="44"/>
      <c r="BK132" s="47"/>
      <c r="BL132" s="47"/>
      <c r="BM132" s="43"/>
      <c r="BN132" s="43"/>
      <c r="BO132" s="43"/>
      <c r="BP132" s="43"/>
      <c r="BQ132" s="43"/>
      <c r="BR132" s="43"/>
      <c r="BS132" s="43"/>
      <c r="BT132" s="43"/>
      <c r="BU132" s="43"/>
      <c r="BV132" s="43"/>
      <c r="BW132" s="43"/>
      <c r="BX132" s="43"/>
      <c r="BY132" s="43"/>
      <c r="BZ132" s="45"/>
      <c r="CA132" s="12"/>
      <c r="CB132" s="12"/>
      <c r="CC132" s="12"/>
      <c r="CD132" s="12"/>
      <c r="CE132" s="12"/>
      <c r="CF132" s="12"/>
      <c r="CG132" s="12"/>
    </row>
    <row r="133" ht="26.25" customHeight="1">
      <c r="A133" s="6"/>
      <c r="B133" s="23"/>
      <c r="C133" s="30" t="s">
        <v>198</v>
      </c>
      <c r="D133" s="10"/>
      <c r="E133" s="10"/>
      <c r="F133" s="11"/>
      <c r="G133" s="48" t="str">
        <f>+VLOOKUP(G132,[1]LISTAS!$H$3:$I$10,2,FALSE)</f>
        <v>#ERROR!</v>
      </c>
      <c r="H133" s="10"/>
      <c r="I133" s="10"/>
      <c r="J133" s="10"/>
      <c r="K133" s="10"/>
      <c r="L133" s="10"/>
      <c r="M133" s="32"/>
      <c r="N133" s="50" t="s">
        <v>199</v>
      </c>
      <c r="O133" s="10"/>
      <c r="P133" s="10"/>
      <c r="Q133" s="10"/>
      <c r="R133" s="11"/>
      <c r="S133" s="51" t="s">
        <v>200</v>
      </c>
      <c r="T133" s="10"/>
      <c r="U133" s="10"/>
      <c r="V133" s="11"/>
      <c r="W133" s="52" t="s">
        <v>201</v>
      </c>
      <c r="X133" s="53" t="s">
        <v>202</v>
      </c>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6"/>
      <c r="BI133" s="6"/>
      <c r="BJ133" s="12"/>
      <c r="BK133" s="12"/>
      <c r="BL133" s="12"/>
      <c r="BM133" s="38">
        <f>SUM(BM137:BM143)</f>
        <v>0</v>
      </c>
      <c r="BN133" s="38"/>
      <c r="BO133" s="38"/>
      <c r="BP133" s="38">
        <f>SUM(BP137:BP143)</f>
        <v>0</v>
      </c>
      <c r="BQ133" s="38"/>
      <c r="BR133" s="38"/>
      <c r="BS133" s="38">
        <f>SUM(BS137:BS143)</f>
        <v>0</v>
      </c>
      <c r="BT133" s="38"/>
      <c r="BU133" s="38"/>
      <c r="BV133" s="38">
        <f>SUM(BV137:BV143)</f>
        <v>0</v>
      </c>
      <c r="BW133" s="38"/>
      <c r="BX133" s="38"/>
      <c r="BY133" s="38">
        <f>SUM(BY137:BY143)</f>
        <v>0</v>
      </c>
      <c r="BZ133" s="38"/>
      <c r="CA133" s="12"/>
      <c r="CB133" s="12"/>
      <c r="CC133" s="12"/>
      <c r="CD133" s="12"/>
      <c r="CE133" s="12"/>
      <c r="CF133" s="12"/>
      <c r="CG133" s="12"/>
    </row>
    <row r="134" ht="47.25" customHeight="1">
      <c r="A134" s="6"/>
      <c r="B134" s="23" t="str">
        <f>+VLOOKUP($G$10,[1]LISTAS!$B$47:$D$65,2,FALSE)</f>
        <v>#ERROR!</v>
      </c>
      <c r="C134" s="30" t="s">
        <v>203</v>
      </c>
      <c r="D134" s="10"/>
      <c r="E134" s="10"/>
      <c r="F134" s="11"/>
      <c r="G134" s="340" t="s">
        <v>139</v>
      </c>
      <c r="H134" s="10"/>
      <c r="I134" s="10"/>
      <c r="J134" s="10"/>
      <c r="K134" s="10"/>
      <c r="L134" s="10"/>
      <c r="M134" s="32"/>
      <c r="N134" s="341">
        <v>5.5065E8</v>
      </c>
      <c r="O134" s="56"/>
      <c r="P134" s="56"/>
      <c r="Q134" s="56"/>
      <c r="R134" s="8"/>
      <c r="S134" s="57" t="s">
        <v>552</v>
      </c>
      <c r="T134" s="56"/>
      <c r="U134" s="56"/>
      <c r="V134" s="8"/>
      <c r="W134" s="342"/>
      <c r="X134" s="58" t="s">
        <v>553</v>
      </c>
      <c r="Y134" s="60"/>
      <c r="Z134" s="60"/>
      <c r="AA134" s="60"/>
      <c r="AB134" s="60"/>
      <c r="AC134" s="60"/>
      <c r="AD134" s="60"/>
      <c r="AE134" s="60"/>
      <c r="AF134" s="5"/>
      <c r="AG134" s="60"/>
      <c r="AH134" s="60"/>
      <c r="AI134" s="60"/>
      <c r="AJ134" s="60"/>
      <c r="AK134" s="60"/>
      <c r="AL134" s="60"/>
      <c r="AM134" s="60"/>
      <c r="AN134" s="60"/>
      <c r="AO134" s="60"/>
      <c r="AP134" s="60"/>
      <c r="AQ134" s="5"/>
      <c r="AR134" s="60"/>
      <c r="AS134" s="60"/>
      <c r="AT134" s="60"/>
      <c r="AU134" s="60"/>
      <c r="AV134" s="60"/>
      <c r="AW134" s="60"/>
      <c r="AX134" s="60"/>
      <c r="AY134" s="60"/>
      <c r="AZ134" s="60"/>
      <c r="BA134" s="60"/>
      <c r="BB134" s="5"/>
      <c r="BC134" s="60"/>
      <c r="BD134" s="60"/>
      <c r="BE134" s="60"/>
      <c r="BF134" s="60"/>
      <c r="BG134" s="60"/>
      <c r="BH134" s="60"/>
      <c r="BI134" s="60"/>
      <c r="BJ134" s="61"/>
      <c r="BK134" s="12"/>
      <c r="BL134" s="12"/>
      <c r="BM134" s="62" t="s">
        <v>206</v>
      </c>
      <c r="BN134" s="63"/>
      <c r="BO134" s="63"/>
      <c r="BP134" s="63"/>
      <c r="BQ134" s="63"/>
      <c r="BR134" s="63"/>
      <c r="BS134" s="63"/>
      <c r="BT134" s="63"/>
      <c r="BU134" s="63"/>
      <c r="BV134" s="63"/>
      <c r="BW134" s="63"/>
      <c r="BX134" s="63"/>
      <c r="BY134" s="63"/>
      <c r="BZ134" s="64"/>
      <c r="CA134" s="12"/>
      <c r="CB134" s="12"/>
      <c r="CC134" s="12"/>
      <c r="CD134" s="12"/>
      <c r="CE134" s="12"/>
      <c r="CF134" s="12"/>
      <c r="CG134" s="12"/>
    </row>
    <row r="135" ht="26.25" customHeight="1">
      <c r="A135" s="6"/>
      <c r="B135" s="23" t="str">
        <f>+VLOOKUP($G$11,[1]LISTAS!$B$112:$D$132,2,FALSE)</f>
        <v>#ERROR!</v>
      </c>
      <c r="C135" s="33" t="s">
        <v>207</v>
      </c>
      <c r="D135" s="34"/>
      <c r="E135" s="34"/>
      <c r="F135" s="343"/>
      <c r="G135" s="344" t="s">
        <v>173</v>
      </c>
      <c r="H135" s="34"/>
      <c r="I135" s="34"/>
      <c r="J135" s="34"/>
      <c r="K135" s="34"/>
      <c r="L135" s="34"/>
      <c r="M135" s="37"/>
      <c r="N135" s="345"/>
      <c r="R135" s="14"/>
      <c r="S135" s="13"/>
      <c r="V135" s="14"/>
      <c r="W135" s="316"/>
      <c r="X135" s="346"/>
      <c r="Y135" s="60"/>
      <c r="Z135" s="60"/>
      <c r="AA135" s="60"/>
      <c r="AB135" s="60"/>
      <c r="AC135" s="60"/>
      <c r="AD135" s="60"/>
      <c r="AE135" s="60"/>
      <c r="AF135" s="5"/>
      <c r="AG135" s="60"/>
      <c r="AH135" s="60"/>
      <c r="AI135" s="60"/>
      <c r="AJ135" s="60"/>
      <c r="AK135" s="60"/>
      <c r="AL135" s="60"/>
      <c r="AM135" s="60"/>
      <c r="AN135" s="60"/>
      <c r="AO135" s="60"/>
      <c r="AP135" s="60"/>
      <c r="AQ135" s="5"/>
      <c r="AR135" s="60"/>
      <c r="AS135" s="60"/>
      <c r="AT135" s="60"/>
      <c r="AU135" s="60"/>
      <c r="AV135" s="60"/>
      <c r="AW135" s="60"/>
      <c r="AX135" s="60"/>
      <c r="AY135" s="60"/>
      <c r="AZ135" s="60"/>
      <c r="BA135" s="60"/>
      <c r="BB135" s="5"/>
      <c r="BC135" s="60"/>
      <c r="BD135" s="60"/>
      <c r="BE135" s="60"/>
      <c r="BF135" s="60"/>
      <c r="BG135" s="60"/>
      <c r="BH135" s="60"/>
      <c r="BI135" s="60"/>
      <c r="BJ135" s="61"/>
      <c r="BK135" s="12"/>
      <c r="BL135" s="12"/>
      <c r="BM135" s="74"/>
      <c r="BN135" s="75"/>
      <c r="BO135" s="75"/>
      <c r="BP135" s="75"/>
      <c r="BQ135" s="75"/>
      <c r="BR135" s="75"/>
      <c r="BS135" s="75"/>
      <c r="BT135" s="75"/>
      <c r="BU135" s="75"/>
      <c r="BV135" s="75"/>
      <c r="BW135" s="75"/>
      <c r="BX135" s="75"/>
      <c r="BY135" s="75"/>
      <c r="BZ135" s="76"/>
      <c r="CA135" s="12"/>
      <c r="CB135" s="12"/>
      <c r="CC135" s="12"/>
      <c r="CD135" s="12"/>
      <c r="CE135" s="12"/>
      <c r="CF135" s="12"/>
      <c r="CG135" s="12"/>
    </row>
    <row r="136" ht="15.75" customHeight="1">
      <c r="A136" s="77"/>
      <c r="B136" s="327" t="s">
        <v>554</v>
      </c>
      <c r="C136" s="79" t="s">
        <v>209</v>
      </c>
      <c r="D136" s="80" t="s">
        <v>209</v>
      </c>
      <c r="E136" s="80" t="s">
        <v>210</v>
      </c>
      <c r="F136" s="80" t="s">
        <v>211</v>
      </c>
      <c r="G136" s="80" t="s">
        <v>212</v>
      </c>
      <c r="H136" s="80" t="s">
        <v>213</v>
      </c>
      <c r="I136" s="80" t="s">
        <v>214</v>
      </c>
      <c r="J136" s="80" t="s">
        <v>215</v>
      </c>
      <c r="K136" s="80" t="s">
        <v>216</v>
      </c>
      <c r="L136" s="81" t="s">
        <v>217</v>
      </c>
      <c r="M136" s="250"/>
      <c r="N136" s="222"/>
      <c r="O136" s="223" t="s">
        <v>218</v>
      </c>
      <c r="P136" s="225"/>
      <c r="Q136" s="223" t="s">
        <v>219</v>
      </c>
      <c r="R136" s="225"/>
      <c r="S136" s="223" t="s">
        <v>220</v>
      </c>
      <c r="T136" s="225"/>
      <c r="U136" s="226"/>
      <c r="V136" s="226"/>
      <c r="W136" s="227" t="s">
        <v>221</v>
      </c>
      <c r="X136" s="228"/>
      <c r="Y136" s="83"/>
      <c r="Z136" s="84" t="s">
        <v>222</v>
      </c>
      <c r="AA136" s="26"/>
      <c r="AB136" s="84" t="s">
        <v>223</v>
      </c>
      <c r="AC136" s="26"/>
      <c r="AD136" s="84" t="s">
        <v>224</v>
      </c>
      <c r="AE136" s="26"/>
      <c r="AF136" s="85"/>
      <c r="AG136" s="85"/>
      <c r="AH136" s="85" t="s">
        <v>225</v>
      </c>
      <c r="AI136" s="87"/>
      <c r="AJ136" s="83"/>
      <c r="AK136" s="223" t="s">
        <v>226</v>
      </c>
      <c r="AL136" s="225"/>
      <c r="AM136" s="223" t="s">
        <v>227</v>
      </c>
      <c r="AN136" s="225"/>
      <c r="AO136" s="223" t="s">
        <v>228</v>
      </c>
      <c r="AP136" s="225"/>
      <c r="AQ136" s="85"/>
      <c r="AR136" s="85"/>
      <c r="AS136" s="85" t="s">
        <v>229</v>
      </c>
      <c r="AT136" s="87"/>
      <c r="AU136" s="85"/>
      <c r="AV136" s="84" t="s">
        <v>230</v>
      </c>
      <c r="AW136" s="26"/>
      <c r="AX136" s="84" t="s">
        <v>231</v>
      </c>
      <c r="AY136" s="26"/>
      <c r="AZ136" s="84" t="s">
        <v>232</v>
      </c>
      <c r="BA136" s="26"/>
      <c r="BB136" s="85"/>
      <c r="BC136" s="85"/>
      <c r="BD136" s="85" t="s">
        <v>233</v>
      </c>
      <c r="BE136" s="87"/>
      <c r="BF136" s="83"/>
      <c r="BG136" s="85"/>
      <c r="BH136" s="85" t="s">
        <v>234</v>
      </c>
      <c r="BI136" s="88" t="s">
        <v>235</v>
      </c>
      <c r="BJ136" s="89"/>
      <c r="BK136" s="12"/>
      <c r="BL136" s="12"/>
      <c r="BM136" s="90" t="s">
        <v>221</v>
      </c>
      <c r="BN136" s="91"/>
      <c r="BO136" s="92"/>
      <c r="BP136" s="93" t="s">
        <v>225</v>
      </c>
      <c r="BQ136" s="91"/>
      <c r="BR136" s="92"/>
      <c r="BS136" s="93" t="s">
        <v>229</v>
      </c>
      <c r="BT136" s="91"/>
      <c r="BU136" s="92"/>
      <c r="BV136" s="93" t="s">
        <v>233</v>
      </c>
      <c r="BW136" s="91"/>
      <c r="BX136" s="92"/>
      <c r="BY136" s="93" t="s">
        <v>234</v>
      </c>
      <c r="BZ136" s="94"/>
      <c r="CA136" s="12"/>
      <c r="CB136" s="12"/>
      <c r="CC136" s="12"/>
      <c r="CD136" s="12"/>
      <c r="CE136" s="12"/>
      <c r="CF136" s="12"/>
      <c r="CG136" s="12"/>
    </row>
    <row r="137" ht="15.75" customHeight="1">
      <c r="A137" s="77"/>
      <c r="B137" s="23"/>
      <c r="C137" s="95"/>
      <c r="D137" s="72"/>
      <c r="E137" s="72"/>
      <c r="F137" s="72"/>
      <c r="G137" s="72"/>
      <c r="H137" s="72"/>
      <c r="I137" s="72"/>
      <c r="J137" s="72"/>
      <c r="K137" s="72"/>
      <c r="L137" s="96" t="s">
        <v>236</v>
      </c>
      <c r="M137" s="97" t="s">
        <v>237</v>
      </c>
      <c r="N137" s="98" t="s">
        <v>238</v>
      </c>
      <c r="O137" s="99" t="s">
        <v>239</v>
      </c>
      <c r="P137" s="99" t="s">
        <v>240</v>
      </c>
      <c r="Q137" s="99" t="s">
        <v>239</v>
      </c>
      <c r="R137" s="99" t="s">
        <v>240</v>
      </c>
      <c r="S137" s="100" t="s">
        <v>239</v>
      </c>
      <c r="T137" s="100" t="s">
        <v>240</v>
      </c>
      <c r="U137" s="99" t="s">
        <v>241</v>
      </c>
      <c r="V137" s="101" t="s">
        <v>242</v>
      </c>
      <c r="W137" s="99" t="s">
        <v>243</v>
      </c>
      <c r="X137" s="102" t="s">
        <v>244</v>
      </c>
      <c r="Y137" s="98" t="s">
        <v>238</v>
      </c>
      <c r="Z137" s="100" t="s">
        <v>239</v>
      </c>
      <c r="AA137" s="100" t="s">
        <v>240</v>
      </c>
      <c r="AB137" s="100" t="s">
        <v>239</v>
      </c>
      <c r="AC137" s="100" t="s">
        <v>240</v>
      </c>
      <c r="AD137" s="100" t="s">
        <v>239</v>
      </c>
      <c r="AE137" s="100" t="s">
        <v>240</v>
      </c>
      <c r="AF137" s="99" t="s">
        <v>241</v>
      </c>
      <c r="AG137" s="101" t="s">
        <v>242</v>
      </c>
      <c r="AH137" s="99" t="s">
        <v>243</v>
      </c>
      <c r="AI137" s="102" t="s">
        <v>244</v>
      </c>
      <c r="AJ137" s="98" t="s">
        <v>238</v>
      </c>
      <c r="AK137" s="100" t="s">
        <v>239</v>
      </c>
      <c r="AL137" s="100" t="s">
        <v>240</v>
      </c>
      <c r="AM137" s="100" t="s">
        <v>239</v>
      </c>
      <c r="AN137" s="100" t="s">
        <v>240</v>
      </c>
      <c r="AO137" s="100" t="s">
        <v>239</v>
      </c>
      <c r="AP137" s="100" t="s">
        <v>240</v>
      </c>
      <c r="AQ137" s="99" t="s">
        <v>241</v>
      </c>
      <c r="AR137" s="101" t="s">
        <v>242</v>
      </c>
      <c r="AS137" s="102" t="s">
        <v>244</v>
      </c>
      <c r="AT137" s="102" t="s">
        <v>244</v>
      </c>
      <c r="AU137" s="103" t="s">
        <v>238</v>
      </c>
      <c r="AV137" s="99" t="s">
        <v>239</v>
      </c>
      <c r="AW137" s="99" t="s">
        <v>240</v>
      </c>
      <c r="AX137" s="99" t="s">
        <v>239</v>
      </c>
      <c r="AY137" s="99" t="s">
        <v>240</v>
      </c>
      <c r="AZ137" s="99" t="s">
        <v>239</v>
      </c>
      <c r="BA137" s="99" t="s">
        <v>240</v>
      </c>
      <c r="BB137" s="99" t="s">
        <v>241</v>
      </c>
      <c r="BC137" s="101" t="s">
        <v>242</v>
      </c>
      <c r="BD137" s="99" t="s">
        <v>243</v>
      </c>
      <c r="BE137" s="102" t="s">
        <v>244</v>
      </c>
      <c r="BF137" s="98" t="s">
        <v>238</v>
      </c>
      <c r="BG137" s="104" t="s">
        <v>241</v>
      </c>
      <c r="BH137" s="101" t="s">
        <v>242</v>
      </c>
      <c r="BI137" s="105"/>
      <c r="BJ137" s="89"/>
      <c r="BK137" s="12"/>
      <c r="BL137" s="12"/>
      <c r="BM137" s="106" t="s">
        <v>245</v>
      </c>
      <c r="BN137" s="99" t="s">
        <v>246</v>
      </c>
      <c r="BO137" s="102" t="s">
        <v>247</v>
      </c>
      <c r="BP137" s="99" t="s">
        <v>245</v>
      </c>
      <c r="BQ137" s="99" t="s">
        <v>246</v>
      </c>
      <c r="BR137" s="102" t="s">
        <v>247</v>
      </c>
      <c r="BS137" s="99" t="s">
        <v>245</v>
      </c>
      <c r="BT137" s="99" t="s">
        <v>246</v>
      </c>
      <c r="BU137" s="102" t="s">
        <v>247</v>
      </c>
      <c r="BV137" s="99" t="s">
        <v>245</v>
      </c>
      <c r="BW137" s="99" t="s">
        <v>246</v>
      </c>
      <c r="BX137" s="97" t="s">
        <v>247</v>
      </c>
      <c r="BY137" s="107" t="s">
        <v>245</v>
      </c>
      <c r="BZ137" s="108" t="s">
        <v>248</v>
      </c>
      <c r="CA137" s="12"/>
      <c r="CB137" s="12"/>
      <c r="CC137" s="12"/>
      <c r="CD137" s="12"/>
      <c r="CE137" s="12"/>
      <c r="CF137" s="12"/>
      <c r="CG137" s="12"/>
    </row>
    <row r="138" ht="15.75" customHeight="1">
      <c r="A138" s="6"/>
      <c r="B138" s="23"/>
      <c r="C138" s="109"/>
      <c r="D138" s="110"/>
      <c r="E138" s="110"/>
      <c r="F138" s="110"/>
      <c r="G138" s="114"/>
      <c r="H138" s="161"/>
      <c r="I138" s="114"/>
      <c r="J138" s="114"/>
      <c r="K138" s="114"/>
      <c r="L138" s="172"/>
      <c r="M138" s="173"/>
      <c r="N138" s="130">
        <f t="shared" ref="N138:N141" si="184">SUM(O138,Q138,S138)</f>
        <v>0</v>
      </c>
      <c r="O138" s="114"/>
      <c r="P138" s="114"/>
      <c r="Q138" s="114"/>
      <c r="R138" s="114"/>
      <c r="S138" s="114"/>
      <c r="T138" s="114"/>
      <c r="U138" s="112">
        <f t="shared" ref="U138:U141" si="185">SUM(P138,R138,T138)</f>
        <v>0</v>
      </c>
      <c r="V138" s="143" t="str">
        <f t="shared" ref="V138:V142" si="186">IFERROR(U138/N138,"")</f>
        <v/>
      </c>
      <c r="W138" s="144"/>
      <c r="X138" s="145"/>
      <c r="Y138" s="130">
        <f t="shared" ref="Y138:Y141" si="187">SUM(Z138,AB138,AD138)</f>
        <v>0</v>
      </c>
      <c r="Z138" s="114"/>
      <c r="AA138" s="114"/>
      <c r="AB138" s="114"/>
      <c r="AC138" s="114"/>
      <c r="AD138" s="114"/>
      <c r="AE138" s="114"/>
      <c r="AF138" s="112">
        <f t="shared" ref="AF138:AF141" si="188">SUM(AA138,AC138,AE138)</f>
        <v>0</v>
      </c>
      <c r="AG138" s="143" t="str">
        <f t="shared" ref="AG138:AG142" si="189">IFERROR(AF138/Y138,"")</f>
        <v/>
      </c>
      <c r="AH138" s="144"/>
      <c r="AI138" s="145"/>
      <c r="AJ138" s="130">
        <f t="shared" ref="AJ138:AJ141" si="190">SUM(AK138,AM138,AO138)</f>
        <v>0</v>
      </c>
      <c r="AK138" s="114"/>
      <c r="AL138" s="114"/>
      <c r="AM138" s="114"/>
      <c r="AN138" s="114"/>
      <c r="AO138" s="114"/>
      <c r="AP138" s="114"/>
      <c r="AQ138" s="112">
        <f t="shared" ref="AQ138:AQ141" si="191">SUM(AL138,AN138,AP138)</f>
        <v>0</v>
      </c>
      <c r="AR138" s="143" t="str">
        <f t="shared" ref="AR138:AR142" si="192">IFERROR(AQ138/AJ138,"")</f>
        <v/>
      </c>
      <c r="AS138" s="144"/>
      <c r="AT138" s="145"/>
      <c r="AU138" s="130">
        <f t="shared" ref="AU138:AU141" si="193">SUM(AV138,AX138,AZ138)</f>
        <v>0</v>
      </c>
      <c r="AV138" s="114"/>
      <c r="AW138" s="114"/>
      <c r="AX138" s="114"/>
      <c r="AY138" s="114"/>
      <c r="AZ138" s="114"/>
      <c r="BA138" s="114"/>
      <c r="BB138" s="112">
        <f t="shared" ref="BB138:BB141" si="194">SUM(AW138,AY138,BA138)</f>
        <v>0</v>
      </c>
      <c r="BC138" s="143" t="str">
        <f t="shared" ref="BC138:BC142" si="195">IFERROR(BB138/AU138,"")</f>
        <v/>
      </c>
      <c r="BD138" s="174"/>
      <c r="BE138" s="145"/>
      <c r="BF138" s="151">
        <f t="shared" ref="BF138:BF142" si="196">+SUM(N138,Y138,AJ138,AU138)</f>
        <v>0</v>
      </c>
      <c r="BG138" s="114">
        <f t="shared" ref="BG138:BG142" si="197">+SUM(U138,AF138,AQ138,BB138)</f>
        <v>0</v>
      </c>
      <c r="BH138" s="152" t="str">
        <f t="shared" ref="BH138:BH142" si="198">IFERROR(BG138/BF138,"")</f>
        <v/>
      </c>
      <c r="BI138" s="153"/>
      <c r="BJ138" s="61"/>
      <c r="BK138" s="12"/>
      <c r="BL138" s="12"/>
      <c r="BM138" s="154"/>
      <c r="BN138" s="143" t="str">
        <f t="shared" ref="BN138:BN142" si="199">IFERROR(BM138/N138,"")</f>
        <v/>
      </c>
      <c r="BO138" s="145"/>
      <c r="BP138" s="169" t="str">
        <f t="shared" ref="BP138:BP142" si="200">IFERROR(BO138/Q138,"")</f>
        <v/>
      </c>
      <c r="BQ138" s="143" t="str">
        <f t="shared" ref="BQ138:BQ142" si="201">IFERROR(BP138/Y138,"")</f>
        <v/>
      </c>
      <c r="BR138" s="145" t="str">
        <f t="shared" ref="BR138:BR142" si="202">IFERROR(BQ138/U138,"")</f>
        <v/>
      </c>
      <c r="BS138" s="169"/>
      <c r="BT138" s="143" t="str">
        <f t="shared" ref="BT138:BT142" si="203">IFERROR(BS138/AJ138,"")</f>
        <v/>
      </c>
      <c r="BU138" s="145"/>
      <c r="BV138" s="170" t="str">
        <f t="shared" ref="BV138:BV142" si="204">IFERROR(BU138/Y138,"")</f>
        <v/>
      </c>
      <c r="BW138" s="143" t="str">
        <f t="shared" ref="BW138:BW142" si="205">IFERROR(BV138/AU138,"")</f>
        <v/>
      </c>
      <c r="BX138" s="171"/>
      <c r="BY138" s="159">
        <f t="shared" ref="BY138:BY141" si="206">SUM(BM138,BP138,BS138,BV138)</f>
        <v>0</v>
      </c>
      <c r="BZ138" s="160" t="str">
        <f t="shared" ref="BZ138:BZ142" si="207">IFERROR(BY138/BF138,"")</f>
        <v/>
      </c>
      <c r="CA138" s="12"/>
      <c r="CB138" s="12"/>
      <c r="CC138" s="12"/>
      <c r="CD138" s="12"/>
      <c r="CE138" s="12"/>
      <c r="CF138" s="12"/>
      <c r="CG138" s="12"/>
    </row>
    <row r="139" ht="15.75" customHeight="1">
      <c r="A139" s="6"/>
      <c r="B139" s="23"/>
      <c r="C139" s="109"/>
      <c r="D139" s="110"/>
      <c r="E139" s="110"/>
      <c r="F139" s="110"/>
      <c r="G139" s="114"/>
      <c r="H139" s="161"/>
      <c r="I139" s="114"/>
      <c r="J139" s="114"/>
      <c r="K139" s="114"/>
      <c r="L139" s="172"/>
      <c r="M139" s="173"/>
      <c r="N139" s="130">
        <f t="shared" si="184"/>
        <v>0</v>
      </c>
      <c r="O139" s="114"/>
      <c r="P139" s="114"/>
      <c r="Q139" s="114"/>
      <c r="R139" s="114"/>
      <c r="S139" s="114"/>
      <c r="T139" s="114"/>
      <c r="U139" s="112">
        <f t="shared" si="185"/>
        <v>0</v>
      </c>
      <c r="V139" s="143" t="str">
        <f t="shared" si="186"/>
        <v/>
      </c>
      <c r="W139" s="144"/>
      <c r="X139" s="145"/>
      <c r="Y139" s="130">
        <f t="shared" si="187"/>
        <v>0</v>
      </c>
      <c r="Z139" s="114"/>
      <c r="AA139" s="114"/>
      <c r="AB139" s="114"/>
      <c r="AC139" s="114"/>
      <c r="AD139" s="114"/>
      <c r="AE139" s="114"/>
      <c r="AF139" s="112">
        <f t="shared" si="188"/>
        <v>0</v>
      </c>
      <c r="AG139" s="143" t="str">
        <f t="shared" si="189"/>
        <v/>
      </c>
      <c r="AH139" s="144"/>
      <c r="AI139" s="145"/>
      <c r="AJ139" s="130">
        <f t="shared" si="190"/>
        <v>0</v>
      </c>
      <c r="AK139" s="114"/>
      <c r="AL139" s="114"/>
      <c r="AM139" s="114"/>
      <c r="AN139" s="114"/>
      <c r="AO139" s="114"/>
      <c r="AP139" s="114"/>
      <c r="AQ139" s="112">
        <f t="shared" si="191"/>
        <v>0</v>
      </c>
      <c r="AR139" s="143" t="str">
        <f t="shared" si="192"/>
        <v/>
      </c>
      <c r="AS139" s="144"/>
      <c r="AT139" s="145"/>
      <c r="AU139" s="130">
        <f t="shared" si="193"/>
        <v>0</v>
      </c>
      <c r="AV139" s="114"/>
      <c r="AW139" s="114"/>
      <c r="AX139" s="114"/>
      <c r="AY139" s="114"/>
      <c r="AZ139" s="114"/>
      <c r="BA139" s="114"/>
      <c r="BB139" s="112">
        <f t="shared" si="194"/>
        <v>0</v>
      </c>
      <c r="BC139" s="143" t="str">
        <f t="shared" si="195"/>
        <v/>
      </c>
      <c r="BD139" s="174"/>
      <c r="BE139" s="145"/>
      <c r="BF139" s="151">
        <f t="shared" si="196"/>
        <v>0</v>
      </c>
      <c r="BG139" s="114">
        <f t="shared" si="197"/>
        <v>0</v>
      </c>
      <c r="BH139" s="152" t="str">
        <f t="shared" si="198"/>
        <v/>
      </c>
      <c r="BI139" s="153"/>
      <c r="BJ139" s="61"/>
      <c r="BK139" s="12"/>
      <c r="BL139" s="12"/>
      <c r="BM139" s="154"/>
      <c r="BN139" s="143" t="str">
        <f t="shared" si="199"/>
        <v/>
      </c>
      <c r="BO139" s="145"/>
      <c r="BP139" s="169" t="str">
        <f t="shared" si="200"/>
        <v/>
      </c>
      <c r="BQ139" s="143" t="str">
        <f t="shared" si="201"/>
        <v/>
      </c>
      <c r="BR139" s="145" t="str">
        <f t="shared" si="202"/>
        <v/>
      </c>
      <c r="BS139" s="169"/>
      <c r="BT139" s="143" t="str">
        <f t="shared" si="203"/>
        <v/>
      </c>
      <c r="BU139" s="145"/>
      <c r="BV139" s="170" t="str">
        <f t="shared" si="204"/>
        <v/>
      </c>
      <c r="BW139" s="143" t="str">
        <f t="shared" si="205"/>
        <v/>
      </c>
      <c r="BX139" s="171"/>
      <c r="BY139" s="159">
        <f t="shared" si="206"/>
        <v>0</v>
      </c>
      <c r="BZ139" s="160" t="str">
        <f t="shared" si="207"/>
        <v/>
      </c>
      <c r="CA139" s="12"/>
      <c r="CB139" s="12"/>
      <c r="CC139" s="12"/>
      <c r="CD139" s="12"/>
      <c r="CE139" s="12"/>
      <c r="CF139" s="12"/>
      <c r="CG139" s="12"/>
    </row>
    <row r="140" ht="15.75" customHeight="1">
      <c r="A140" s="6"/>
      <c r="B140" s="23"/>
      <c r="C140" s="109"/>
      <c r="D140" s="110"/>
      <c r="E140" s="110"/>
      <c r="F140" s="110"/>
      <c r="G140" s="114"/>
      <c r="H140" s="161"/>
      <c r="I140" s="114"/>
      <c r="J140" s="114"/>
      <c r="K140" s="114"/>
      <c r="L140" s="172"/>
      <c r="M140" s="173"/>
      <c r="N140" s="130">
        <f t="shared" si="184"/>
        <v>0</v>
      </c>
      <c r="O140" s="114"/>
      <c r="P140" s="114"/>
      <c r="Q140" s="114"/>
      <c r="R140" s="114"/>
      <c r="S140" s="114"/>
      <c r="T140" s="114"/>
      <c r="U140" s="112">
        <f t="shared" si="185"/>
        <v>0</v>
      </c>
      <c r="V140" s="143" t="str">
        <f t="shared" si="186"/>
        <v/>
      </c>
      <c r="W140" s="144"/>
      <c r="X140" s="145"/>
      <c r="Y140" s="130">
        <f t="shared" si="187"/>
        <v>0</v>
      </c>
      <c r="Z140" s="114"/>
      <c r="AA140" s="114"/>
      <c r="AB140" s="114"/>
      <c r="AC140" s="114"/>
      <c r="AD140" s="114"/>
      <c r="AE140" s="114"/>
      <c r="AF140" s="112">
        <f t="shared" si="188"/>
        <v>0</v>
      </c>
      <c r="AG140" s="143" t="str">
        <f t="shared" si="189"/>
        <v/>
      </c>
      <c r="AH140" s="144"/>
      <c r="AI140" s="145"/>
      <c r="AJ140" s="130">
        <f t="shared" si="190"/>
        <v>0</v>
      </c>
      <c r="AK140" s="114"/>
      <c r="AL140" s="114"/>
      <c r="AM140" s="114"/>
      <c r="AN140" s="114"/>
      <c r="AO140" s="114"/>
      <c r="AP140" s="114"/>
      <c r="AQ140" s="112">
        <f t="shared" si="191"/>
        <v>0</v>
      </c>
      <c r="AR140" s="143" t="str">
        <f t="shared" si="192"/>
        <v/>
      </c>
      <c r="AS140" s="144"/>
      <c r="AT140" s="145"/>
      <c r="AU140" s="130">
        <f t="shared" si="193"/>
        <v>0</v>
      </c>
      <c r="AV140" s="114"/>
      <c r="AW140" s="114"/>
      <c r="AX140" s="114"/>
      <c r="AY140" s="114"/>
      <c r="AZ140" s="114"/>
      <c r="BA140" s="114"/>
      <c r="BB140" s="112">
        <f t="shared" si="194"/>
        <v>0</v>
      </c>
      <c r="BC140" s="143" t="str">
        <f t="shared" si="195"/>
        <v/>
      </c>
      <c r="BD140" s="174"/>
      <c r="BE140" s="145"/>
      <c r="BF140" s="151">
        <f t="shared" si="196"/>
        <v>0</v>
      </c>
      <c r="BG140" s="114">
        <f t="shared" si="197"/>
        <v>0</v>
      </c>
      <c r="BH140" s="152" t="str">
        <f t="shared" si="198"/>
        <v/>
      </c>
      <c r="BI140" s="153"/>
      <c r="BJ140" s="61"/>
      <c r="BK140" s="12"/>
      <c r="BL140" s="12"/>
      <c r="BM140" s="154"/>
      <c r="BN140" s="143" t="str">
        <f t="shared" si="199"/>
        <v/>
      </c>
      <c r="BO140" s="155"/>
      <c r="BP140" s="156" t="str">
        <f t="shared" si="200"/>
        <v/>
      </c>
      <c r="BQ140" s="143" t="str">
        <f t="shared" si="201"/>
        <v/>
      </c>
      <c r="BR140" s="155" t="str">
        <f t="shared" si="202"/>
        <v/>
      </c>
      <c r="BS140" s="156"/>
      <c r="BT140" s="143" t="str">
        <f t="shared" si="203"/>
        <v/>
      </c>
      <c r="BU140" s="155"/>
      <c r="BV140" s="157" t="str">
        <f t="shared" si="204"/>
        <v/>
      </c>
      <c r="BW140" s="143" t="str">
        <f t="shared" si="205"/>
        <v/>
      </c>
      <c r="BX140" s="158"/>
      <c r="BY140" s="159">
        <f t="shared" si="206"/>
        <v>0</v>
      </c>
      <c r="BZ140" s="160" t="str">
        <f t="shared" si="207"/>
        <v/>
      </c>
      <c r="CA140" s="12"/>
      <c r="CB140" s="12"/>
      <c r="CC140" s="12"/>
      <c r="CD140" s="12"/>
      <c r="CE140" s="12"/>
      <c r="CF140" s="12"/>
      <c r="CG140" s="12"/>
    </row>
    <row r="141" ht="15.75" customHeight="1">
      <c r="A141" s="6"/>
      <c r="B141" s="23"/>
      <c r="C141" s="109"/>
      <c r="D141" s="110"/>
      <c r="E141" s="110"/>
      <c r="F141" s="110"/>
      <c r="G141" s="114"/>
      <c r="H141" s="161"/>
      <c r="I141" s="114"/>
      <c r="J141" s="114"/>
      <c r="K141" s="114"/>
      <c r="L141" s="172"/>
      <c r="M141" s="173"/>
      <c r="N141" s="130">
        <f t="shared" si="184"/>
        <v>0</v>
      </c>
      <c r="O141" s="114"/>
      <c r="P141" s="114"/>
      <c r="Q141" s="114"/>
      <c r="R141" s="114"/>
      <c r="S141" s="114"/>
      <c r="T141" s="114"/>
      <c r="U141" s="112">
        <f t="shared" si="185"/>
        <v>0</v>
      </c>
      <c r="V141" s="143" t="str">
        <f t="shared" si="186"/>
        <v/>
      </c>
      <c r="W141" s="144"/>
      <c r="X141" s="145"/>
      <c r="Y141" s="130">
        <f t="shared" si="187"/>
        <v>0</v>
      </c>
      <c r="Z141" s="114"/>
      <c r="AA141" s="114"/>
      <c r="AB141" s="114"/>
      <c r="AC141" s="114"/>
      <c r="AD141" s="114"/>
      <c r="AE141" s="114"/>
      <c r="AF141" s="112">
        <f t="shared" si="188"/>
        <v>0</v>
      </c>
      <c r="AG141" s="143" t="str">
        <f t="shared" si="189"/>
        <v/>
      </c>
      <c r="AH141" s="144"/>
      <c r="AI141" s="145"/>
      <c r="AJ141" s="130">
        <f t="shared" si="190"/>
        <v>0</v>
      </c>
      <c r="AK141" s="114"/>
      <c r="AL141" s="114"/>
      <c r="AM141" s="114"/>
      <c r="AN141" s="114"/>
      <c r="AO141" s="114"/>
      <c r="AP141" s="114"/>
      <c r="AQ141" s="112">
        <f t="shared" si="191"/>
        <v>0</v>
      </c>
      <c r="AR141" s="143" t="str">
        <f t="shared" si="192"/>
        <v/>
      </c>
      <c r="AS141" s="144"/>
      <c r="AT141" s="145"/>
      <c r="AU141" s="130">
        <f t="shared" si="193"/>
        <v>0</v>
      </c>
      <c r="AV141" s="114"/>
      <c r="AW141" s="114"/>
      <c r="AX141" s="114"/>
      <c r="AY141" s="114"/>
      <c r="AZ141" s="114"/>
      <c r="BA141" s="114"/>
      <c r="BB141" s="112">
        <f t="shared" si="194"/>
        <v>0</v>
      </c>
      <c r="BC141" s="143" t="str">
        <f t="shared" si="195"/>
        <v/>
      </c>
      <c r="BD141" s="174"/>
      <c r="BE141" s="145"/>
      <c r="BF141" s="151">
        <f t="shared" si="196"/>
        <v>0</v>
      </c>
      <c r="BG141" s="114">
        <f t="shared" si="197"/>
        <v>0</v>
      </c>
      <c r="BH141" s="152" t="str">
        <f t="shared" si="198"/>
        <v/>
      </c>
      <c r="BI141" s="153"/>
      <c r="BJ141" s="61"/>
      <c r="BK141" s="12"/>
      <c r="BL141" s="12"/>
      <c r="BM141" s="154"/>
      <c r="BN141" s="143" t="str">
        <f t="shared" si="199"/>
        <v/>
      </c>
      <c r="BO141" s="155"/>
      <c r="BP141" s="156" t="str">
        <f t="shared" si="200"/>
        <v/>
      </c>
      <c r="BQ141" s="143" t="str">
        <f t="shared" si="201"/>
        <v/>
      </c>
      <c r="BR141" s="155" t="str">
        <f t="shared" si="202"/>
        <v/>
      </c>
      <c r="BS141" s="156"/>
      <c r="BT141" s="143" t="str">
        <f t="shared" si="203"/>
        <v/>
      </c>
      <c r="BU141" s="155"/>
      <c r="BV141" s="157" t="str">
        <f t="shared" si="204"/>
        <v/>
      </c>
      <c r="BW141" s="143" t="str">
        <f t="shared" si="205"/>
        <v/>
      </c>
      <c r="BX141" s="158"/>
      <c r="BY141" s="159">
        <f t="shared" si="206"/>
        <v>0</v>
      </c>
      <c r="BZ141" s="160" t="str">
        <f t="shared" si="207"/>
        <v/>
      </c>
      <c r="CA141" s="12"/>
      <c r="CB141" s="12"/>
      <c r="CC141" s="12"/>
      <c r="CD141" s="12"/>
      <c r="CE141" s="12"/>
      <c r="CF141" s="12"/>
      <c r="CG141" s="12"/>
    </row>
    <row r="142" ht="15.75" customHeight="1">
      <c r="A142" s="175"/>
      <c r="B142" s="23"/>
      <c r="C142" s="176"/>
      <c r="D142" s="177"/>
      <c r="E142" s="177"/>
      <c r="F142" s="178" t="s">
        <v>278</v>
      </c>
      <c r="G142" s="179"/>
      <c r="H142" s="180"/>
      <c r="I142" s="179"/>
      <c r="J142" s="179"/>
      <c r="K142" s="179"/>
      <c r="L142" s="181"/>
      <c r="M142" s="182"/>
      <c r="N142" s="187"/>
      <c r="O142" s="179"/>
      <c r="P142" s="179"/>
      <c r="Q142" s="179"/>
      <c r="R142" s="179"/>
      <c r="S142" s="179"/>
      <c r="T142" s="179"/>
      <c r="U142" s="179"/>
      <c r="V142" s="184" t="str">
        <f t="shared" si="186"/>
        <v/>
      </c>
      <c r="W142" s="185"/>
      <c r="X142" s="186"/>
      <c r="Y142" s="187"/>
      <c r="Z142" s="179"/>
      <c r="AA142" s="179"/>
      <c r="AB142" s="179"/>
      <c r="AC142" s="179"/>
      <c r="AD142" s="179"/>
      <c r="AE142" s="179"/>
      <c r="AF142" s="179"/>
      <c r="AG142" s="184" t="str">
        <f t="shared" si="189"/>
        <v/>
      </c>
      <c r="AH142" s="185"/>
      <c r="AI142" s="186"/>
      <c r="AJ142" s="187"/>
      <c r="AK142" s="179"/>
      <c r="AL142" s="179"/>
      <c r="AM142" s="179"/>
      <c r="AN142" s="179"/>
      <c r="AO142" s="179"/>
      <c r="AP142" s="179"/>
      <c r="AQ142" s="179"/>
      <c r="AR142" s="184" t="str">
        <f t="shared" si="192"/>
        <v/>
      </c>
      <c r="AS142" s="189"/>
      <c r="AT142" s="186"/>
      <c r="AU142" s="187"/>
      <c r="AV142" s="179"/>
      <c r="AW142" s="179"/>
      <c r="AX142" s="179"/>
      <c r="AY142" s="179"/>
      <c r="AZ142" s="179"/>
      <c r="BA142" s="179"/>
      <c r="BB142" s="179"/>
      <c r="BC142" s="184" t="str">
        <f t="shared" si="195"/>
        <v/>
      </c>
      <c r="BD142" s="190"/>
      <c r="BE142" s="186"/>
      <c r="BF142" s="151">
        <f t="shared" si="196"/>
        <v>0</v>
      </c>
      <c r="BG142" s="114">
        <f t="shared" si="197"/>
        <v>0</v>
      </c>
      <c r="BH142" s="193" t="str">
        <f t="shared" si="198"/>
        <v/>
      </c>
      <c r="BI142" s="194"/>
      <c r="BJ142" s="195"/>
      <c r="BK142" s="12"/>
      <c r="BL142" s="12"/>
      <c r="BM142" s="196"/>
      <c r="BN142" s="197" t="str">
        <f t="shared" si="199"/>
        <v/>
      </c>
      <c r="BO142" s="198"/>
      <c r="BP142" s="199" t="str">
        <f t="shared" si="200"/>
        <v/>
      </c>
      <c r="BQ142" s="197" t="str">
        <f t="shared" si="201"/>
        <v/>
      </c>
      <c r="BR142" s="198" t="str">
        <f t="shared" si="202"/>
        <v/>
      </c>
      <c r="BS142" s="199"/>
      <c r="BT142" s="197" t="str">
        <f t="shared" si="203"/>
        <v/>
      </c>
      <c r="BU142" s="198"/>
      <c r="BV142" s="200" t="str">
        <f t="shared" si="204"/>
        <v/>
      </c>
      <c r="BW142" s="197" t="str">
        <f t="shared" si="205"/>
        <v/>
      </c>
      <c r="BX142" s="201"/>
      <c r="BY142" s="202"/>
      <c r="BZ142" s="203" t="str">
        <f t="shared" si="207"/>
        <v/>
      </c>
      <c r="CA142" s="12"/>
      <c r="CB142" s="12"/>
      <c r="CC142" s="12"/>
      <c r="CD142" s="12"/>
      <c r="CE142" s="12"/>
      <c r="CF142" s="12"/>
      <c r="CG142" s="12"/>
    </row>
    <row r="143" ht="15.75" customHeight="1">
      <c r="A143" s="5"/>
      <c r="B143" s="23"/>
      <c r="C143" s="204"/>
      <c r="D143" s="204"/>
      <c r="E143" s="204"/>
      <c r="F143" s="204"/>
      <c r="G143" s="204"/>
      <c r="H143" s="205"/>
      <c r="I143" s="204"/>
      <c r="J143" s="204"/>
      <c r="K143" s="204"/>
      <c r="L143" s="204"/>
      <c r="M143" s="204"/>
      <c r="N143" s="204"/>
      <c r="O143" s="204"/>
      <c r="P143" s="204"/>
      <c r="Q143" s="204"/>
      <c r="R143" s="204"/>
      <c r="S143" s="204"/>
      <c r="T143" s="204"/>
      <c r="U143" s="206"/>
      <c r="V143" s="206"/>
      <c r="W143" s="204"/>
      <c r="X143" s="204"/>
      <c r="Y143" s="204"/>
      <c r="Z143" s="42"/>
      <c r="AA143" s="42"/>
      <c r="AB143" s="42"/>
      <c r="AC143" s="42"/>
      <c r="AD143" s="42"/>
      <c r="AE143" s="42"/>
      <c r="AF143" s="206"/>
      <c r="AG143" s="206"/>
      <c r="AH143" s="207"/>
      <c r="AI143" s="204"/>
      <c r="AJ143" s="207"/>
      <c r="AK143" s="44"/>
      <c r="AL143" s="44"/>
      <c r="AM143" s="44"/>
      <c r="AN143" s="44"/>
      <c r="AO143" s="44"/>
      <c r="AP143" s="44"/>
      <c r="AQ143" s="206"/>
      <c r="AR143" s="206"/>
      <c r="AS143" s="207"/>
      <c r="AT143" s="204"/>
      <c r="AU143" s="207"/>
      <c r="AV143" s="44"/>
      <c r="AW143" s="44"/>
      <c r="AX143" s="44"/>
      <c r="AY143" s="44"/>
      <c r="AZ143" s="44"/>
      <c r="BA143" s="44"/>
      <c r="BB143" s="206"/>
      <c r="BC143" s="206"/>
      <c r="BD143" s="207"/>
      <c r="BE143" s="204"/>
      <c r="BF143" s="207"/>
      <c r="BG143" s="207"/>
      <c r="BH143" s="207"/>
      <c r="BI143" s="208"/>
      <c r="BJ143" s="29"/>
      <c r="BK143" s="12"/>
      <c r="BL143" s="12"/>
      <c r="BM143" s="208"/>
      <c r="BN143" s="208"/>
      <c r="BO143" s="208"/>
      <c r="BP143" s="208"/>
      <c r="BQ143" s="208"/>
      <c r="BR143" s="208"/>
      <c r="BS143" s="208"/>
      <c r="BT143" s="208"/>
      <c r="BU143" s="208"/>
      <c r="BV143" s="208"/>
      <c r="BW143" s="208"/>
      <c r="BX143" s="208"/>
      <c r="BY143" s="208"/>
      <c r="BZ143" s="208"/>
      <c r="CA143" s="12"/>
      <c r="CB143" s="12"/>
      <c r="CC143" s="12"/>
      <c r="CD143" s="12"/>
      <c r="CE143" s="12"/>
      <c r="CF143" s="12"/>
      <c r="CG143" s="12"/>
    </row>
    <row r="144" ht="15.75" customHeight="1">
      <c r="A144" s="42"/>
      <c r="B144" s="43"/>
      <c r="C144" s="24" t="s">
        <v>196</v>
      </c>
      <c r="D144" s="25"/>
      <c r="E144" s="25"/>
      <c r="F144" s="26"/>
      <c r="G144" s="241" t="s">
        <v>7</v>
      </c>
      <c r="H144" s="25"/>
      <c r="I144" s="25"/>
      <c r="J144" s="25"/>
      <c r="K144" s="25"/>
      <c r="L144" s="25"/>
      <c r="M144" s="28"/>
      <c r="N144" s="49" t="s">
        <v>197</v>
      </c>
      <c r="O144" s="25"/>
      <c r="P144" s="25"/>
      <c r="Q144" s="25"/>
      <c r="R144" s="25"/>
      <c r="S144" s="25"/>
      <c r="T144" s="25"/>
      <c r="U144" s="25"/>
      <c r="V144" s="25"/>
      <c r="W144" s="25"/>
      <c r="X144" s="28"/>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5"/>
      <c r="BH144" s="45"/>
      <c r="BI144" s="46"/>
      <c r="BJ144" s="44"/>
      <c r="BK144" s="47"/>
      <c r="BL144" s="47"/>
      <c r="BM144" s="43"/>
      <c r="BN144" s="43"/>
      <c r="BO144" s="43"/>
      <c r="BP144" s="43"/>
      <c r="BQ144" s="43"/>
      <c r="BR144" s="43"/>
      <c r="BS144" s="43"/>
      <c r="BT144" s="43"/>
      <c r="BU144" s="43"/>
      <c r="BV144" s="43"/>
      <c r="BW144" s="43"/>
      <c r="BX144" s="43"/>
      <c r="BY144" s="43"/>
      <c r="BZ144" s="45"/>
      <c r="CA144" s="12"/>
      <c r="CB144" s="12"/>
      <c r="CC144" s="12"/>
      <c r="CD144" s="12"/>
      <c r="CE144" s="12"/>
      <c r="CF144" s="12"/>
      <c r="CG144" s="12"/>
    </row>
    <row r="145" ht="15.75" customHeight="1">
      <c r="A145" s="18"/>
      <c r="B145" s="328"/>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41"/>
      <c r="BK145" s="12"/>
      <c r="BL145" s="12"/>
      <c r="BM145" s="5"/>
      <c r="BN145" s="5"/>
      <c r="BO145" s="5"/>
      <c r="BP145" s="5"/>
      <c r="BQ145" s="5"/>
      <c r="BR145" s="5"/>
      <c r="BS145" s="5"/>
      <c r="BT145" s="5"/>
      <c r="BU145" s="5"/>
      <c r="BV145" s="5"/>
      <c r="BW145" s="5"/>
      <c r="BX145" s="5"/>
      <c r="BY145" s="5"/>
      <c r="BZ145" s="5"/>
      <c r="CA145" s="12"/>
      <c r="CB145" s="12"/>
      <c r="CC145" s="12"/>
      <c r="CD145" s="12"/>
      <c r="CE145" s="12"/>
      <c r="CF145" s="12"/>
      <c r="CG145" s="12"/>
    </row>
    <row r="146" ht="15.75" customHeight="1">
      <c r="A146" s="18"/>
      <c r="B146" s="328"/>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41"/>
      <c r="BK146" s="12"/>
      <c r="BL146" s="12"/>
      <c r="BM146" s="5"/>
      <c r="BN146" s="5"/>
      <c r="BO146" s="5"/>
      <c r="BP146" s="5"/>
      <c r="BQ146" s="5"/>
      <c r="BR146" s="5"/>
      <c r="BS146" s="5"/>
      <c r="BT146" s="5"/>
      <c r="BU146" s="5"/>
      <c r="BV146" s="5"/>
      <c r="BW146" s="5"/>
      <c r="BX146" s="5"/>
      <c r="BY146" s="5"/>
      <c r="BZ146" s="5"/>
      <c r="CA146" s="12"/>
      <c r="CB146" s="12"/>
      <c r="CC146" s="12"/>
      <c r="CD146" s="12"/>
      <c r="CE146" s="12"/>
      <c r="CF146" s="12"/>
      <c r="CG146" s="12"/>
    </row>
    <row r="147" ht="15.75" customHeight="1">
      <c r="A147" s="18"/>
      <c r="B147" s="328"/>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41"/>
      <c r="BK147" s="12"/>
      <c r="BL147" s="12"/>
      <c r="BM147" s="5"/>
      <c r="BN147" s="5"/>
      <c r="BO147" s="5"/>
      <c r="BP147" s="5"/>
      <c r="BQ147" s="5"/>
      <c r="BR147" s="5"/>
      <c r="BS147" s="5"/>
      <c r="BT147" s="5"/>
      <c r="BU147" s="5"/>
      <c r="BV147" s="5"/>
      <c r="BW147" s="5"/>
      <c r="BX147" s="5"/>
      <c r="BY147" s="5"/>
      <c r="BZ147" s="5"/>
      <c r="CA147" s="12"/>
      <c r="CB147" s="12"/>
      <c r="CC147" s="12"/>
      <c r="CD147" s="12"/>
      <c r="CE147" s="12"/>
      <c r="CF147" s="12"/>
      <c r="CG147" s="12"/>
    </row>
    <row r="148" ht="15.75" customHeight="1">
      <c r="A148" s="18"/>
      <c r="B148" s="328"/>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41"/>
      <c r="BK148" s="12"/>
      <c r="BL148" s="12"/>
      <c r="BM148" s="5"/>
      <c r="BN148" s="5"/>
      <c r="BO148" s="5"/>
      <c r="BP148" s="5"/>
      <c r="BQ148" s="5"/>
      <c r="BR148" s="5"/>
      <c r="BS148" s="5"/>
      <c r="BT148" s="5"/>
      <c r="BU148" s="5"/>
      <c r="BV148" s="5"/>
      <c r="BW148" s="5"/>
      <c r="BX148" s="5"/>
      <c r="BY148" s="5"/>
      <c r="BZ148" s="5"/>
      <c r="CA148" s="12"/>
      <c r="CB148" s="12"/>
      <c r="CC148" s="12"/>
      <c r="CD148" s="12"/>
      <c r="CE148" s="12"/>
      <c r="CF148" s="12"/>
      <c r="CG148" s="12"/>
    </row>
    <row r="149" ht="15.75" customHeight="1">
      <c r="A149" s="18"/>
      <c r="B149" s="328"/>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41"/>
      <c r="BK149" s="12"/>
      <c r="BL149" s="12"/>
      <c r="BM149" s="5"/>
      <c r="BN149" s="5"/>
      <c r="BO149" s="5"/>
      <c r="BP149" s="5"/>
      <c r="BQ149" s="5"/>
      <c r="BR149" s="5"/>
      <c r="BS149" s="5"/>
      <c r="BT149" s="5"/>
      <c r="BU149" s="5"/>
      <c r="BV149" s="5"/>
      <c r="BW149" s="5"/>
      <c r="BX149" s="5"/>
      <c r="BY149" s="5"/>
      <c r="BZ149" s="5"/>
      <c r="CA149" s="12"/>
      <c r="CB149" s="12"/>
      <c r="CC149" s="12"/>
      <c r="CD149" s="12"/>
      <c r="CE149" s="12"/>
      <c r="CF149" s="12"/>
      <c r="CG149" s="12"/>
    </row>
    <row r="150" ht="15.75" customHeight="1">
      <c r="A150" s="18"/>
      <c r="B150" s="328"/>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41"/>
      <c r="BK150" s="12"/>
      <c r="BL150" s="12"/>
      <c r="BM150" s="5"/>
      <c r="BN150" s="5"/>
      <c r="BO150" s="5"/>
      <c r="BP150" s="5"/>
      <c r="BQ150" s="5"/>
      <c r="BR150" s="5"/>
      <c r="BS150" s="5"/>
      <c r="BT150" s="5"/>
      <c r="BU150" s="5"/>
      <c r="BV150" s="5"/>
      <c r="BW150" s="5"/>
      <c r="BX150" s="5"/>
      <c r="BY150" s="5"/>
      <c r="BZ150" s="5"/>
      <c r="CA150" s="12"/>
      <c r="CB150" s="12"/>
      <c r="CC150" s="12"/>
      <c r="CD150" s="12"/>
      <c r="CE150" s="12"/>
      <c r="CF150" s="12"/>
      <c r="CG150" s="12"/>
    </row>
    <row r="151" ht="15.75" customHeight="1">
      <c r="A151" s="18"/>
      <c r="B151" s="328"/>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41"/>
      <c r="BK151" s="12"/>
      <c r="BL151" s="12"/>
      <c r="BM151" s="5"/>
      <c r="BN151" s="5"/>
      <c r="BO151" s="5"/>
      <c r="BP151" s="5"/>
      <c r="BQ151" s="5"/>
      <c r="BR151" s="5"/>
      <c r="BS151" s="5"/>
      <c r="BT151" s="5"/>
      <c r="BU151" s="5"/>
      <c r="BV151" s="5"/>
      <c r="BW151" s="5"/>
      <c r="BX151" s="5"/>
      <c r="BY151" s="5"/>
      <c r="BZ151" s="5"/>
      <c r="CA151" s="12"/>
      <c r="CB151" s="12"/>
      <c r="CC151" s="12"/>
      <c r="CD151" s="12"/>
      <c r="CE151" s="12"/>
      <c r="CF151" s="12"/>
      <c r="CG151" s="12"/>
    </row>
    <row r="152" ht="15.75" customHeight="1">
      <c r="A152" s="18"/>
      <c r="B152" s="347"/>
      <c r="C152" s="348"/>
      <c r="D152" s="348"/>
      <c r="E152" s="348"/>
      <c r="F152" s="348"/>
      <c r="G152" s="348"/>
      <c r="H152" s="349"/>
      <c r="I152" s="348"/>
      <c r="J152" s="348"/>
      <c r="K152" s="348"/>
      <c r="L152" s="348"/>
      <c r="M152" s="348"/>
      <c r="N152" s="348"/>
      <c r="O152" s="348"/>
      <c r="P152" s="348"/>
      <c r="Q152" s="348"/>
      <c r="R152" s="348"/>
      <c r="S152" s="348"/>
      <c r="T152" s="348"/>
      <c r="U152" s="348"/>
      <c r="V152" s="348"/>
      <c r="W152" s="348"/>
      <c r="X152" s="348"/>
      <c r="Y152" s="348"/>
      <c r="Z152" s="350"/>
      <c r="AA152" s="350"/>
      <c r="AB152" s="350"/>
      <c r="AC152" s="350"/>
      <c r="AD152" s="350"/>
      <c r="AE152" s="350"/>
      <c r="AF152" s="348"/>
      <c r="AG152" s="348"/>
      <c r="AH152" s="351"/>
      <c r="AI152" s="348"/>
      <c r="AJ152" s="351"/>
      <c r="AK152" s="352"/>
      <c r="AL152" s="352"/>
      <c r="AM152" s="352"/>
      <c r="AN152" s="352"/>
      <c r="AO152" s="352"/>
      <c r="AP152" s="352"/>
      <c r="AQ152" s="348"/>
      <c r="AR152" s="348"/>
      <c r="AS152" s="351"/>
      <c r="AT152" s="348"/>
      <c r="AU152" s="351"/>
      <c r="AV152" s="352"/>
      <c r="AW152" s="352"/>
      <c r="AX152" s="352"/>
      <c r="AY152" s="352"/>
      <c r="AZ152" s="352"/>
      <c r="BA152" s="352"/>
      <c r="BB152" s="348"/>
      <c r="BC152" s="348"/>
      <c r="BD152" s="351"/>
      <c r="BE152" s="348"/>
      <c r="BF152" s="351"/>
      <c r="BG152" s="351"/>
      <c r="BH152" s="351"/>
      <c r="BI152" s="353"/>
      <c r="BJ152" s="41"/>
      <c r="BK152" s="12"/>
      <c r="BL152" s="12"/>
      <c r="BM152" s="348"/>
      <c r="BN152" s="348"/>
      <c r="BO152" s="348"/>
      <c r="BP152" s="348"/>
      <c r="BQ152" s="348"/>
      <c r="BR152" s="348"/>
      <c r="BS152" s="348"/>
      <c r="BT152" s="348"/>
      <c r="BU152" s="348"/>
      <c r="BV152" s="348"/>
      <c r="BW152" s="348"/>
      <c r="BX152" s="348"/>
      <c r="BY152" s="351"/>
      <c r="BZ152" s="351"/>
      <c r="CA152" s="12"/>
      <c r="CB152" s="12"/>
      <c r="CC152" s="12"/>
      <c r="CD152" s="12"/>
      <c r="CE152" s="12"/>
      <c r="CF152" s="12"/>
      <c r="CG152" s="12"/>
    </row>
    <row r="153" ht="15.75" customHeight="1">
      <c r="A153" s="18"/>
      <c r="B153" s="347"/>
      <c r="C153" s="348"/>
      <c r="D153" s="348"/>
      <c r="E153" s="348"/>
      <c r="F153" s="348"/>
      <c r="G153" s="18"/>
      <c r="H153" s="18"/>
      <c r="I153" s="18"/>
      <c r="J153" s="18"/>
      <c r="K153" s="18"/>
      <c r="L153" s="18"/>
      <c r="M153" s="18"/>
      <c r="N153" s="18"/>
      <c r="O153" s="18"/>
      <c r="P153" s="18"/>
      <c r="Q153" s="18"/>
      <c r="R153" s="18"/>
      <c r="S153" s="18"/>
      <c r="T153" s="18"/>
      <c r="U153" s="18"/>
      <c r="V153" s="18"/>
      <c r="W153" s="18"/>
      <c r="X153" s="18"/>
      <c r="Y153" s="18"/>
      <c r="Z153" s="354"/>
      <c r="AA153" s="354"/>
      <c r="AB153" s="354"/>
      <c r="AC153" s="354"/>
      <c r="AD153" s="354"/>
      <c r="AE153" s="354"/>
      <c r="AF153" s="18"/>
      <c r="AG153" s="18"/>
      <c r="AH153" s="18"/>
      <c r="AI153" s="18"/>
      <c r="AJ153" s="18"/>
      <c r="AK153" s="354"/>
      <c r="AL153" s="354"/>
      <c r="AM153" s="354"/>
      <c r="AN153" s="354"/>
      <c r="AO153" s="354"/>
      <c r="AP153" s="354"/>
      <c r="AQ153" s="18"/>
      <c r="AR153" s="18"/>
      <c r="AS153" s="351"/>
      <c r="AT153" s="18"/>
      <c r="AU153" s="351"/>
      <c r="AV153" s="352"/>
      <c r="AW153" s="352"/>
      <c r="AX153" s="352"/>
      <c r="AY153" s="352"/>
      <c r="AZ153" s="352"/>
      <c r="BA153" s="352"/>
      <c r="BB153" s="18"/>
      <c r="BC153" s="18"/>
      <c r="BD153" s="351"/>
      <c r="BE153" s="18"/>
      <c r="BF153" s="351"/>
      <c r="BG153" s="351"/>
      <c r="BH153" s="351"/>
      <c r="BI153" s="353"/>
      <c r="BJ153" s="41"/>
      <c r="BK153" s="12"/>
      <c r="BL153" s="12"/>
      <c r="BM153" s="18"/>
      <c r="BN153" s="18"/>
      <c r="BO153" s="18"/>
      <c r="BP153" s="18"/>
      <c r="BQ153" s="18"/>
      <c r="BR153" s="18"/>
      <c r="BS153" s="18"/>
      <c r="BT153" s="18"/>
      <c r="BU153" s="18"/>
      <c r="BV153" s="18"/>
      <c r="BW153" s="18"/>
      <c r="BX153" s="18"/>
      <c r="BY153" s="351"/>
      <c r="BZ153" s="351"/>
      <c r="CA153" s="12"/>
      <c r="CB153" s="12"/>
      <c r="CC153" s="12"/>
      <c r="CD153" s="12"/>
      <c r="CE153" s="12"/>
      <c r="CF153" s="12"/>
      <c r="CG153" s="12"/>
    </row>
    <row r="154" ht="15.75" customHeight="1">
      <c r="A154" s="18"/>
      <c r="B154" s="347"/>
      <c r="C154" s="348"/>
      <c r="D154" s="348"/>
      <c r="E154" s="348"/>
      <c r="F154" s="348"/>
      <c r="G154" s="348"/>
      <c r="H154" s="349"/>
      <c r="I154" s="348"/>
      <c r="J154" s="348"/>
      <c r="K154" s="348"/>
      <c r="L154" s="348"/>
      <c r="M154" s="348"/>
      <c r="N154" s="348"/>
      <c r="O154" s="348"/>
      <c r="P154" s="348"/>
      <c r="Q154" s="348"/>
      <c r="R154" s="348"/>
      <c r="S154" s="348"/>
      <c r="T154" s="348"/>
      <c r="U154" s="348"/>
      <c r="V154" s="348"/>
      <c r="W154" s="348"/>
      <c r="X154" s="348"/>
      <c r="Y154" s="348"/>
      <c r="Z154" s="350"/>
      <c r="AA154" s="350"/>
      <c r="AB154" s="350"/>
      <c r="AC154" s="350"/>
      <c r="AD154" s="350"/>
      <c r="AE154" s="350"/>
      <c r="AF154" s="348"/>
      <c r="AG154" s="348"/>
      <c r="AH154" s="351"/>
      <c r="AI154" s="348"/>
      <c r="AJ154" s="351"/>
      <c r="AK154" s="352"/>
      <c r="AL154" s="352"/>
      <c r="AM154" s="352"/>
      <c r="AN154" s="352"/>
      <c r="AO154" s="352"/>
      <c r="AP154" s="352"/>
      <c r="AQ154" s="348"/>
      <c r="AR154" s="348"/>
      <c r="AS154" s="351"/>
      <c r="AT154" s="348"/>
      <c r="AU154" s="351"/>
      <c r="AV154" s="352"/>
      <c r="AW154" s="352"/>
      <c r="AX154" s="352"/>
      <c r="AY154" s="352"/>
      <c r="AZ154" s="352"/>
      <c r="BA154" s="352"/>
      <c r="BB154" s="348"/>
      <c r="BC154" s="348"/>
      <c r="BD154" s="351"/>
      <c r="BE154" s="348"/>
      <c r="BF154" s="351"/>
      <c r="BG154" s="351"/>
      <c r="BH154" s="351"/>
      <c r="BI154" s="353"/>
      <c r="BJ154" s="41"/>
      <c r="BK154" s="12"/>
      <c r="BL154" s="12"/>
      <c r="BM154" s="348"/>
      <c r="BN154" s="348"/>
      <c r="BO154" s="348"/>
      <c r="BP154" s="348"/>
      <c r="BQ154" s="348"/>
      <c r="BR154" s="348"/>
      <c r="BS154" s="348"/>
      <c r="BT154" s="348"/>
      <c r="BU154" s="348"/>
      <c r="BV154" s="348"/>
      <c r="BW154" s="348"/>
      <c r="BX154" s="348"/>
      <c r="BY154" s="351"/>
      <c r="BZ154" s="351"/>
      <c r="CA154" s="12"/>
      <c r="CB154" s="12"/>
      <c r="CC154" s="12"/>
      <c r="CD154" s="12"/>
      <c r="CE154" s="12"/>
      <c r="CF154" s="12"/>
      <c r="CG154" s="12"/>
    </row>
    <row r="155" ht="15.75" customHeight="1">
      <c r="A155" s="18"/>
      <c r="B155" s="347"/>
      <c r="C155" s="348"/>
      <c r="D155" s="348"/>
      <c r="E155" s="348"/>
      <c r="F155" s="348"/>
      <c r="G155" s="348"/>
      <c r="H155" s="349"/>
      <c r="I155" s="348"/>
      <c r="J155" s="348"/>
      <c r="K155" s="348"/>
      <c r="L155" s="348"/>
      <c r="M155" s="348"/>
      <c r="N155" s="348"/>
      <c r="O155" s="348"/>
      <c r="P155" s="348"/>
      <c r="Q155" s="348"/>
      <c r="R155" s="348"/>
      <c r="S155" s="348"/>
      <c r="T155" s="348"/>
      <c r="U155" s="348"/>
      <c r="V155" s="348"/>
      <c r="W155" s="348"/>
      <c r="X155" s="348"/>
      <c r="Y155" s="348"/>
      <c r="Z155" s="350"/>
      <c r="AA155" s="350"/>
      <c r="AB155" s="350"/>
      <c r="AC155" s="350"/>
      <c r="AD155" s="350"/>
      <c r="AE155" s="350"/>
      <c r="AF155" s="348"/>
      <c r="AG155" s="348"/>
      <c r="AH155" s="351"/>
      <c r="AI155" s="348"/>
      <c r="AJ155" s="351"/>
      <c r="AK155" s="352"/>
      <c r="AL155" s="352"/>
      <c r="AM155" s="352"/>
      <c r="AN155" s="352"/>
      <c r="AO155" s="352"/>
      <c r="AP155" s="352"/>
      <c r="AQ155" s="348"/>
      <c r="AR155" s="348"/>
      <c r="AS155" s="351"/>
      <c r="AT155" s="348"/>
      <c r="AU155" s="351"/>
      <c r="AV155" s="352"/>
      <c r="AW155" s="352"/>
      <c r="AX155" s="352"/>
      <c r="AY155" s="352"/>
      <c r="AZ155" s="352"/>
      <c r="BA155" s="352"/>
      <c r="BB155" s="348"/>
      <c r="BC155" s="348"/>
      <c r="BD155" s="351"/>
      <c r="BE155" s="348"/>
      <c r="BF155" s="351"/>
      <c r="BG155" s="351"/>
      <c r="BH155" s="351"/>
      <c r="BI155" s="353"/>
      <c r="BJ155" s="41"/>
      <c r="BK155" s="12"/>
      <c r="BL155" s="12"/>
      <c r="BM155" s="348"/>
      <c r="BN155" s="348"/>
      <c r="BO155" s="348"/>
      <c r="BP155" s="348"/>
      <c r="BQ155" s="348"/>
      <c r="BR155" s="348"/>
      <c r="BS155" s="348"/>
      <c r="BT155" s="348"/>
      <c r="BU155" s="348"/>
      <c r="BV155" s="348"/>
      <c r="BW155" s="348"/>
      <c r="BX155" s="348"/>
      <c r="BY155" s="351"/>
      <c r="BZ155" s="351"/>
      <c r="CA155" s="12"/>
      <c r="CB155" s="12"/>
      <c r="CC155" s="12"/>
      <c r="CD155" s="12"/>
      <c r="CE155" s="12"/>
      <c r="CF155" s="12"/>
      <c r="CG155" s="12"/>
    </row>
    <row r="156" ht="15.75" customHeight="1">
      <c r="A156" s="18"/>
      <c r="B156" s="347"/>
      <c r="C156" s="348"/>
      <c r="D156" s="348"/>
      <c r="E156" s="348"/>
      <c r="F156" s="348"/>
      <c r="G156" s="348"/>
      <c r="H156" s="349"/>
      <c r="I156" s="348"/>
      <c r="J156" s="348"/>
      <c r="K156" s="348"/>
      <c r="L156" s="348"/>
      <c r="M156" s="348"/>
      <c r="N156" s="348"/>
      <c r="O156" s="348"/>
      <c r="P156" s="348"/>
      <c r="Q156" s="348"/>
      <c r="R156" s="348"/>
      <c r="S156" s="348"/>
      <c r="T156" s="348"/>
      <c r="U156" s="348"/>
      <c r="V156" s="348"/>
      <c r="W156" s="348"/>
      <c r="X156" s="348"/>
      <c r="Y156" s="348"/>
      <c r="Z156" s="350"/>
      <c r="AA156" s="350"/>
      <c r="AB156" s="350"/>
      <c r="AC156" s="350"/>
      <c r="AD156" s="350"/>
      <c r="AE156" s="350"/>
      <c r="AF156" s="348"/>
      <c r="AG156" s="348"/>
      <c r="AH156" s="351"/>
      <c r="AI156" s="348"/>
      <c r="AJ156" s="351"/>
      <c r="AK156" s="352"/>
      <c r="AL156" s="352"/>
      <c r="AM156" s="352"/>
      <c r="AN156" s="352"/>
      <c r="AO156" s="352"/>
      <c r="AP156" s="352"/>
      <c r="AQ156" s="348"/>
      <c r="AR156" s="348"/>
      <c r="AS156" s="351"/>
      <c r="AT156" s="348"/>
      <c r="AU156" s="351"/>
      <c r="AV156" s="352"/>
      <c r="AW156" s="352"/>
      <c r="AX156" s="352"/>
      <c r="AY156" s="352"/>
      <c r="AZ156" s="352"/>
      <c r="BA156" s="352"/>
      <c r="BB156" s="348"/>
      <c r="BC156" s="348"/>
      <c r="BD156" s="351"/>
      <c r="BE156" s="348"/>
      <c r="BF156" s="351"/>
      <c r="BG156" s="351"/>
      <c r="BH156" s="351"/>
      <c r="BI156" s="353"/>
      <c r="BJ156" s="41"/>
      <c r="BK156" s="12"/>
      <c r="BL156" s="12"/>
      <c r="BM156" s="348"/>
      <c r="BN156" s="348"/>
      <c r="BO156" s="348"/>
      <c r="BP156" s="348"/>
      <c r="BQ156" s="348"/>
      <c r="BR156" s="348"/>
      <c r="BS156" s="348"/>
      <c r="BT156" s="348"/>
      <c r="BU156" s="348"/>
      <c r="BV156" s="348"/>
      <c r="BW156" s="348"/>
      <c r="BX156" s="348"/>
      <c r="BY156" s="351"/>
      <c r="BZ156" s="351"/>
      <c r="CA156" s="12"/>
      <c r="CB156" s="12"/>
      <c r="CC156" s="12"/>
      <c r="CD156" s="12"/>
      <c r="CE156" s="12"/>
      <c r="CF156" s="12"/>
      <c r="CG156" s="12"/>
    </row>
    <row r="157" ht="15.75" customHeight="1">
      <c r="A157" s="5"/>
      <c r="B157" s="355"/>
      <c r="C157" s="356"/>
      <c r="D157" s="356"/>
      <c r="E157" s="356"/>
      <c r="F157" s="356"/>
      <c r="G157" s="356"/>
      <c r="H157" s="205"/>
      <c r="I157" s="356"/>
      <c r="J157" s="356"/>
      <c r="K157" s="356"/>
      <c r="L157" s="356"/>
      <c r="M157" s="356"/>
      <c r="N157" s="356"/>
      <c r="O157" s="356"/>
      <c r="P157" s="356"/>
      <c r="Q157" s="356"/>
      <c r="R157" s="356"/>
      <c r="S157" s="356"/>
      <c r="T157" s="356"/>
      <c r="U157" s="356"/>
      <c r="V157" s="356"/>
      <c r="W157" s="356"/>
      <c r="X157" s="356"/>
      <c r="Y157" s="356"/>
      <c r="Z157" s="42"/>
      <c r="AA157" s="42"/>
      <c r="AB157" s="42"/>
      <c r="AC157" s="42"/>
      <c r="AD157" s="42"/>
      <c r="AE157" s="42"/>
      <c r="AF157" s="356"/>
      <c r="AG157" s="356"/>
      <c r="AH157" s="357"/>
      <c r="AI157" s="356"/>
      <c r="AJ157" s="357"/>
      <c r="AK157" s="44"/>
      <c r="AL157" s="44"/>
      <c r="AM157" s="44"/>
      <c r="AN157" s="44"/>
      <c r="AO157" s="44"/>
      <c r="AP157" s="44"/>
      <c r="AQ157" s="356"/>
      <c r="AR157" s="356"/>
      <c r="AS157" s="357"/>
      <c r="AT157" s="356"/>
      <c r="AU157" s="357"/>
      <c r="AV157" s="44"/>
      <c r="AW157" s="44"/>
      <c r="AX157" s="44"/>
      <c r="AY157" s="44"/>
      <c r="AZ157" s="44"/>
      <c r="BA157" s="44"/>
      <c r="BB157" s="356"/>
      <c r="BC157" s="356"/>
      <c r="BD157" s="357"/>
      <c r="BE157" s="356"/>
      <c r="BF157" s="357"/>
      <c r="BG157" s="357"/>
      <c r="BH157" s="357"/>
      <c r="BI157" s="208"/>
      <c r="BJ157" s="29"/>
      <c r="BK157" s="12"/>
      <c r="BL157" s="12"/>
      <c r="BM157" s="356"/>
      <c r="BN157" s="356"/>
      <c r="BO157" s="356"/>
      <c r="BP157" s="356"/>
      <c r="BQ157" s="356"/>
      <c r="BR157" s="356"/>
      <c r="BS157" s="356"/>
      <c r="BT157" s="356"/>
      <c r="BU157" s="356"/>
      <c r="BV157" s="356"/>
      <c r="BW157" s="356"/>
      <c r="BX157" s="356"/>
      <c r="BY157" s="357"/>
      <c r="BZ157" s="357"/>
      <c r="CA157" s="12"/>
      <c r="CB157" s="12"/>
      <c r="CC157" s="12"/>
      <c r="CD157" s="12"/>
      <c r="CE157" s="12"/>
      <c r="CF157" s="12"/>
      <c r="CG157" s="12"/>
    </row>
    <row r="158" ht="15.75" customHeight="1">
      <c r="A158" s="5"/>
      <c r="B158" s="355"/>
      <c r="C158" s="356"/>
      <c r="D158" s="356"/>
      <c r="E158" s="356"/>
      <c r="F158" s="356"/>
      <c r="G158" s="356"/>
      <c r="H158" s="205"/>
      <c r="I158" s="356"/>
      <c r="J158" s="356"/>
      <c r="K158" s="356"/>
      <c r="L158" s="356"/>
      <c r="M158" s="356"/>
      <c r="N158" s="356"/>
      <c r="O158" s="356"/>
      <c r="P158" s="356"/>
      <c r="Q158" s="356"/>
      <c r="R158" s="356"/>
      <c r="S158" s="356"/>
      <c r="T158" s="356"/>
      <c r="U158" s="356"/>
      <c r="V158" s="356"/>
      <c r="W158" s="356"/>
      <c r="X158" s="356"/>
      <c r="Y158" s="356"/>
      <c r="Z158" s="42"/>
      <c r="AA158" s="42"/>
      <c r="AB158" s="42"/>
      <c r="AC158" s="42"/>
      <c r="AD158" s="42"/>
      <c r="AE158" s="42"/>
      <c r="AF158" s="356"/>
      <c r="AG158" s="356"/>
      <c r="AH158" s="357"/>
      <c r="AI158" s="356"/>
      <c r="AJ158" s="357"/>
      <c r="AK158" s="44"/>
      <c r="AL158" s="44"/>
      <c r="AM158" s="44"/>
      <c r="AN158" s="44"/>
      <c r="AO158" s="44"/>
      <c r="AP158" s="44"/>
      <c r="AQ158" s="356"/>
      <c r="AR158" s="356"/>
      <c r="AS158" s="357"/>
      <c r="AT158" s="356"/>
      <c r="AU158" s="357"/>
      <c r="AV158" s="44"/>
      <c r="AW158" s="44"/>
      <c r="AX158" s="44"/>
      <c r="AY158" s="44"/>
      <c r="AZ158" s="44"/>
      <c r="BA158" s="44"/>
      <c r="BB158" s="356"/>
      <c r="BC158" s="356"/>
      <c r="BD158" s="357"/>
      <c r="BE158" s="356"/>
      <c r="BF158" s="357"/>
      <c r="BG158" s="357"/>
      <c r="BH158" s="357"/>
      <c r="BI158" s="208"/>
      <c r="BJ158" s="29"/>
      <c r="BK158" s="12"/>
      <c r="BL158" s="12"/>
      <c r="BM158" s="356"/>
      <c r="BN158" s="356"/>
      <c r="BO158" s="356"/>
      <c r="BP158" s="356"/>
      <c r="BQ158" s="356"/>
      <c r="BR158" s="356"/>
      <c r="BS158" s="356"/>
      <c r="BT158" s="356"/>
      <c r="BU158" s="356"/>
      <c r="BV158" s="356"/>
      <c r="BW158" s="356"/>
      <c r="BX158" s="356"/>
      <c r="BY158" s="357"/>
      <c r="BZ158" s="357"/>
      <c r="CA158" s="12"/>
      <c r="CB158" s="12"/>
      <c r="CC158" s="12"/>
      <c r="CD158" s="12"/>
      <c r="CE158" s="12"/>
      <c r="CF158" s="12"/>
      <c r="CG158" s="12"/>
    </row>
    <row r="159" ht="15.75" customHeight="1">
      <c r="A159" s="5"/>
      <c r="B159" s="355"/>
      <c r="C159" s="356"/>
      <c r="D159" s="356"/>
      <c r="E159" s="356"/>
      <c r="F159" s="356"/>
      <c r="G159" s="356"/>
      <c r="H159" s="205"/>
      <c r="I159" s="356"/>
      <c r="J159" s="356"/>
      <c r="K159" s="356"/>
      <c r="L159" s="356"/>
      <c r="M159" s="356"/>
      <c r="N159" s="356"/>
      <c r="O159" s="356"/>
      <c r="P159" s="356"/>
      <c r="Q159" s="356"/>
      <c r="R159" s="356"/>
      <c r="S159" s="356"/>
      <c r="T159" s="356"/>
      <c r="U159" s="356"/>
      <c r="V159" s="356"/>
      <c r="W159" s="356"/>
      <c r="X159" s="356"/>
      <c r="Y159" s="356"/>
      <c r="Z159" s="42"/>
      <c r="AA159" s="42"/>
      <c r="AB159" s="42"/>
      <c r="AC159" s="42"/>
      <c r="AD159" s="42"/>
      <c r="AE159" s="42"/>
      <c r="AF159" s="356"/>
      <c r="AG159" s="356"/>
      <c r="AH159" s="357"/>
      <c r="AI159" s="356"/>
      <c r="AJ159" s="357"/>
      <c r="AK159" s="44"/>
      <c r="AL159" s="44"/>
      <c r="AM159" s="44"/>
      <c r="AN159" s="44"/>
      <c r="AO159" s="44"/>
      <c r="AP159" s="44"/>
      <c r="AQ159" s="356"/>
      <c r="AR159" s="356"/>
      <c r="AS159" s="357"/>
      <c r="AT159" s="356"/>
      <c r="AU159" s="357"/>
      <c r="AV159" s="44"/>
      <c r="AW159" s="44"/>
      <c r="AX159" s="44"/>
      <c r="AY159" s="44"/>
      <c r="AZ159" s="44"/>
      <c r="BA159" s="44"/>
      <c r="BB159" s="356"/>
      <c r="BC159" s="356"/>
      <c r="BD159" s="357"/>
      <c r="BE159" s="356"/>
      <c r="BF159" s="357"/>
      <c r="BG159" s="357"/>
      <c r="BH159" s="357"/>
      <c r="BI159" s="208"/>
      <c r="BJ159" s="29"/>
      <c r="BK159" s="12"/>
      <c r="BL159" s="12"/>
      <c r="BM159" s="356"/>
      <c r="BN159" s="356"/>
      <c r="BO159" s="356"/>
      <c r="BP159" s="356"/>
      <c r="BQ159" s="356"/>
      <c r="BR159" s="356"/>
      <c r="BS159" s="356"/>
      <c r="BT159" s="356"/>
      <c r="BU159" s="356"/>
      <c r="BV159" s="356"/>
      <c r="BW159" s="356"/>
      <c r="BX159" s="356"/>
      <c r="BY159" s="357"/>
      <c r="BZ159" s="357"/>
      <c r="CA159" s="12"/>
      <c r="CB159" s="12"/>
      <c r="CC159" s="12"/>
      <c r="CD159" s="12"/>
      <c r="CE159" s="12"/>
      <c r="CF159" s="12"/>
      <c r="CG159" s="12"/>
    </row>
    <row r="160" ht="15.75" customHeight="1">
      <c r="A160" s="5"/>
      <c r="B160" s="355"/>
      <c r="C160" s="356"/>
      <c r="D160" s="356"/>
      <c r="E160" s="356"/>
      <c r="F160" s="356"/>
      <c r="G160" s="356"/>
      <c r="H160" s="205"/>
      <c r="I160" s="356"/>
      <c r="J160" s="356"/>
      <c r="K160" s="356"/>
      <c r="L160" s="356"/>
      <c r="M160" s="356"/>
      <c r="N160" s="356"/>
      <c r="O160" s="356"/>
      <c r="P160" s="356"/>
      <c r="Q160" s="356"/>
      <c r="R160" s="356"/>
      <c r="S160" s="356"/>
      <c r="T160" s="356"/>
      <c r="U160" s="356"/>
      <c r="V160" s="356"/>
      <c r="W160" s="356"/>
      <c r="X160" s="356"/>
      <c r="Y160" s="356"/>
      <c r="Z160" s="42"/>
      <c r="AA160" s="42"/>
      <c r="AB160" s="42"/>
      <c r="AC160" s="42"/>
      <c r="AD160" s="42"/>
      <c r="AE160" s="42"/>
      <c r="AF160" s="356"/>
      <c r="AG160" s="356"/>
      <c r="AH160" s="357"/>
      <c r="AI160" s="356"/>
      <c r="AJ160" s="357"/>
      <c r="AK160" s="44"/>
      <c r="AL160" s="44"/>
      <c r="AM160" s="44"/>
      <c r="AN160" s="44"/>
      <c r="AO160" s="44"/>
      <c r="AP160" s="44"/>
      <c r="AQ160" s="356"/>
      <c r="AR160" s="356"/>
      <c r="AS160" s="357"/>
      <c r="AT160" s="356"/>
      <c r="AU160" s="357"/>
      <c r="AV160" s="44"/>
      <c r="AW160" s="44"/>
      <c r="AX160" s="44"/>
      <c r="AY160" s="44"/>
      <c r="AZ160" s="44"/>
      <c r="BA160" s="44"/>
      <c r="BB160" s="356"/>
      <c r="BC160" s="356"/>
      <c r="BD160" s="357"/>
      <c r="BE160" s="356"/>
      <c r="BF160" s="357"/>
      <c r="BG160" s="357"/>
      <c r="BH160" s="357"/>
      <c r="BI160" s="208"/>
      <c r="BJ160" s="29"/>
      <c r="BK160" s="12"/>
      <c r="BL160" s="12"/>
      <c r="BM160" s="356"/>
      <c r="BN160" s="356"/>
      <c r="BO160" s="356"/>
      <c r="BP160" s="356"/>
      <c r="BQ160" s="356"/>
      <c r="BR160" s="356"/>
      <c r="BS160" s="356"/>
      <c r="BT160" s="356"/>
      <c r="BU160" s="356"/>
      <c r="BV160" s="356"/>
      <c r="BW160" s="356"/>
      <c r="BX160" s="356"/>
      <c r="BY160" s="357"/>
      <c r="BZ160" s="357"/>
      <c r="CA160" s="12"/>
      <c r="CB160" s="12"/>
      <c r="CC160" s="12"/>
      <c r="CD160" s="12"/>
      <c r="CE160" s="12"/>
      <c r="CF160" s="12"/>
      <c r="CG160" s="12"/>
    </row>
    <row r="161" ht="15.75" customHeight="1">
      <c r="A161" s="5"/>
      <c r="B161" s="355"/>
      <c r="C161" s="356"/>
      <c r="D161" s="356"/>
      <c r="E161" s="356"/>
      <c r="F161" s="356"/>
      <c r="G161" s="356"/>
      <c r="H161" s="205"/>
      <c r="I161" s="356"/>
      <c r="J161" s="356"/>
      <c r="K161" s="356"/>
      <c r="L161" s="356"/>
      <c r="M161" s="356"/>
      <c r="N161" s="356"/>
      <c r="O161" s="356"/>
      <c r="P161" s="356"/>
      <c r="Q161" s="356"/>
      <c r="R161" s="356"/>
      <c r="S161" s="356"/>
      <c r="T161" s="356"/>
      <c r="U161" s="356"/>
      <c r="V161" s="356"/>
      <c r="W161" s="356"/>
      <c r="X161" s="356"/>
      <c r="Y161" s="356"/>
      <c r="Z161" s="42"/>
      <c r="AA161" s="42"/>
      <c r="AB161" s="42"/>
      <c r="AC161" s="42"/>
      <c r="AD161" s="42"/>
      <c r="AE161" s="42"/>
      <c r="AF161" s="356"/>
      <c r="AG161" s="356"/>
      <c r="AH161" s="357"/>
      <c r="AI161" s="356"/>
      <c r="AJ161" s="357"/>
      <c r="AK161" s="44"/>
      <c r="AL161" s="44"/>
      <c r="AM161" s="44"/>
      <c r="AN161" s="44"/>
      <c r="AO161" s="44"/>
      <c r="AP161" s="44"/>
      <c r="AQ161" s="356"/>
      <c r="AR161" s="356"/>
      <c r="AS161" s="357"/>
      <c r="AT161" s="356"/>
      <c r="AU161" s="357"/>
      <c r="AV161" s="44"/>
      <c r="AW161" s="44"/>
      <c r="AX161" s="44"/>
      <c r="AY161" s="44"/>
      <c r="AZ161" s="44"/>
      <c r="BA161" s="44"/>
      <c r="BB161" s="356"/>
      <c r="BC161" s="356"/>
      <c r="BD161" s="357"/>
      <c r="BE161" s="356"/>
      <c r="BF161" s="357"/>
      <c r="BG161" s="357"/>
      <c r="BH161" s="357"/>
      <c r="BI161" s="208"/>
      <c r="BJ161" s="29"/>
      <c r="BK161" s="12"/>
      <c r="BL161" s="12"/>
      <c r="BM161" s="356"/>
      <c r="BN161" s="356"/>
      <c r="BO161" s="356"/>
      <c r="BP161" s="356"/>
      <c r="BQ161" s="356"/>
      <c r="BR161" s="356"/>
      <c r="BS161" s="356"/>
      <c r="BT161" s="356"/>
      <c r="BU161" s="356"/>
      <c r="BV161" s="356"/>
      <c r="BW161" s="356"/>
      <c r="BX161" s="356"/>
      <c r="BY161" s="357"/>
      <c r="BZ161" s="357"/>
      <c r="CA161" s="12"/>
      <c r="CB161" s="12"/>
      <c r="CC161" s="12"/>
      <c r="CD161" s="12"/>
      <c r="CE161" s="12"/>
      <c r="CF161" s="12"/>
      <c r="CG161" s="12"/>
    </row>
    <row r="162" ht="15.75" customHeight="1">
      <c r="A162" s="5"/>
      <c r="B162" s="355"/>
      <c r="C162" s="356"/>
      <c r="D162" s="356"/>
      <c r="E162" s="356"/>
      <c r="F162" s="356"/>
      <c r="G162" s="356"/>
      <c r="H162" s="205"/>
      <c r="I162" s="356"/>
      <c r="J162" s="356"/>
      <c r="K162" s="356"/>
      <c r="L162" s="356"/>
      <c r="M162" s="356"/>
      <c r="N162" s="356"/>
      <c r="O162" s="356"/>
      <c r="P162" s="356"/>
      <c r="Q162" s="356"/>
      <c r="R162" s="356"/>
      <c r="S162" s="356"/>
      <c r="T162" s="356"/>
      <c r="U162" s="356"/>
      <c r="V162" s="356"/>
      <c r="W162" s="356"/>
      <c r="X162" s="356"/>
      <c r="Y162" s="356"/>
      <c r="Z162" s="42"/>
      <c r="AA162" s="42"/>
      <c r="AB162" s="42"/>
      <c r="AC162" s="42"/>
      <c r="AD162" s="42"/>
      <c r="AE162" s="42"/>
      <c r="AF162" s="356"/>
      <c r="AG162" s="356"/>
      <c r="AH162" s="357"/>
      <c r="AI162" s="356"/>
      <c r="AJ162" s="357"/>
      <c r="AK162" s="44"/>
      <c r="AL162" s="44"/>
      <c r="AM162" s="44"/>
      <c r="AN162" s="44"/>
      <c r="AO162" s="44"/>
      <c r="AP162" s="44"/>
      <c r="AQ162" s="356"/>
      <c r="AR162" s="356"/>
      <c r="AS162" s="357"/>
      <c r="AT162" s="356"/>
      <c r="AU162" s="357"/>
      <c r="AV162" s="44"/>
      <c r="AW162" s="44"/>
      <c r="AX162" s="44"/>
      <c r="AY162" s="44"/>
      <c r="AZ162" s="44"/>
      <c r="BA162" s="44"/>
      <c r="BB162" s="356"/>
      <c r="BC162" s="356"/>
      <c r="BD162" s="357"/>
      <c r="BE162" s="356"/>
      <c r="BF162" s="357"/>
      <c r="BG162" s="357"/>
      <c r="BH162" s="357"/>
      <c r="BI162" s="208"/>
      <c r="BJ162" s="29"/>
      <c r="BK162" s="12"/>
      <c r="BL162" s="12"/>
      <c r="BM162" s="356"/>
      <c r="BN162" s="356"/>
      <c r="BO162" s="356"/>
      <c r="BP162" s="356"/>
      <c r="BQ162" s="356"/>
      <c r="BR162" s="356"/>
      <c r="BS162" s="356"/>
      <c r="BT162" s="356"/>
      <c r="BU162" s="356"/>
      <c r="BV162" s="356"/>
      <c r="BW162" s="356"/>
      <c r="BX162" s="356"/>
      <c r="BY162" s="357"/>
      <c r="BZ162" s="357"/>
      <c r="CA162" s="12"/>
      <c r="CB162" s="12"/>
      <c r="CC162" s="12"/>
      <c r="CD162" s="12"/>
      <c r="CE162" s="12"/>
      <c r="CF162" s="12"/>
      <c r="CG162" s="12"/>
    </row>
    <row r="163" ht="15.75" customHeight="1">
      <c r="A163" s="5"/>
      <c r="B163" s="355"/>
      <c r="C163" s="356"/>
      <c r="D163" s="356"/>
      <c r="E163" s="356"/>
      <c r="F163" s="356"/>
      <c r="G163" s="356"/>
      <c r="H163" s="205"/>
      <c r="I163" s="356"/>
      <c r="J163" s="356"/>
      <c r="K163" s="356"/>
      <c r="L163" s="356"/>
      <c r="M163" s="356"/>
      <c r="N163" s="356"/>
      <c r="O163" s="356"/>
      <c r="P163" s="356"/>
      <c r="Q163" s="356"/>
      <c r="R163" s="356"/>
      <c r="S163" s="356"/>
      <c r="T163" s="356"/>
      <c r="U163" s="356"/>
      <c r="V163" s="356"/>
      <c r="W163" s="356"/>
      <c r="X163" s="356"/>
      <c r="Y163" s="356"/>
      <c r="Z163" s="42"/>
      <c r="AA163" s="42"/>
      <c r="AB163" s="42"/>
      <c r="AC163" s="42"/>
      <c r="AD163" s="42"/>
      <c r="AE163" s="42"/>
      <c r="AF163" s="356"/>
      <c r="AG163" s="356"/>
      <c r="AH163" s="357"/>
      <c r="AI163" s="356"/>
      <c r="AJ163" s="357"/>
      <c r="AK163" s="44"/>
      <c r="AL163" s="44"/>
      <c r="AM163" s="44"/>
      <c r="AN163" s="44"/>
      <c r="AO163" s="44"/>
      <c r="AP163" s="44"/>
      <c r="AQ163" s="356"/>
      <c r="AR163" s="356"/>
      <c r="AS163" s="357"/>
      <c r="AT163" s="356"/>
      <c r="AU163" s="357"/>
      <c r="AV163" s="44"/>
      <c r="AW163" s="44"/>
      <c r="AX163" s="44"/>
      <c r="AY163" s="44"/>
      <c r="AZ163" s="44"/>
      <c r="BA163" s="44"/>
      <c r="BB163" s="356"/>
      <c r="BC163" s="356"/>
      <c r="BD163" s="357"/>
      <c r="BE163" s="356"/>
      <c r="BF163" s="357"/>
      <c r="BG163" s="357"/>
      <c r="BH163" s="357"/>
      <c r="BI163" s="208"/>
      <c r="BJ163" s="29"/>
      <c r="BK163" s="12"/>
      <c r="BL163" s="12"/>
      <c r="BM163" s="356"/>
      <c r="BN163" s="356"/>
      <c r="BO163" s="356"/>
      <c r="BP163" s="356"/>
      <c r="BQ163" s="356"/>
      <c r="BR163" s="356"/>
      <c r="BS163" s="356"/>
      <c r="BT163" s="356"/>
      <c r="BU163" s="356"/>
      <c r="BV163" s="356"/>
      <c r="BW163" s="356"/>
      <c r="BX163" s="356"/>
      <c r="BY163" s="357"/>
      <c r="BZ163" s="357"/>
      <c r="CA163" s="12"/>
      <c r="CB163" s="12"/>
      <c r="CC163" s="12"/>
      <c r="CD163" s="12"/>
      <c r="CE163" s="12"/>
      <c r="CF163" s="12"/>
      <c r="CG163" s="12"/>
    </row>
    <row r="164" ht="15.75" customHeight="1">
      <c r="A164" s="5"/>
      <c r="B164" s="355"/>
      <c r="C164" s="356"/>
      <c r="D164" s="356"/>
      <c r="E164" s="356"/>
      <c r="F164" s="356"/>
      <c r="G164" s="356"/>
      <c r="H164" s="205"/>
      <c r="I164" s="356"/>
      <c r="J164" s="356"/>
      <c r="K164" s="356"/>
      <c r="L164" s="356"/>
      <c r="M164" s="356"/>
      <c r="N164" s="356"/>
      <c r="O164" s="356"/>
      <c r="P164" s="356"/>
      <c r="Q164" s="356"/>
      <c r="R164" s="356"/>
      <c r="S164" s="356"/>
      <c r="T164" s="356"/>
      <c r="U164" s="356"/>
      <c r="V164" s="356"/>
      <c r="W164" s="356"/>
      <c r="X164" s="356"/>
      <c r="Y164" s="356"/>
      <c r="Z164" s="42"/>
      <c r="AA164" s="42"/>
      <c r="AB164" s="42"/>
      <c r="AC164" s="42"/>
      <c r="AD164" s="42"/>
      <c r="AE164" s="42"/>
      <c r="AF164" s="356"/>
      <c r="AG164" s="356"/>
      <c r="AH164" s="357"/>
      <c r="AI164" s="356"/>
      <c r="AJ164" s="357"/>
      <c r="AK164" s="44"/>
      <c r="AL164" s="44"/>
      <c r="AM164" s="44"/>
      <c r="AN164" s="44"/>
      <c r="AO164" s="44"/>
      <c r="AP164" s="44"/>
      <c r="AQ164" s="356"/>
      <c r="AR164" s="356"/>
      <c r="AS164" s="357"/>
      <c r="AT164" s="356"/>
      <c r="AU164" s="357"/>
      <c r="AV164" s="44"/>
      <c r="AW164" s="44"/>
      <c r="AX164" s="44"/>
      <c r="AY164" s="44"/>
      <c r="AZ164" s="44"/>
      <c r="BA164" s="44"/>
      <c r="BB164" s="356"/>
      <c r="BC164" s="356"/>
      <c r="BD164" s="357"/>
      <c r="BE164" s="356"/>
      <c r="BF164" s="357"/>
      <c r="BG164" s="357"/>
      <c r="BH164" s="357"/>
      <c r="BI164" s="208"/>
      <c r="BJ164" s="29"/>
      <c r="BK164" s="12"/>
      <c r="BL164" s="12"/>
      <c r="BM164" s="356"/>
      <c r="BN164" s="356"/>
      <c r="BO164" s="356"/>
      <c r="BP164" s="356"/>
      <c r="BQ164" s="356"/>
      <c r="BR164" s="356"/>
      <c r="BS164" s="356"/>
      <c r="BT164" s="356"/>
      <c r="BU164" s="356"/>
      <c r="BV164" s="356"/>
      <c r="BW164" s="356"/>
      <c r="BX164" s="356"/>
      <c r="BY164" s="357"/>
      <c r="BZ164" s="357"/>
      <c r="CA164" s="12"/>
      <c r="CB164" s="12"/>
      <c r="CC164" s="12"/>
      <c r="CD164" s="12"/>
      <c r="CE164" s="12"/>
      <c r="CF164" s="12"/>
      <c r="CG164" s="12"/>
    </row>
    <row r="165" ht="15.75" customHeight="1">
      <c r="A165" s="5"/>
      <c r="B165" s="355"/>
      <c r="C165" s="356"/>
      <c r="D165" s="356"/>
      <c r="E165" s="356"/>
      <c r="F165" s="356"/>
      <c r="G165" s="356"/>
      <c r="H165" s="205"/>
      <c r="I165" s="356"/>
      <c r="J165" s="356"/>
      <c r="K165" s="356"/>
      <c r="L165" s="356"/>
      <c r="M165" s="356"/>
      <c r="N165" s="356"/>
      <c r="O165" s="356"/>
      <c r="P165" s="356"/>
      <c r="Q165" s="356"/>
      <c r="R165" s="356"/>
      <c r="S165" s="356"/>
      <c r="T165" s="356"/>
      <c r="U165" s="356"/>
      <c r="V165" s="356"/>
      <c r="W165" s="356"/>
      <c r="X165" s="356"/>
      <c r="Y165" s="356"/>
      <c r="Z165" s="42"/>
      <c r="AA165" s="42"/>
      <c r="AB165" s="42"/>
      <c r="AC165" s="42"/>
      <c r="AD165" s="42"/>
      <c r="AE165" s="42"/>
      <c r="AF165" s="356"/>
      <c r="AG165" s="356"/>
      <c r="AH165" s="357"/>
      <c r="AI165" s="356"/>
      <c r="AJ165" s="357"/>
      <c r="AK165" s="44"/>
      <c r="AL165" s="44"/>
      <c r="AM165" s="44"/>
      <c r="AN165" s="44"/>
      <c r="AO165" s="44"/>
      <c r="AP165" s="44"/>
      <c r="AQ165" s="356"/>
      <c r="AR165" s="356"/>
      <c r="AS165" s="357"/>
      <c r="AT165" s="356"/>
      <c r="AU165" s="357"/>
      <c r="AV165" s="44"/>
      <c r="AW165" s="44"/>
      <c r="AX165" s="44"/>
      <c r="AY165" s="44"/>
      <c r="AZ165" s="44"/>
      <c r="BA165" s="44"/>
      <c r="BB165" s="356"/>
      <c r="BC165" s="356"/>
      <c r="BD165" s="357"/>
      <c r="BE165" s="356"/>
      <c r="BF165" s="357"/>
      <c r="BG165" s="357"/>
      <c r="BH165" s="357"/>
      <c r="BI165" s="208"/>
      <c r="BJ165" s="29"/>
      <c r="BK165" s="12"/>
      <c r="BL165" s="12"/>
      <c r="BM165" s="356"/>
      <c r="BN165" s="356"/>
      <c r="BO165" s="356"/>
      <c r="BP165" s="356"/>
      <c r="BQ165" s="356"/>
      <c r="BR165" s="356"/>
      <c r="BS165" s="356"/>
      <c r="BT165" s="356"/>
      <c r="BU165" s="356"/>
      <c r="BV165" s="356"/>
      <c r="BW165" s="356"/>
      <c r="BX165" s="356"/>
      <c r="BY165" s="357"/>
      <c r="BZ165" s="357"/>
      <c r="CA165" s="12"/>
      <c r="CB165" s="12"/>
      <c r="CC165" s="12"/>
      <c r="CD165" s="12"/>
      <c r="CE165" s="12"/>
      <c r="CF165" s="12"/>
      <c r="CG165" s="12"/>
    </row>
    <row r="166" ht="15.75" customHeight="1">
      <c r="A166" s="5"/>
      <c r="B166" s="355"/>
      <c r="C166" s="356"/>
      <c r="D166" s="356"/>
      <c r="E166" s="356"/>
      <c r="F166" s="356"/>
      <c r="G166" s="356"/>
      <c r="H166" s="205"/>
      <c r="I166" s="356"/>
      <c r="J166" s="356"/>
      <c r="K166" s="356"/>
      <c r="L166" s="356"/>
      <c r="M166" s="356"/>
      <c r="N166" s="356"/>
      <c r="O166" s="356"/>
      <c r="P166" s="356"/>
      <c r="Q166" s="356"/>
      <c r="R166" s="356"/>
      <c r="S166" s="356"/>
      <c r="T166" s="356"/>
      <c r="U166" s="356"/>
      <c r="V166" s="356"/>
      <c r="W166" s="356"/>
      <c r="X166" s="356"/>
      <c r="Y166" s="356"/>
      <c r="Z166" s="42"/>
      <c r="AA166" s="42"/>
      <c r="AB166" s="42"/>
      <c r="AC166" s="42"/>
      <c r="AD166" s="42"/>
      <c r="AE166" s="42"/>
      <c r="AF166" s="356"/>
      <c r="AG166" s="356"/>
      <c r="AH166" s="357"/>
      <c r="AI166" s="356"/>
      <c r="AJ166" s="357"/>
      <c r="AK166" s="44"/>
      <c r="AL166" s="44"/>
      <c r="AM166" s="44"/>
      <c r="AN166" s="44"/>
      <c r="AO166" s="44"/>
      <c r="AP166" s="44"/>
      <c r="AQ166" s="356"/>
      <c r="AR166" s="356"/>
      <c r="AS166" s="357"/>
      <c r="AT166" s="356"/>
      <c r="AU166" s="357"/>
      <c r="AV166" s="44"/>
      <c r="AW166" s="44"/>
      <c r="AX166" s="44"/>
      <c r="AY166" s="44"/>
      <c r="AZ166" s="44"/>
      <c r="BA166" s="44"/>
      <c r="BB166" s="356"/>
      <c r="BC166" s="356"/>
      <c r="BD166" s="357"/>
      <c r="BE166" s="356"/>
      <c r="BF166" s="357"/>
      <c r="BG166" s="357"/>
      <c r="BH166" s="357"/>
      <c r="BI166" s="208"/>
      <c r="BJ166" s="29"/>
      <c r="BK166" s="12"/>
      <c r="BL166" s="12"/>
      <c r="BM166" s="356"/>
      <c r="BN166" s="356"/>
      <c r="BO166" s="356"/>
      <c r="BP166" s="356"/>
      <c r="BQ166" s="356"/>
      <c r="BR166" s="356"/>
      <c r="BS166" s="356"/>
      <c r="BT166" s="356"/>
      <c r="BU166" s="356"/>
      <c r="BV166" s="356"/>
      <c r="BW166" s="356"/>
      <c r="BX166" s="356"/>
      <c r="BY166" s="357"/>
      <c r="BZ166" s="357"/>
      <c r="CA166" s="12"/>
      <c r="CB166" s="12"/>
      <c r="CC166" s="12"/>
      <c r="CD166" s="12"/>
      <c r="CE166" s="12"/>
      <c r="CF166" s="12"/>
      <c r="CG166" s="12"/>
    </row>
    <row r="167" ht="15.75" customHeight="1">
      <c r="A167" s="5"/>
      <c r="B167" s="355"/>
      <c r="C167" s="356"/>
      <c r="D167" s="356"/>
      <c r="E167" s="356"/>
      <c r="F167" s="356"/>
      <c r="G167" s="356"/>
      <c r="H167" s="205"/>
      <c r="I167" s="356"/>
      <c r="J167" s="356"/>
      <c r="K167" s="356"/>
      <c r="L167" s="356"/>
      <c r="M167" s="356"/>
      <c r="N167" s="356"/>
      <c r="O167" s="356"/>
      <c r="P167" s="356"/>
      <c r="Q167" s="356"/>
      <c r="R167" s="356"/>
      <c r="S167" s="356"/>
      <c r="T167" s="356"/>
      <c r="U167" s="356"/>
      <c r="V167" s="356"/>
      <c r="W167" s="356"/>
      <c r="X167" s="356"/>
      <c r="Y167" s="356"/>
      <c r="Z167" s="42"/>
      <c r="AA167" s="42"/>
      <c r="AB167" s="42"/>
      <c r="AC167" s="42"/>
      <c r="AD167" s="42"/>
      <c r="AE167" s="42"/>
      <c r="AF167" s="356"/>
      <c r="AG167" s="356"/>
      <c r="AH167" s="357"/>
      <c r="AI167" s="356"/>
      <c r="AJ167" s="357"/>
      <c r="AK167" s="44"/>
      <c r="AL167" s="44"/>
      <c r="AM167" s="44"/>
      <c r="AN167" s="44"/>
      <c r="AO167" s="44"/>
      <c r="AP167" s="44"/>
      <c r="AQ167" s="356"/>
      <c r="AR167" s="356"/>
      <c r="AS167" s="357"/>
      <c r="AT167" s="356"/>
      <c r="AU167" s="357"/>
      <c r="AV167" s="44"/>
      <c r="AW167" s="44"/>
      <c r="AX167" s="44"/>
      <c r="AY167" s="44"/>
      <c r="AZ167" s="44"/>
      <c r="BA167" s="44"/>
      <c r="BB167" s="356"/>
      <c r="BC167" s="356"/>
      <c r="BD167" s="357"/>
      <c r="BE167" s="356"/>
      <c r="BF167" s="357"/>
      <c r="BG167" s="357"/>
      <c r="BH167" s="357"/>
      <c r="BI167" s="208"/>
      <c r="BJ167" s="29"/>
      <c r="BK167" s="12"/>
      <c r="BL167" s="12"/>
      <c r="BM167" s="356"/>
      <c r="BN167" s="356"/>
      <c r="BO167" s="356"/>
      <c r="BP167" s="356"/>
      <c r="BQ167" s="356"/>
      <c r="BR167" s="356"/>
      <c r="BS167" s="356"/>
      <c r="BT167" s="356"/>
      <c r="BU167" s="356"/>
      <c r="BV167" s="356"/>
      <c r="BW167" s="356"/>
      <c r="BX167" s="356"/>
      <c r="BY167" s="357"/>
      <c r="BZ167" s="357"/>
      <c r="CA167" s="12"/>
      <c r="CB167" s="12"/>
      <c r="CC167" s="12"/>
      <c r="CD167" s="12"/>
      <c r="CE167" s="12"/>
      <c r="CF167" s="12"/>
      <c r="CG167" s="12"/>
    </row>
    <row r="168" ht="15.75" customHeight="1">
      <c r="A168" s="5"/>
      <c r="B168" s="355"/>
      <c r="C168" s="356"/>
      <c r="D168" s="356"/>
      <c r="E168" s="356"/>
      <c r="F168" s="356"/>
      <c r="G168" s="356"/>
      <c r="H168" s="205"/>
      <c r="I168" s="356"/>
      <c r="J168" s="356"/>
      <c r="K168" s="356"/>
      <c r="L168" s="356"/>
      <c r="M168" s="356"/>
      <c r="N168" s="356"/>
      <c r="O168" s="356"/>
      <c r="P168" s="356"/>
      <c r="Q168" s="356"/>
      <c r="R168" s="356"/>
      <c r="S168" s="356"/>
      <c r="T168" s="356"/>
      <c r="U168" s="356"/>
      <c r="V168" s="356"/>
      <c r="W168" s="356"/>
      <c r="X168" s="356"/>
      <c r="Y168" s="356"/>
      <c r="Z168" s="42"/>
      <c r="AA168" s="42"/>
      <c r="AB168" s="42"/>
      <c r="AC168" s="42"/>
      <c r="AD168" s="42"/>
      <c r="AE168" s="42"/>
      <c r="AF168" s="356"/>
      <c r="AG168" s="356"/>
      <c r="AH168" s="357"/>
      <c r="AI168" s="356"/>
      <c r="AJ168" s="357"/>
      <c r="AK168" s="44"/>
      <c r="AL168" s="44"/>
      <c r="AM168" s="44"/>
      <c r="AN168" s="44"/>
      <c r="AO168" s="44"/>
      <c r="AP168" s="44"/>
      <c r="AQ168" s="356"/>
      <c r="AR168" s="356"/>
      <c r="AS168" s="357"/>
      <c r="AT168" s="356"/>
      <c r="AU168" s="357"/>
      <c r="AV168" s="44"/>
      <c r="AW168" s="44"/>
      <c r="AX168" s="44"/>
      <c r="AY168" s="44"/>
      <c r="AZ168" s="44"/>
      <c r="BA168" s="44"/>
      <c r="BB168" s="356"/>
      <c r="BC168" s="356"/>
      <c r="BD168" s="357"/>
      <c r="BE168" s="356"/>
      <c r="BF168" s="357"/>
      <c r="BG168" s="357"/>
      <c r="BH168" s="357"/>
      <c r="BI168" s="208"/>
      <c r="BJ168" s="29"/>
      <c r="BK168" s="12"/>
      <c r="BL168" s="12"/>
      <c r="BM168" s="356"/>
      <c r="BN168" s="356"/>
      <c r="BO168" s="356"/>
      <c r="BP168" s="356"/>
      <c r="BQ168" s="356"/>
      <c r="BR168" s="356"/>
      <c r="BS168" s="356"/>
      <c r="BT168" s="356"/>
      <c r="BU168" s="356"/>
      <c r="BV168" s="356"/>
      <c r="BW168" s="356"/>
      <c r="BX168" s="356"/>
      <c r="BY168" s="357"/>
      <c r="BZ168" s="357"/>
      <c r="CA168" s="12"/>
      <c r="CB168" s="12"/>
      <c r="CC168" s="12"/>
      <c r="CD168" s="12"/>
      <c r="CE168" s="12"/>
      <c r="CF168" s="12"/>
      <c r="CG168" s="12"/>
    </row>
    <row r="169" ht="15.75" customHeight="1">
      <c r="A169" s="5"/>
      <c r="B169" s="355"/>
      <c r="C169" s="356"/>
      <c r="D169" s="356"/>
      <c r="E169" s="356"/>
      <c r="F169" s="356"/>
      <c r="G169" s="356"/>
      <c r="H169" s="205"/>
      <c r="I169" s="356"/>
      <c r="J169" s="356"/>
      <c r="K169" s="356"/>
      <c r="L169" s="356"/>
      <c r="M169" s="356"/>
      <c r="N169" s="356"/>
      <c r="O169" s="356"/>
      <c r="P169" s="356"/>
      <c r="Q169" s="356"/>
      <c r="R169" s="356"/>
      <c r="S169" s="356"/>
      <c r="T169" s="356"/>
      <c r="U169" s="356"/>
      <c r="V169" s="356"/>
      <c r="W169" s="356"/>
      <c r="X169" s="356"/>
      <c r="Y169" s="356"/>
      <c r="Z169" s="42"/>
      <c r="AA169" s="42"/>
      <c r="AB169" s="42"/>
      <c r="AC169" s="42"/>
      <c r="AD169" s="42"/>
      <c r="AE169" s="42"/>
      <c r="AF169" s="356"/>
      <c r="AG169" s="356"/>
      <c r="AH169" s="357"/>
      <c r="AI169" s="356"/>
      <c r="AJ169" s="357"/>
      <c r="AK169" s="44"/>
      <c r="AL169" s="44"/>
      <c r="AM169" s="44"/>
      <c r="AN169" s="44"/>
      <c r="AO169" s="44"/>
      <c r="AP169" s="44"/>
      <c r="AQ169" s="356"/>
      <c r="AR169" s="356"/>
      <c r="AS169" s="357"/>
      <c r="AT169" s="356"/>
      <c r="AU169" s="357"/>
      <c r="AV169" s="44"/>
      <c r="AW169" s="44"/>
      <c r="AX169" s="44"/>
      <c r="AY169" s="44"/>
      <c r="AZ169" s="44"/>
      <c r="BA169" s="44"/>
      <c r="BB169" s="356"/>
      <c r="BC169" s="356"/>
      <c r="BD169" s="357"/>
      <c r="BE169" s="356"/>
      <c r="BF169" s="357"/>
      <c r="BG169" s="357"/>
      <c r="BH169" s="357"/>
      <c r="BI169" s="208"/>
      <c r="BJ169" s="29"/>
      <c r="BK169" s="12"/>
      <c r="BL169" s="12"/>
      <c r="BM169" s="356"/>
      <c r="BN169" s="356"/>
      <c r="BO169" s="356"/>
      <c r="BP169" s="356"/>
      <c r="BQ169" s="356"/>
      <c r="BR169" s="356"/>
      <c r="BS169" s="356"/>
      <c r="BT169" s="356"/>
      <c r="BU169" s="356"/>
      <c r="BV169" s="356"/>
      <c r="BW169" s="356"/>
      <c r="BX169" s="356"/>
      <c r="BY169" s="357"/>
      <c r="BZ169" s="357"/>
      <c r="CA169" s="12"/>
      <c r="CB169" s="12"/>
      <c r="CC169" s="12"/>
      <c r="CD169" s="12"/>
      <c r="CE169" s="12"/>
      <c r="CF169" s="12"/>
      <c r="CG169" s="12"/>
    </row>
    <row r="170" ht="15.75" customHeight="1">
      <c r="A170" s="5"/>
      <c r="B170" s="355"/>
      <c r="C170" s="356"/>
      <c r="D170" s="356"/>
      <c r="E170" s="356"/>
      <c r="F170" s="356"/>
      <c r="G170" s="356"/>
      <c r="H170" s="205"/>
      <c r="I170" s="356"/>
      <c r="J170" s="356"/>
      <c r="K170" s="356"/>
      <c r="L170" s="356"/>
      <c r="M170" s="356"/>
      <c r="N170" s="356"/>
      <c r="O170" s="356"/>
      <c r="P170" s="356"/>
      <c r="Q170" s="356"/>
      <c r="R170" s="356"/>
      <c r="S170" s="356"/>
      <c r="T170" s="356"/>
      <c r="U170" s="356"/>
      <c r="V170" s="356"/>
      <c r="W170" s="356"/>
      <c r="X170" s="356"/>
      <c r="Y170" s="356"/>
      <c r="Z170" s="42"/>
      <c r="AA170" s="42"/>
      <c r="AB170" s="42"/>
      <c r="AC170" s="42"/>
      <c r="AD170" s="42"/>
      <c r="AE170" s="42"/>
      <c r="AF170" s="356"/>
      <c r="AG170" s="356"/>
      <c r="AH170" s="357"/>
      <c r="AI170" s="356"/>
      <c r="AJ170" s="357"/>
      <c r="AK170" s="44"/>
      <c r="AL170" s="44"/>
      <c r="AM170" s="44"/>
      <c r="AN170" s="44"/>
      <c r="AO170" s="44"/>
      <c r="AP170" s="44"/>
      <c r="AQ170" s="356"/>
      <c r="AR170" s="356"/>
      <c r="AS170" s="357"/>
      <c r="AT170" s="356"/>
      <c r="AU170" s="357"/>
      <c r="AV170" s="44"/>
      <c r="AW170" s="44"/>
      <c r="AX170" s="44"/>
      <c r="AY170" s="44"/>
      <c r="AZ170" s="44"/>
      <c r="BA170" s="44"/>
      <c r="BB170" s="356"/>
      <c r="BC170" s="356"/>
      <c r="BD170" s="357"/>
      <c r="BE170" s="356"/>
      <c r="BF170" s="357"/>
      <c r="BG170" s="357"/>
      <c r="BH170" s="357"/>
      <c r="BI170" s="208"/>
      <c r="BJ170" s="29"/>
      <c r="BK170" s="12"/>
      <c r="BL170" s="12"/>
      <c r="BM170" s="356"/>
      <c r="BN170" s="356"/>
      <c r="BO170" s="356"/>
      <c r="BP170" s="356"/>
      <c r="BQ170" s="356"/>
      <c r="BR170" s="356"/>
      <c r="BS170" s="356"/>
      <c r="BT170" s="356"/>
      <c r="BU170" s="356"/>
      <c r="BV170" s="356"/>
      <c r="BW170" s="356"/>
      <c r="BX170" s="356"/>
      <c r="BY170" s="357"/>
      <c r="BZ170" s="357"/>
      <c r="CA170" s="12"/>
      <c r="CB170" s="12"/>
      <c r="CC170" s="12"/>
      <c r="CD170" s="12"/>
      <c r="CE170" s="12"/>
      <c r="CF170" s="12"/>
      <c r="CG170" s="12"/>
    </row>
    <row r="171" ht="15.75" customHeight="1">
      <c r="A171" s="5"/>
      <c r="B171" s="355"/>
      <c r="C171" s="356"/>
      <c r="D171" s="356"/>
      <c r="E171" s="356"/>
      <c r="F171" s="356"/>
      <c r="G171" s="356"/>
      <c r="H171" s="205"/>
      <c r="I171" s="356"/>
      <c r="J171" s="356"/>
      <c r="K171" s="356"/>
      <c r="L171" s="356"/>
      <c r="M171" s="356"/>
      <c r="N171" s="356"/>
      <c r="O171" s="356"/>
      <c r="P171" s="356"/>
      <c r="Q171" s="356"/>
      <c r="R171" s="356"/>
      <c r="S171" s="356"/>
      <c r="T171" s="356"/>
      <c r="U171" s="356"/>
      <c r="V171" s="356"/>
      <c r="W171" s="356"/>
      <c r="X171" s="356"/>
      <c r="Y171" s="356"/>
      <c r="Z171" s="42"/>
      <c r="AA171" s="42"/>
      <c r="AB171" s="42"/>
      <c r="AC171" s="42"/>
      <c r="AD171" s="42"/>
      <c r="AE171" s="42"/>
      <c r="AF171" s="356"/>
      <c r="AG171" s="356"/>
      <c r="AH171" s="357"/>
      <c r="AI171" s="356"/>
      <c r="AJ171" s="357"/>
      <c r="AK171" s="44"/>
      <c r="AL171" s="44"/>
      <c r="AM171" s="44"/>
      <c r="AN171" s="44"/>
      <c r="AO171" s="44"/>
      <c r="AP171" s="44"/>
      <c r="AQ171" s="356"/>
      <c r="AR171" s="356"/>
      <c r="AS171" s="357"/>
      <c r="AT171" s="356"/>
      <c r="AU171" s="357"/>
      <c r="AV171" s="44"/>
      <c r="AW171" s="44"/>
      <c r="AX171" s="44"/>
      <c r="AY171" s="44"/>
      <c r="AZ171" s="44"/>
      <c r="BA171" s="44"/>
      <c r="BB171" s="356"/>
      <c r="BC171" s="356"/>
      <c r="BD171" s="357"/>
      <c r="BE171" s="356"/>
      <c r="BF171" s="357"/>
      <c r="BG171" s="357"/>
      <c r="BH171" s="357"/>
      <c r="BI171" s="208"/>
      <c r="BJ171" s="29"/>
      <c r="BK171" s="12"/>
      <c r="BL171" s="12"/>
      <c r="BM171" s="356"/>
      <c r="BN171" s="356"/>
      <c r="BO171" s="356"/>
      <c r="BP171" s="356"/>
      <c r="BQ171" s="356"/>
      <c r="BR171" s="356"/>
      <c r="BS171" s="356"/>
      <c r="BT171" s="356"/>
      <c r="BU171" s="356"/>
      <c r="BV171" s="356"/>
      <c r="BW171" s="356"/>
      <c r="BX171" s="356"/>
      <c r="BY171" s="357"/>
      <c r="BZ171" s="357"/>
      <c r="CA171" s="12"/>
      <c r="CB171" s="12"/>
      <c r="CC171" s="12"/>
      <c r="CD171" s="12"/>
      <c r="CE171" s="12"/>
      <c r="CF171" s="12"/>
      <c r="CG171" s="12"/>
    </row>
    <row r="172" ht="15.75" customHeight="1">
      <c r="A172" s="5"/>
      <c r="B172" s="355"/>
      <c r="C172" s="356"/>
      <c r="D172" s="356"/>
      <c r="E172" s="356"/>
      <c r="F172" s="356"/>
      <c r="G172" s="356"/>
      <c r="H172" s="205"/>
      <c r="I172" s="356"/>
      <c r="J172" s="356"/>
      <c r="K172" s="356"/>
      <c r="L172" s="356"/>
      <c r="M172" s="356"/>
      <c r="N172" s="356"/>
      <c r="O172" s="356"/>
      <c r="P172" s="356"/>
      <c r="Q172" s="356"/>
      <c r="R172" s="356"/>
      <c r="S172" s="356"/>
      <c r="T172" s="356"/>
      <c r="U172" s="356"/>
      <c r="V172" s="356"/>
      <c r="W172" s="356"/>
      <c r="X172" s="356"/>
      <c r="Y172" s="356"/>
      <c r="Z172" s="42"/>
      <c r="AA172" s="42"/>
      <c r="AB172" s="42"/>
      <c r="AC172" s="42"/>
      <c r="AD172" s="42"/>
      <c r="AE172" s="42"/>
      <c r="AF172" s="356"/>
      <c r="AG172" s="356"/>
      <c r="AH172" s="357"/>
      <c r="AI172" s="356"/>
      <c r="AJ172" s="357"/>
      <c r="AK172" s="44"/>
      <c r="AL172" s="44"/>
      <c r="AM172" s="44"/>
      <c r="AN172" s="44"/>
      <c r="AO172" s="44"/>
      <c r="AP172" s="44"/>
      <c r="AQ172" s="356"/>
      <c r="AR172" s="356"/>
      <c r="AS172" s="357"/>
      <c r="AT172" s="356"/>
      <c r="AU172" s="357"/>
      <c r="AV172" s="44"/>
      <c r="AW172" s="44"/>
      <c r="AX172" s="44"/>
      <c r="AY172" s="44"/>
      <c r="AZ172" s="44"/>
      <c r="BA172" s="44"/>
      <c r="BB172" s="356"/>
      <c r="BC172" s="356"/>
      <c r="BD172" s="357"/>
      <c r="BE172" s="356"/>
      <c r="BF172" s="357"/>
      <c r="BG172" s="357"/>
      <c r="BH172" s="357"/>
      <c r="BI172" s="208"/>
      <c r="BJ172" s="29"/>
      <c r="BK172" s="12"/>
      <c r="BL172" s="12"/>
      <c r="BM172" s="356"/>
      <c r="BN172" s="356"/>
      <c r="BO172" s="356"/>
      <c r="BP172" s="356"/>
      <c r="BQ172" s="356"/>
      <c r="BR172" s="356"/>
      <c r="BS172" s="356"/>
      <c r="BT172" s="356"/>
      <c r="BU172" s="356"/>
      <c r="BV172" s="356"/>
      <c r="BW172" s="356"/>
      <c r="BX172" s="356"/>
      <c r="BY172" s="357"/>
      <c r="BZ172" s="357"/>
      <c r="CA172" s="12"/>
      <c r="CB172" s="12"/>
      <c r="CC172" s="12"/>
      <c r="CD172" s="12"/>
      <c r="CE172" s="12"/>
      <c r="CF172" s="12"/>
      <c r="CG172" s="12"/>
    </row>
    <row r="173" ht="15.75" customHeight="1">
      <c r="A173" s="5"/>
      <c r="B173" s="355"/>
      <c r="C173" s="356"/>
      <c r="D173" s="356"/>
      <c r="E173" s="356"/>
      <c r="F173" s="356"/>
      <c r="G173" s="356"/>
      <c r="H173" s="205"/>
      <c r="I173" s="356"/>
      <c r="J173" s="356"/>
      <c r="K173" s="356"/>
      <c r="L173" s="356"/>
      <c r="M173" s="356"/>
      <c r="N173" s="356"/>
      <c r="O173" s="356"/>
      <c r="P173" s="356"/>
      <c r="Q173" s="356"/>
      <c r="R173" s="356"/>
      <c r="S173" s="356"/>
      <c r="T173" s="356"/>
      <c r="U173" s="356"/>
      <c r="V173" s="356"/>
      <c r="W173" s="356"/>
      <c r="X173" s="356"/>
      <c r="Y173" s="356"/>
      <c r="Z173" s="42"/>
      <c r="AA173" s="42"/>
      <c r="AB173" s="42"/>
      <c r="AC173" s="42"/>
      <c r="AD173" s="42"/>
      <c r="AE173" s="42"/>
      <c r="AF173" s="356"/>
      <c r="AG173" s="356"/>
      <c r="AH173" s="357"/>
      <c r="AI173" s="356"/>
      <c r="AJ173" s="357"/>
      <c r="AK173" s="44"/>
      <c r="AL173" s="44"/>
      <c r="AM173" s="44"/>
      <c r="AN173" s="44"/>
      <c r="AO173" s="44"/>
      <c r="AP173" s="44"/>
      <c r="AQ173" s="356"/>
      <c r="AR173" s="356"/>
      <c r="AS173" s="357"/>
      <c r="AT173" s="356"/>
      <c r="AU173" s="357"/>
      <c r="AV173" s="44"/>
      <c r="AW173" s="44"/>
      <c r="AX173" s="44"/>
      <c r="AY173" s="44"/>
      <c r="AZ173" s="44"/>
      <c r="BA173" s="44"/>
      <c r="BB173" s="356"/>
      <c r="BC173" s="356"/>
      <c r="BD173" s="357"/>
      <c r="BE173" s="356"/>
      <c r="BF173" s="357"/>
      <c r="BG173" s="357"/>
      <c r="BH173" s="357"/>
      <c r="BI173" s="208"/>
      <c r="BJ173" s="29"/>
      <c r="BK173" s="12"/>
      <c r="BL173" s="12"/>
      <c r="BM173" s="356"/>
      <c r="BN173" s="356"/>
      <c r="BO173" s="356"/>
      <c r="BP173" s="356"/>
      <c r="BQ173" s="356"/>
      <c r="BR173" s="356"/>
      <c r="BS173" s="356"/>
      <c r="BT173" s="356"/>
      <c r="BU173" s="356"/>
      <c r="BV173" s="356"/>
      <c r="BW173" s="356"/>
      <c r="BX173" s="356"/>
      <c r="BY173" s="357"/>
      <c r="BZ173" s="357"/>
      <c r="CA173" s="12"/>
      <c r="CB173" s="12"/>
      <c r="CC173" s="12"/>
      <c r="CD173" s="12"/>
      <c r="CE173" s="12"/>
      <c r="CF173" s="12"/>
      <c r="CG173" s="12"/>
    </row>
    <row r="174" ht="15.75" customHeight="1">
      <c r="A174" s="5"/>
      <c r="B174" s="355"/>
      <c r="C174" s="356"/>
      <c r="D174" s="356"/>
      <c r="E174" s="356"/>
      <c r="F174" s="356"/>
      <c r="G174" s="356"/>
      <c r="H174" s="205"/>
      <c r="I174" s="356"/>
      <c r="J174" s="356"/>
      <c r="K174" s="356"/>
      <c r="L174" s="356"/>
      <c r="M174" s="356"/>
      <c r="N174" s="356"/>
      <c r="O174" s="356"/>
      <c r="P174" s="356"/>
      <c r="Q174" s="356"/>
      <c r="R174" s="356"/>
      <c r="S174" s="356"/>
      <c r="T174" s="356"/>
      <c r="U174" s="356"/>
      <c r="V174" s="356"/>
      <c r="W174" s="356"/>
      <c r="X174" s="356"/>
      <c r="Y174" s="356"/>
      <c r="Z174" s="42"/>
      <c r="AA174" s="42"/>
      <c r="AB174" s="42"/>
      <c r="AC174" s="42"/>
      <c r="AD174" s="42"/>
      <c r="AE174" s="42"/>
      <c r="AF174" s="356"/>
      <c r="AG174" s="356"/>
      <c r="AH174" s="357"/>
      <c r="AI174" s="356"/>
      <c r="AJ174" s="357"/>
      <c r="AK174" s="44"/>
      <c r="AL174" s="44"/>
      <c r="AM174" s="44"/>
      <c r="AN174" s="44"/>
      <c r="AO174" s="44"/>
      <c r="AP174" s="44"/>
      <c r="AQ174" s="356"/>
      <c r="AR174" s="356"/>
      <c r="AS174" s="357"/>
      <c r="AT174" s="356"/>
      <c r="AU174" s="357"/>
      <c r="AV174" s="44"/>
      <c r="AW174" s="44"/>
      <c r="AX174" s="44"/>
      <c r="AY174" s="44"/>
      <c r="AZ174" s="44"/>
      <c r="BA174" s="44"/>
      <c r="BB174" s="356"/>
      <c r="BC174" s="356"/>
      <c r="BD174" s="357"/>
      <c r="BE174" s="356"/>
      <c r="BF174" s="357"/>
      <c r="BG174" s="357"/>
      <c r="BH174" s="357"/>
      <c r="BI174" s="208"/>
      <c r="BJ174" s="29"/>
      <c r="BK174" s="12"/>
      <c r="BL174" s="12"/>
      <c r="BM174" s="356"/>
      <c r="BN174" s="356"/>
      <c r="BO174" s="356"/>
      <c r="BP174" s="356"/>
      <c r="BQ174" s="356"/>
      <c r="BR174" s="356"/>
      <c r="BS174" s="356"/>
      <c r="BT174" s="356"/>
      <c r="BU174" s="356"/>
      <c r="BV174" s="356"/>
      <c r="BW174" s="356"/>
      <c r="BX174" s="356"/>
      <c r="BY174" s="357"/>
      <c r="BZ174" s="357"/>
      <c r="CA174" s="12"/>
      <c r="CB174" s="12"/>
      <c r="CC174" s="12"/>
      <c r="CD174" s="12"/>
      <c r="CE174" s="12"/>
      <c r="CF174" s="12"/>
      <c r="CG174" s="12"/>
    </row>
    <row r="175" ht="15.75" customHeight="1">
      <c r="A175" s="5"/>
      <c r="B175" s="355"/>
      <c r="C175" s="356"/>
      <c r="D175" s="356"/>
      <c r="E175" s="356"/>
      <c r="F175" s="356"/>
      <c r="G175" s="356"/>
      <c r="H175" s="205"/>
      <c r="I175" s="356"/>
      <c r="J175" s="356"/>
      <c r="K175" s="356"/>
      <c r="L175" s="356"/>
      <c r="M175" s="356"/>
      <c r="N175" s="356"/>
      <c r="O175" s="356"/>
      <c r="P175" s="356"/>
      <c r="Q175" s="356"/>
      <c r="R175" s="356"/>
      <c r="S175" s="356"/>
      <c r="T175" s="356"/>
      <c r="U175" s="356"/>
      <c r="V175" s="356"/>
      <c r="W175" s="356"/>
      <c r="X175" s="356"/>
      <c r="Y175" s="356"/>
      <c r="Z175" s="42"/>
      <c r="AA175" s="42"/>
      <c r="AB175" s="42"/>
      <c r="AC175" s="42"/>
      <c r="AD175" s="42"/>
      <c r="AE175" s="42"/>
      <c r="AF175" s="356"/>
      <c r="AG175" s="356"/>
      <c r="AH175" s="357"/>
      <c r="AI175" s="356"/>
      <c r="AJ175" s="357"/>
      <c r="AK175" s="44"/>
      <c r="AL175" s="44"/>
      <c r="AM175" s="44"/>
      <c r="AN175" s="44"/>
      <c r="AO175" s="44"/>
      <c r="AP175" s="44"/>
      <c r="AQ175" s="356"/>
      <c r="AR175" s="356"/>
      <c r="AS175" s="357"/>
      <c r="AT175" s="356"/>
      <c r="AU175" s="357"/>
      <c r="AV175" s="44"/>
      <c r="AW175" s="44"/>
      <c r="AX175" s="44"/>
      <c r="AY175" s="44"/>
      <c r="AZ175" s="44"/>
      <c r="BA175" s="44"/>
      <c r="BB175" s="356"/>
      <c r="BC175" s="356"/>
      <c r="BD175" s="357"/>
      <c r="BE175" s="356"/>
      <c r="BF175" s="357"/>
      <c r="BG175" s="357"/>
      <c r="BH175" s="357"/>
      <c r="BI175" s="208"/>
      <c r="BJ175" s="29"/>
      <c r="BK175" s="12"/>
      <c r="BL175" s="12"/>
      <c r="BM175" s="356"/>
      <c r="BN175" s="356"/>
      <c r="BO175" s="356"/>
      <c r="BP175" s="356"/>
      <c r="BQ175" s="356"/>
      <c r="BR175" s="356"/>
      <c r="BS175" s="356"/>
      <c r="BT175" s="356"/>
      <c r="BU175" s="356"/>
      <c r="BV175" s="356"/>
      <c r="BW175" s="356"/>
      <c r="BX175" s="356"/>
      <c r="BY175" s="357"/>
      <c r="BZ175" s="357"/>
      <c r="CA175" s="12"/>
      <c r="CB175" s="12"/>
      <c r="CC175" s="12"/>
      <c r="CD175" s="12"/>
      <c r="CE175" s="12"/>
      <c r="CF175" s="12"/>
      <c r="CG175" s="12"/>
    </row>
    <row r="176" ht="15.75" customHeight="1">
      <c r="A176" s="5"/>
      <c r="B176" s="355"/>
      <c r="C176" s="356"/>
      <c r="D176" s="356"/>
      <c r="E176" s="356"/>
      <c r="F176" s="356"/>
      <c r="G176" s="356"/>
      <c r="H176" s="205"/>
      <c r="I176" s="356"/>
      <c r="J176" s="356"/>
      <c r="K176" s="356"/>
      <c r="L176" s="356"/>
      <c r="M176" s="356"/>
      <c r="N176" s="356"/>
      <c r="O176" s="356"/>
      <c r="P176" s="356"/>
      <c r="Q176" s="356"/>
      <c r="R176" s="356"/>
      <c r="S176" s="356"/>
      <c r="T176" s="356"/>
      <c r="U176" s="356"/>
      <c r="V176" s="356"/>
      <c r="W176" s="356"/>
      <c r="X176" s="356"/>
      <c r="Y176" s="356"/>
      <c r="Z176" s="42"/>
      <c r="AA176" s="42"/>
      <c r="AB176" s="42"/>
      <c r="AC176" s="42"/>
      <c r="AD176" s="42"/>
      <c r="AE176" s="42"/>
      <c r="AF176" s="356"/>
      <c r="AG176" s="356"/>
      <c r="AH176" s="357"/>
      <c r="AI176" s="356"/>
      <c r="AJ176" s="357"/>
      <c r="AK176" s="44"/>
      <c r="AL176" s="44"/>
      <c r="AM176" s="44"/>
      <c r="AN176" s="44"/>
      <c r="AO176" s="44"/>
      <c r="AP176" s="44"/>
      <c r="AQ176" s="356"/>
      <c r="AR176" s="356"/>
      <c r="AS176" s="357"/>
      <c r="AT176" s="356"/>
      <c r="AU176" s="357"/>
      <c r="AV176" s="44"/>
      <c r="AW176" s="44"/>
      <c r="AX176" s="44"/>
      <c r="AY176" s="44"/>
      <c r="AZ176" s="44"/>
      <c r="BA176" s="44"/>
      <c r="BB176" s="356"/>
      <c r="BC176" s="356"/>
      <c r="BD176" s="357"/>
      <c r="BE176" s="356"/>
      <c r="BF176" s="357"/>
      <c r="BG176" s="357"/>
      <c r="BH176" s="357"/>
      <c r="BI176" s="208"/>
      <c r="BJ176" s="29"/>
      <c r="BK176" s="12"/>
      <c r="BL176" s="12"/>
      <c r="BM176" s="356"/>
      <c r="BN176" s="356"/>
      <c r="BO176" s="356"/>
      <c r="BP176" s="356"/>
      <c r="BQ176" s="356"/>
      <c r="BR176" s="356"/>
      <c r="BS176" s="356"/>
      <c r="BT176" s="356"/>
      <c r="BU176" s="356"/>
      <c r="BV176" s="356"/>
      <c r="BW176" s="356"/>
      <c r="BX176" s="356"/>
      <c r="BY176" s="357"/>
      <c r="BZ176" s="357"/>
      <c r="CA176" s="12"/>
      <c r="CB176" s="12"/>
      <c r="CC176" s="12"/>
      <c r="CD176" s="12"/>
      <c r="CE176" s="12"/>
      <c r="CF176" s="12"/>
      <c r="CG176" s="12"/>
    </row>
    <row r="177" ht="15.75" customHeight="1">
      <c r="A177" s="5"/>
      <c r="B177" s="355"/>
      <c r="C177" s="356"/>
      <c r="D177" s="356"/>
      <c r="E177" s="356"/>
      <c r="F177" s="356"/>
      <c r="G177" s="356"/>
      <c r="H177" s="205"/>
      <c r="I177" s="356"/>
      <c r="J177" s="356"/>
      <c r="K177" s="356"/>
      <c r="L177" s="356"/>
      <c r="M177" s="356"/>
      <c r="N177" s="356"/>
      <c r="O177" s="356"/>
      <c r="P177" s="356"/>
      <c r="Q177" s="356"/>
      <c r="R177" s="356"/>
      <c r="S177" s="356"/>
      <c r="T177" s="356"/>
      <c r="U177" s="356"/>
      <c r="V177" s="356"/>
      <c r="W177" s="356"/>
      <c r="X177" s="356"/>
      <c r="Y177" s="356"/>
      <c r="Z177" s="42"/>
      <c r="AA177" s="42"/>
      <c r="AB177" s="42"/>
      <c r="AC177" s="42"/>
      <c r="AD177" s="42"/>
      <c r="AE177" s="42"/>
      <c r="AF177" s="356"/>
      <c r="AG177" s="356"/>
      <c r="AH177" s="357"/>
      <c r="AI177" s="356"/>
      <c r="AJ177" s="357"/>
      <c r="AK177" s="44"/>
      <c r="AL177" s="44"/>
      <c r="AM177" s="44"/>
      <c r="AN177" s="44"/>
      <c r="AO177" s="44"/>
      <c r="AP177" s="44"/>
      <c r="AQ177" s="356"/>
      <c r="AR177" s="356"/>
      <c r="AS177" s="357"/>
      <c r="AT177" s="356"/>
      <c r="AU177" s="357"/>
      <c r="AV177" s="44"/>
      <c r="AW177" s="44"/>
      <c r="AX177" s="44"/>
      <c r="AY177" s="44"/>
      <c r="AZ177" s="44"/>
      <c r="BA177" s="44"/>
      <c r="BB177" s="356"/>
      <c r="BC177" s="356"/>
      <c r="BD177" s="357"/>
      <c r="BE177" s="356"/>
      <c r="BF177" s="357"/>
      <c r="BG177" s="357"/>
      <c r="BH177" s="357"/>
      <c r="BI177" s="208"/>
      <c r="BJ177" s="29"/>
      <c r="BK177" s="12"/>
      <c r="BL177" s="12"/>
      <c r="BM177" s="356"/>
      <c r="BN177" s="356"/>
      <c r="BO177" s="356"/>
      <c r="BP177" s="356"/>
      <c r="BQ177" s="356"/>
      <c r="BR177" s="356"/>
      <c r="BS177" s="356"/>
      <c r="BT177" s="356"/>
      <c r="BU177" s="356"/>
      <c r="BV177" s="356"/>
      <c r="BW177" s="356"/>
      <c r="BX177" s="356"/>
      <c r="BY177" s="357"/>
      <c r="BZ177" s="357"/>
      <c r="CA177" s="12"/>
      <c r="CB177" s="12"/>
      <c r="CC177" s="12"/>
      <c r="CD177" s="12"/>
      <c r="CE177" s="12"/>
      <c r="CF177" s="12"/>
      <c r="CG177" s="12"/>
    </row>
    <row r="178" ht="15.75" customHeight="1">
      <c r="A178" s="5"/>
      <c r="B178" s="355"/>
      <c r="C178" s="356"/>
      <c r="D178" s="356"/>
      <c r="E178" s="356"/>
      <c r="F178" s="356"/>
      <c r="G178" s="356"/>
      <c r="H178" s="205"/>
      <c r="I178" s="356"/>
      <c r="J178" s="356"/>
      <c r="K178" s="356"/>
      <c r="L178" s="356"/>
      <c r="M178" s="356"/>
      <c r="N178" s="356"/>
      <c r="O178" s="356"/>
      <c r="P178" s="356"/>
      <c r="Q178" s="356"/>
      <c r="R178" s="356"/>
      <c r="S178" s="356"/>
      <c r="T178" s="356"/>
      <c r="U178" s="356"/>
      <c r="V178" s="356"/>
      <c r="W178" s="356"/>
      <c r="X178" s="356"/>
      <c r="Y178" s="356"/>
      <c r="Z178" s="42"/>
      <c r="AA178" s="42"/>
      <c r="AB178" s="42"/>
      <c r="AC178" s="42"/>
      <c r="AD178" s="42"/>
      <c r="AE178" s="42"/>
      <c r="AF178" s="356"/>
      <c r="AG178" s="356"/>
      <c r="AH178" s="357"/>
      <c r="AI178" s="356"/>
      <c r="AJ178" s="357"/>
      <c r="AK178" s="44"/>
      <c r="AL178" s="44"/>
      <c r="AM178" s="44"/>
      <c r="AN178" s="44"/>
      <c r="AO178" s="44"/>
      <c r="AP178" s="44"/>
      <c r="AQ178" s="356"/>
      <c r="AR178" s="356"/>
      <c r="AS178" s="357"/>
      <c r="AT178" s="356"/>
      <c r="AU178" s="357"/>
      <c r="AV178" s="44"/>
      <c r="AW178" s="44"/>
      <c r="AX178" s="44"/>
      <c r="AY178" s="44"/>
      <c r="AZ178" s="44"/>
      <c r="BA178" s="44"/>
      <c r="BB178" s="356"/>
      <c r="BC178" s="356"/>
      <c r="BD178" s="357"/>
      <c r="BE178" s="356"/>
      <c r="BF178" s="357"/>
      <c r="BG178" s="357"/>
      <c r="BH178" s="357"/>
      <c r="BI178" s="208"/>
      <c r="BJ178" s="29"/>
      <c r="BK178" s="12"/>
      <c r="BL178" s="12"/>
      <c r="BM178" s="356"/>
      <c r="BN178" s="356"/>
      <c r="BO178" s="356"/>
      <c r="BP178" s="356"/>
      <c r="BQ178" s="356"/>
      <c r="BR178" s="356"/>
      <c r="BS178" s="356"/>
      <c r="BT178" s="356"/>
      <c r="BU178" s="356"/>
      <c r="BV178" s="356"/>
      <c r="BW178" s="356"/>
      <c r="BX178" s="356"/>
      <c r="BY178" s="357"/>
      <c r="BZ178" s="357"/>
      <c r="CA178" s="12"/>
      <c r="CB178" s="12"/>
      <c r="CC178" s="12"/>
      <c r="CD178" s="12"/>
      <c r="CE178" s="12"/>
      <c r="CF178" s="12"/>
      <c r="CG178" s="12"/>
    </row>
    <row r="179" ht="15.75" customHeight="1">
      <c r="A179" s="5"/>
      <c r="B179" s="355"/>
      <c r="C179" s="356"/>
      <c r="D179" s="356"/>
      <c r="E179" s="356"/>
      <c r="F179" s="356"/>
      <c r="G179" s="356"/>
      <c r="H179" s="205"/>
      <c r="I179" s="356"/>
      <c r="J179" s="356"/>
      <c r="K179" s="356"/>
      <c r="L179" s="356"/>
      <c r="M179" s="356"/>
      <c r="N179" s="356"/>
      <c r="O179" s="356"/>
      <c r="P179" s="356"/>
      <c r="Q179" s="356"/>
      <c r="R179" s="356"/>
      <c r="S179" s="356"/>
      <c r="T179" s="356"/>
      <c r="U179" s="356"/>
      <c r="V179" s="356"/>
      <c r="W179" s="356"/>
      <c r="X179" s="356"/>
      <c r="Y179" s="356"/>
      <c r="Z179" s="42"/>
      <c r="AA179" s="42"/>
      <c r="AB179" s="42"/>
      <c r="AC179" s="42"/>
      <c r="AD179" s="42"/>
      <c r="AE179" s="42"/>
      <c r="AF179" s="356"/>
      <c r="AG179" s="356"/>
      <c r="AH179" s="357"/>
      <c r="AI179" s="356"/>
      <c r="AJ179" s="357"/>
      <c r="AK179" s="44"/>
      <c r="AL179" s="44"/>
      <c r="AM179" s="44"/>
      <c r="AN179" s="44"/>
      <c r="AO179" s="44"/>
      <c r="AP179" s="44"/>
      <c r="AQ179" s="356"/>
      <c r="AR179" s="356"/>
      <c r="AS179" s="357"/>
      <c r="AT179" s="356"/>
      <c r="AU179" s="357"/>
      <c r="AV179" s="44"/>
      <c r="AW179" s="44"/>
      <c r="AX179" s="44"/>
      <c r="AY179" s="44"/>
      <c r="AZ179" s="44"/>
      <c r="BA179" s="44"/>
      <c r="BB179" s="356"/>
      <c r="BC179" s="356"/>
      <c r="BD179" s="357"/>
      <c r="BE179" s="356"/>
      <c r="BF179" s="357"/>
      <c r="BG179" s="357"/>
      <c r="BH179" s="357"/>
      <c r="BI179" s="208"/>
      <c r="BJ179" s="29"/>
      <c r="BK179" s="12"/>
      <c r="BL179" s="12"/>
      <c r="BM179" s="356"/>
      <c r="BN179" s="356"/>
      <c r="BO179" s="356"/>
      <c r="BP179" s="356"/>
      <c r="BQ179" s="356"/>
      <c r="BR179" s="356"/>
      <c r="BS179" s="356"/>
      <c r="BT179" s="356"/>
      <c r="BU179" s="356"/>
      <c r="BV179" s="356"/>
      <c r="BW179" s="356"/>
      <c r="BX179" s="356"/>
      <c r="BY179" s="357"/>
      <c r="BZ179" s="357"/>
      <c r="CA179" s="12"/>
      <c r="CB179" s="12"/>
      <c r="CC179" s="12"/>
      <c r="CD179" s="12"/>
      <c r="CE179" s="12"/>
      <c r="CF179" s="12"/>
      <c r="CG179" s="12"/>
    </row>
    <row r="180" ht="15.75" customHeight="1">
      <c r="A180" s="5"/>
      <c r="B180" s="355"/>
      <c r="C180" s="356"/>
      <c r="D180" s="356"/>
      <c r="E180" s="356"/>
      <c r="F180" s="356"/>
      <c r="G180" s="356"/>
      <c r="H180" s="205"/>
      <c r="I180" s="356"/>
      <c r="J180" s="356"/>
      <c r="K180" s="356"/>
      <c r="L180" s="356"/>
      <c r="M180" s="356"/>
      <c r="N180" s="356"/>
      <c r="O180" s="356"/>
      <c r="P180" s="356"/>
      <c r="Q180" s="356"/>
      <c r="R180" s="356"/>
      <c r="S180" s="356"/>
      <c r="T180" s="356"/>
      <c r="U180" s="356"/>
      <c r="V180" s="356"/>
      <c r="W180" s="356"/>
      <c r="X180" s="356"/>
      <c r="Y180" s="356"/>
      <c r="Z180" s="42"/>
      <c r="AA180" s="42"/>
      <c r="AB180" s="42"/>
      <c r="AC180" s="42"/>
      <c r="AD180" s="42"/>
      <c r="AE180" s="42"/>
      <c r="AF180" s="356"/>
      <c r="AG180" s="356"/>
      <c r="AH180" s="357"/>
      <c r="AI180" s="356"/>
      <c r="AJ180" s="357"/>
      <c r="AK180" s="44"/>
      <c r="AL180" s="44"/>
      <c r="AM180" s="44"/>
      <c r="AN180" s="44"/>
      <c r="AO180" s="44"/>
      <c r="AP180" s="44"/>
      <c r="AQ180" s="356"/>
      <c r="AR180" s="356"/>
      <c r="AS180" s="357"/>
      <c r="AT180" s="356"/>
      <c r="AU180" s="357"/>
      <c r="AV180" s="44"/>
      <c r="AW180" s="44"/>
      <c r="AX180" s="44"/>
      <c r="AY180" s="44"/>
      <c r="AZ180" s="44"/>
      <c r="BA180" s="44"/>
      <c r="BB180" s="356"/>
      <c r="BC180" s="356"/>
      <c r="BD180" s="357"/>
      <c r="BE180" s="356"/>
      <c r="BF180" s="357"/>
      <c r="BG180" s="357"/>
      <c r="BH180" s="357"/>
      <c r="BI180" s="208"/>
      <c r="BJ180" s="29"/>
      <c r="BK180" s="12"/>
      <c r="BL180" s="12"/>
      <c r="BM180" s="356"/>
      <c r="BN180" s="356"/>
      <c r="BO180" s="356"/>
      <c r="BP180" s="356"/>
      <c r="BQ180" s="356"/>
      <c r="BR180" s="356"/>
      <c r="BS180" s="356"/>
      <c r="BT180" s="356"/>
      <c r="BU180" s="356"/>
      <c r="BV180" s="356"/>
      <c r="BW180" s="356"/>
      <c r="BX180" s="356"/>
      <c r="BY180" s="357"/>
      <c r="BZ180" s="357"/>
      <c r="CA180" s="12"/>
      <c r="CB180" s="12"/>
      <c r="CC180" s="12"/>
      <c r="CD180" s="12"/>
      <c r="CE180" s="12"/>
      <c r="CF180" s="12"/>
      <c r="CG180" s="12"/>
    </row>
    <row r="181" ht="15.75" customHeight="1">
      <c r="A181" s="5"/>
      <c r="B181" s="355"/>
      <c r="C181" s="356"/>
      <c r="D181" s="356"/>
      <c r="E181" s="356"/>
      <c r="F181" s="356"/>
      <c r="G181" s="356"/>
      <c r="H181" s="205"/>
      <c r="I181" s="356"/>
      <c r="J181" s="356"/>
      <c r="K181" s="356"/>
      <c r="L181" s="356"/>
      <c r="M181" s="356"/>
      <c r="N181" s="356"/>
      <c r="O181" s="356"/>
      <c r="P181" s="356"/>
      <c r="Q181" s="356"/>
      <c r="R181" s="356"/>
      <c r="S181" s="356"/>
      <c r="T181" s="356"/>
      <c r="U181" s="356"/>
      <c r="V181" s="356"/>
      <c r="W181" s="356"/>
      <c r="X181" s="356"/>
      <c r="Y181" s="356"/>
      <c r="Z181" s="42"/>
      <c r="AA181" s="42"/>
      <c r="AB181" s="42"/>
      <c r="AC181" s="42"/>
      <c r="AD181" s="42"/>
      <c r="AE181" s="42"/>
      <c r="AF181" s="356"/>
      <c r="AG181" s="356"/>
      <c r="AH181" s="357"/>
      <c r="AI181" s="356"/>
      <c r="AJ181" s="357"/>
      <c r="AK181" s="44"/>
      <c r="AL181" s="44"/>
      <c r="AM181" s="44"/>
      <c r="AN181" s="44"/>
      <c r="AO181" s="44"/>
      <c r="AP181" s="44"/>
      <c r="AQ181" s="356"/>
      <c r="AR181" s="356"/>
      <c r="AS181" s="357"/>
      <c r="AT181" s="356"/>
      <c r="AU181" s="357"/>
      <c r="AV181" s="44"/>
      <c r="AW181" s="44"/>
      <c r="AX181" s="44"/>
      <c r="AY181" s="44"/>
      <c r="AZ181" s="44"/>
      <c r="BA181" s="44"/>
      <c r="BB181" s="356"/>
      <c r="BC181" s="356"/>
      <c r="BD181" s="357"/>
      <c r="BE181" s="356"/>
      <c r="BF181" s="357"/>
      <c r="BG181" s="357"/>
      <c r="BH181" s="357"/>
      <c r="BI181" s="208"/>
      <c r="BJ181" s="29"/>
      <c r="BK181" s="12"/>
      <c r="BL181" s="12"/>
      <c r="BM181" s="356"/>
      <c r="BN181" s="356"/>
      <c r="BO181" s="356"/>
      <c r="BP181" s="356"/>
      <c r="BQ181" s="356"/>
      <c r="BR181" s="356"/>
      <c r="BS181" s="356"/>
      <c r="BT181" s="356"/>
      <c r="BU181" s="356"/>
      <c r="BV181" s="356"/>
      <c r="BW181" s="356"/>
      <c r="BX181" s="356"/>
      <c r="BY181" s="357"/>
      <c r="BZ181" s="357"/>
      <c r="CA181" s="12"/>
      <c r="CB181" s="12"/>
      <c r="CC181" s="12"/>
      <c r="CD181" s="12"/>
      <c r="CE181" s="12"/>
      <c r="CF181" s="12"/>
      <c r="CG181" s="12"/>
    </row>
    <row r="182" ht="15.75" customHeight="1">
      <c r="A182" s="5"/>
      <c r="B182" s="355"/>
      <c r="C182" s="356"/>
      <c r="D182" s="356"/>
      <c r="E182" s="356"/>
      <c r="F182" s="356"/>
      <c r="G182" s="356"/>
      <c r="H182" s="205"/>
      <c r="I182" s="356"/>
      <c r="J182" s="356"/>
      <c r="K182" s="356"/>
      <c r="L182" s="356"/>
      <c r="M182" s="356"/>
      <c r="N182" s="356"/>
      <c r="O182" s="356"/>
      <c r="P182" s="356"/>
      <c r="Q182" s="356"/>
      <c r="R182" s="356"/>
      <c r="S182" s="356"/>
      <c r="T182" s="356"/>
      <c r="U182" s="356"/>
      <c r="V182" s="356"/>
      <c r="W182" s="356"/>
      <c r="X182" s="356"/>
      <c r="Y182" s="356"/>
      <c r="Z182" s="42"/>
      <c r="AA182" s="42"/>
      <c r="AB182" s="42"/>
      <c r="AC182" s="42"/>
      <c r="AD182" s="42"/>
      <c r="AE182" s="42"/>
      <c r="AF182" s="356"/>
      <c r="AG182" s="356"/>
      <c r="AH182" s="357"/>
      <c r="AI182" s="356"/>
      <c r="AJ182" s="357"/>
      <c r="AK182" s="44"/>
      <c r="AL182" s="44"/>
      <c r="AM182" s="44"/>
      <c r="AN182" s="44"/>
      <c r="AO182" s="44"/>
      <c r="AP182" s="44"/>
      <c r="AQ182" s="356"/>
      <c r="AR182" s="356"/>
      <c r="AS182" s="357"/>
      <c r="AT182" s="356"/>
      <c r="AU182" s="357"/>
      <c r="AV182" s="44"/>
      <c r="AW182" s="44"/>
      <c r="AX182" s="44"/>
      <c r="AY182" s="44"/>
      <c r="AZ182" s="44"/>
      <c r="BA182" s="44"/>
      <c r="BB182" s="356"/>
      <c r="BC182" s="356"/>
      <c r="BD182" s="357"/>
      <c r="BE182" s="356"/>
      <c r="BF182" s="357"/>
      <c r="BG182" s="357"/>
      <c r="BH182" s="357"/>
      <c r="BI182" s="208"/>
      <c r="BJ182" s="29"/>
      <c r="BK182" s="12"/>
      <c r="BL182" s="12"/>
      <c r="BM182" s="356"/>
      <c r="BN182" s="356"/>
      <c r="BO182" s="356"/>
      <c r="BP182" s="356"/>
      <c r="BQ182" s="356"/>
      <c r="BR182" s="356"/>
      <c r="BS182" s="356"/>
      <c r="BT182" s="356"/>
      <c r="BU182" s="356"/>
      <c r="BV182" s="356"/>
      <c r="BW182" s="356"/>
      <c r="BX182" s="356"/>
      <c r="BY182" s="357"/>
      <c r="BZ182" s="357"/>
      <c r="CA182" s="12"/>
      <c r="CB182" s="12"/>
      <c r="CC182" s="12"/>
      <c r="CD182" s="12"/>
      <c r="CE182" s="12"/>
      <c r="CF182" s="12"/>
      <c r="CG182" s="12"/>
    </row>
    <row r="183" ht="15.75" customHeight="1">
      <c r="A183" s="5"/>
      <c r="B183" s="355"/>
      <c r="C183" s="356"/>
      <c r="D183" s="356"/>
      <c r="E183" s="356"/>
      <c r="F183" s="356"/>
      <c r="G183" s="356"/>
      <c r="H183" s="205"/>
      <c r="I183" s="356"/>
      <c r="J183" s="356"/>
      <c r="K183" s="356"/>
      <c r="L183" s="356"/>
      <c r="M183" s="356"/>
      <c r="N183" s="356"/>
      <c r="O183" s="356"/>
      <c r="P183" s="356"/>
      <c r="Q183" s="356"/>
      <c r="R183" s="356"/>
      <c r="S183" s="356"/>
      <c r="T183" s="356"/>
      <c r="U183" s="356"/>
      <c r="V183" s="356"/>
      <c r="W183" s="356"/>
      <c r="X183" s="356"/>
      <c r="Y183" s="356"/>
      <c r="Z183" s="42"/>
      <c r="AA183" s="42"/>
      <c r="AB183" s="42"/>
      <c r="AC183" s="42"/>
      <c r="AD183" s="42"/>
      <c r="AE183" s="42"/>
      <c r="AF183" s="356"/>
      <c r="AG183" s="356"/>
      <c r="AH183" s="357"/>
      <c r="AI183" s="356"/>
      <c r="AJ183" s="357"/>
      <c r="AK183" s="44"/>
      <c r="AL183" s="44"/>
      <c r="AM183" s="44"/>
      <c r="AN183" s="44"/>
      <c r="AO183" s="44"/>
      <c r="AP183" s="44"/>
      <c r="AQ183" s="356"/>
      <c r="AR183" s="356"/>
      <c r="AS183" s="357"/>
      <c r="AT183" s="356"/>
      <c r="AU183" s="357"/>
      <c r="AV183" s="44"/>
      <c r="AW183" s="44"/>
      <c r="AX183" s="44"/>
      <c r="AY183" s="44"/>
      <c r="AZ183" s="44"/>
      <c r="BA183" s="44"/>
      <c r="BB183" s="356"/>
      <c r="BC183" s="356"/>
      <c r="BD183" s="357"/>
      <c r="BE183" s="356"/>
      <c r="BF183" s="357"/>
      <c r="BG183" s="357"/>
      <c r="BH183" s="357"/>
      <c r="BI183" s="208"/>
      <c r="BJ183" s="29"/>
      <c r="BK183" s="12"/>
      <c r="BL183" s="12"/>
      <c r="BM183" s="356"/>
      <c r="BN183" s="356"/>
      <c r="BO183" s="356"/>
      <c r="BP183" s="356"/>
      <c r="BQ183" s="356"/>
      <c r="BR183" s="356"/>
      <c r="BS183" s="356"/>
      <c r="BT183" s="356"/>
      <c r="BU183" s="356"/>
      <c r="BV183" s="356"/>
      <c r="BW183" s="356"/>
      <c r="BX183" s="356"/>
      <c r="BY183" s="357"/>
      <c r="BZ183" s="357"/>
      <c r="CA183" s="12"/>
      <c r="CB183" s="12"/>
      <c r="CC183" s="12"/>
      <c r="CD183" s="12"/>
      <c r="CE183" s="12"/>
      <c r="CF183" s="12"/>
      <c r="CG183" s="12"/>
    </row>
    <row r="184" ht="15.75" customHeight="1">
      <c r="A184" s="5"/>
      <c r="B184" s="355"/>
      <c r="C184" s="356"/>
      <c r="D184" s="356"/>
      <c r="E184" s="356"/>
      <c r="F184" s="356"/>
      <c r="G184" s="356"/>
      <c r="H184" s="205"/>
      <c r="I184" s="356"/>
      <c r="J184" s="356"/>
      <c r="K184" s="356"/>
      <c r="L184" s="356"/>
      <c r="M184" s="356"/>
      <c r="N184" s="356"/>
      <c r="O184" s="356"/>
      <c r="P184" s="356"/>
      <c r="Q184" s="356"/>
      <c r="R184" s="356"/>
      <c r="S184" s="356"/>
      <c r="T184" s="356"/>
      <c r="U184" s="356"/>
      <c r="V184" s="356"/>
      <c r="W184" s="356"/>
      <c r="X184" s="356"/>
      <c r="Y184" s="356"/>
      <c r="Z184" s="42"/>
      <c r="AA184" s="42"/>
      <c r="AB184" s="42"/>
      <c r="AC184" s="42"/>
      <c r="AD184" s="42"/>
      <c r="AE184" s="42"/>
      <c r="AF184" s="356"/>
      <c r="AG184" s="356"/>
      <c r="AH184" s="357"/>
      <c r="AI184" s="356"/>
      <c r="AJ184" s="357"/>
      <c r="AK184" s="44"/>
      <c r="AL184" s="44"/>
      <c r="AM184" s="44"/>
      <c r="AN184" s="44"/>
      <c r="AO184" s="44"/>
      <c r="AP184" s="44"/>
      <c r="AQ184" s="356"/>
      <c r="AR184" s="356"/>
      <c r="AS184" s="357"/>
      <c r="AT184" s="356"/>
      <c r="AU184" s="357"/>
      <c r="AV184" s="44"/>
      <c r="AW184" s="44"/>
      <c r="AX184" s="44"/>
      <c r="AY184" s="44"/>
      <c r="AZ184" s="44"/>
      <c r="BA184" s="44"/>
      <c r="BB184" s="356"/>
      <c r="BC184" s="356"/>
      <c r="BD184" s="357"/>
      <c r="BE184" s="356"/>
      <c r="BF184" s="357"/>
      <c r="BG184" s="357"/>
      <c r="BH184" s="357"/>
      <c r="BI184" s="208"/>
      <c r="BJ184" s="29"/>
      <c r="BK184" s="12"/>
      <c r="BL184" s="12"/>
      <c r="BM184" s="356"/>
      <c r="BN184" s="356"/>
      <c r="BO184" s="356"/>
      <c r="BP184" s="356"/>
      <c r="BQ184" s="356"/>
      <c r="BR184" s="356"/>
      <c r="BS184" s="356"/>
      <c r="BT184" s="356"/>
      <c r="BU184" s="356"/>
      <c r="BV184" s="356"/>
      <c r="BW184" s="356"/>
      <c r="BX184" s="356"/>
      <c r="BY184" s="357"/>
      <c r="BZ184" s="357"/>
      <c r="CA184" s="12"/>
      <c r="CB184" s="12"/>
      <c r="CC184" s="12"/>
      <c r="CD184" s="12"/>
      <c r="CE184" s="12"/>
      <c r="CF184" s="12"/>
      <c r="CG184" s="12"/>
    </row>
    <row r="185" ht="15.75" customHeight="1">
      <c r="A185" s="5"/>
      <c r="B185" s="355"/>
      <c r="C185" s="356"/>
      <c r="D185" s="356"/>
      <c r="E185" s="356"/>
      <c r="F185" s="356"/>
      <c r="G185" s="356"/>
      <c r="H185" s="205"/>
      <c r="I185" s="356"/>
      <c r="J185" s="356"/>
      <c r="K185" s="356"/>
      <c r="L185" s="356"/>
      <c r="M185" s="356"/>
      <c r="N185" s="356"/>
      <c r="O185" s="356"/>
      <c r="P185" s="356"/>
      <c r="Q185" s="356"/>
      <c r="R185" s="356"/>
      <c r="S185" s="356"/>
      <c r="T185" s="356"/>
      <c r="U185" s="356"/>
      <c r="V185" s="356"/>
      <c r="W185" s="356"/>
      <c r="X185" s="356"/>
      <c r="Y185" s="356"/>
      <c r="Z185" s="42"/>
      <c r="AA185" s="42"/>
      <c r="AB185" s="42"/>
      <c r="AC185" s="42"/>
      <c r="AD185" s="42"/>
      <c r="AE185" s="42"/>
      <c r="AF185" s="356"/>
      <c r="AG185" s="356"/>
      <c r="AH185" s="357"/>
      <c r="AI185" s="356"/>
      <c r="AJ185" s="357"/>
      <c r="AK185" s="44"/>
      <c r="AL185" s="44"/>
      <c r="AM185" s="44"/>
      <c r="AN185" s="44"/>
      <c r="AO185" s="44"/>
      <c r="AP185" s="44"/>
      <c r="AQ185" s="356"/>
      <c r="AR185" s="356"/>
      <c r="AS185" s="357"/>
      <c r="AT185" s="356"/>
      <c r="AU185" s="357"/>
      <c r="AV185" s="44"/>
      <c r="AW185" s="44"/>
      <c r="AX185" s="44"/>
      <c r="AY185" s="44"/>
      <c r="AZ185" s="44"/>
      <c r="BA185" s="44"/>
      <c r="BB185" s="356"/>
      <c r="BC185" s="356"/>
      <c r="BD185" s="357"/>
      <c r="BE185" s="356"/>
      <c r="BF185" s="357"/>
      <c r="BG185" s="357"/>
      <c r="BH185" s="357"/>
      <c r="BI185" s="208"/>
      <c r="BJ185" s="29"/>
      <c r="BK185" s="12"/>
      <c r="BL185" s="12"/>
      <c r="BM185" s="356"/>
      <c r="BN185" s="356"/>
      <c r="BO185" s="356"/>
      <c r="BP185" s="356"/>
      <c r="BQ185" s="356"/>
      <c r="BR185" s="356"/>
      <c r="BS185" s="356"/>
      <c r="BT185" s="356"/>
      <c r="BU185" s="356"/>
      <c r="BV185" s="356"/>
      <c r="BW185" s="356"/>
      <c r="BX185" s="356"/>
      <c r="BY185" s="357"/>
      <c r="BZ185" s="357"/>
      <c r="CA185" s="12"/>
      <c r="CB185" s="12"/>
      <c r="CC185" s="12"/>
      <c r="CD185" s="12"/>
      <c r="CE185" s="12"/>
      <c r="CF185" s="12"/>
      <c r="CG185" s="12"/>
    </row>
    <row r="186" ht="15.75" customHeight="1">
      <c r="A186" s="5"/>
      <c r="B186" s="355"/>
      <c r="C186" s="356"/>
      <c r="D186" s="356"/>
      <c r="E186" s="356"/>
      <c r="F186" s="356"/>
      <c r="G186" s="356"/>
      <c r="H186" s="205"/>
      <c r="I186" s="356"/>
      <c r="J186" s="356"/>
      <c r="K186" s="356"/>
      <c r="L186" s="356"/>
      <c r="M186" s="356"/>
      <c r="N186" s="356"/>
      <c r="O186" s="356"/>
      <c r="P186" s="356"/>
      <c r="Q186" s="356"/>
      <c r="R186" s="356"/>
      <c r="S186" s="356"/>
      <c r="T186" s="356"/>
      <c r="U186" s="356"/>
      <c r="V186" s="356"/>
      <c r="W186" s="356"/>
      <c r="X186" s="356"/>
      <c r="Y186" s="356"/>
      <c r="Z186" s="42"/>
      <c r="AA186" s="42"/>
      <c r="AB186" s="42"/>
      <c r="AC186" s="42"/>
      <c r="AD186" s="42"/>
      <c r="AE186" s="42"/>
      <c r="AF186" s="356"/>
      <c r="AG186" s="356"/>
      <c r="AH186" s="357"/>
      <c r="AI186" s="356"/>
      <c r="AJ186" s="357"/>
      <c r="AK186" s="44"/>
      <c r="AL186" s="44"/>
      <c r="AM186" s="44"/>
      <c r="AN186" s="44"/>
      <c r="AO186" s="44"/>
      <c r="AP186" s="44"/>
      <c r="AQ186" s="356"/>
      <c r="AR186" s="356"/>
      <c r="AS186" s="357"/>
      <c r="AT186" s="356"/>
      <c r="AU186" s="357"/>
      <c r="AV186" s="44"/>
      <c r="AW186" s="44"/>
      <c r="AX186" s="44"/>
      <c r="AY186" s="44"/>
      <c r="AZ186" s="44"/>
      <c r="BA186" s="44"/>
      <c r="BB186" s="356"/>
      <c r="BC186" s="356"/>
      <c r="BD186" s="357"/>
      <c r="BE186" s="356"/>
      <c r="BF186" s="357"/>
      <c r="BG186" s="357"/>
      <c r="BH186" s="357"/>
      <c r="BI186" s="208"/>
      <c r="BJ186" s="29"/>
      <c r="BK186" s="12"/>
      <c r="BL186" s="12"/>
      <c r="BM186" s="356"/>
      <c r="BN186" s="356"/>
      <c r="BO186" s="356"/>
      <c r="BP186" s="356"/>
      <c r="BQ186" s="356"/>
      <c r="BR186" s="356"/>
      <c r="BS186" s="356"/>
      <c r="BT186" s="356"/>
      <c r="BU186" s="356"/>
      <c r="BV186" s="356"/>
      <c r="BW186" s="356"/>
      <c r="BX186" s="356"/>
      <c r="BY186" s="357"/>
      <c r="BZ186" s="357"/>
      <c r="CA186" s="12"/>
      <c r="CB186" s="12"/>
      <c r="CC186" s="12"/>
      <c r="CD186" s="12"/>
      <c r="CE186" s="12"/>
      <c r="CF186" s="12"/>
      <c r="CG186" s="12"/>
    </row>
    <row r="187" ht="15.75" customHeight="1">
      <c r="A187" s="5"/>
      <c r="B187" s="355"/>
      <c r="C187" s="356"/>
      <c r="D187" s="356"/>
      <c r="E187" s="356"/>
      <c r="F187" s="356"/>
      <c r="G187" s="356"/>
      <c r="H187" s="205"/>
      <c r="I187" s="356"/>
      <c r="J187" s="356"/>
      <c r="K187" s="356"/>
      <c r="L187" s="356"/>
      <c r="M187" s="356"/>
      <c r="N187" s="356"/>
      <c r="O187" s="356"/>
      <c r="P187" s="356"/>
      <c r="Q187" s="356"/>
      <c r="R187" s="356"/>
      <c r="S187" s="356"/>
      <c r="T187" s="356"/>
      <c r="U187" s="356"/>
      <c r="V187" s="356"/>
      <c r="W187" s="356"/>
      <c r="X187" s="356"/>
      <c r="Y187" s="356"/>
      <c r="Z187" s="42"/>
      <c r="AA187" s="42"/>
      <c r="AB187" s="42"/>
      <c r="AC187" s="42"/>
      <c r="AD187" s="42"/>
      <c r="AE187" s="42"/>
      <c r="AF187" s="356"/>
      <c r="AG187" s="356"/>
      <c r="AH187" s="357"/>
      <c r="AI187" s="356"/>
      <c r="AJ187" s="357"/>
      <c r="AK187" s="44"/>
      <c r="AL187" s="44"/>
      <c r="AM187" s="44"/>
      <c r="AN187" s="44"/>
      <c r="AO187" s="44"/>
      <c r="AP187" s="44"/>
      <c r="AQ187" s="356"/>
      <c r="AR187" s="356"/>
      <c r="AS187" s="357"/>
      <c r="AT187" s="356"/>
      <c r="AU187" s="357"/>
      <c r="AV187" s="44"/>
      <c r="AW187" s="44"/>
      <c r="AX187" s="44"/>
      <c r="AY187" s="44"/>
      <c r="AZ187" s="44"/>
      <c r="BA187" s="44"/>
      <c r="BB187" s="356"/>
      <c r="BC187" s="356"/>
      <c r="BD187" s="357"/>
      <c r="BE187" s="356"/>
      <c r="BF187" s="357"/>
      <c r="BG187" s="357"/>
      <c r="BH187" s="357"/>
      <c r="BI187" s="208"/>
      <c r="BJ187" s="29"/>
      <c r="BK187" s="12"/>
      <c r="BL187" s="12"/>
      <c r="BM187" s="356"/>
      <c r="BN187" s="356"/>
      <c r="BO187" s="356"/>
      <c r="BP187" s="356"/>
      <c r="BQ187" s="356"/>
      <c r="BR187" s="356"/>
      <c r="BS187" s="356"/>
      <c r="BT187" s="356"/>
      <c r="BU187" s="356"/>
      <c r="BV187" s="356"/>
      <c r="BW187" s="356"/>
      <c r="BX187" s="356"/>
      <c r="BY187" s="357"/>
      <c r="BZ187" s="357"/>
      <c r="CA187" s="12"/>
      <c r="CB187" s="12"/>
      <c r="CC187" s="12"/>
      <c r="CD187" s="12"/>
      <c r="CE187" s="12"/>
      <c r="CF187" s="12"/>
      <c r="CG187" s="12"/>
    </row>
    <row r="188" ht="15.75" customHeight="1">
      <c r="A188" s="5"/>
      <c r="B188" s="355"/>
      <c r="C188" s="356"/>
      <c r="D188" s="356"/>
      <c r="E188" s="356"/>
      <c r="F188" s="356"/>
      <c r="G188" s="356"/>
      <c r="H188" s="205"/>
      <c r="I188" s="356"/>
      <c r="J188" s="356"/>
      <c r="K188" s="356"/>
      <c r="L188" s="356"/>
      <c r="M188" s="356"/>
      <c r="N188" s="356"/>
      <c r="O188" s="356"/>
      <c r="P188" s="356"/>
      <c r="Q188" s="356"/>
      <c r="R188" s="356"/>
      <c r="S188" s="356"/>
      <c r="T188" s="356"/>
      <c r="U188" s="356"/>
      <c r="V188" s="356"/>
      <c r="W188" s="356"/>
      <c r="X188" s="356"/>
      <c r="Y188" s="356"/>
      <c r="Z188" s="42"/>
      <c r="AA188" s="42"/>
      <c r="AB188" s="42"/>
      <c r="AC188" s="42"/>
      <c r="AD188" s="42"/>
      <c r="AE188" s="42"/>
      <c r="AF188" s="356"/>
      <c r="AG188" s="356"/>
      <c r="AH188" s="357"/>
      <c r="AI188" s="356"/>
      <c r="AJ188" s="357"/>
      <c r="AK188" s="44"/>
      <c r="AL188" s="44"/>
      <c r="AM188" s="44"/>
      <c r="AN188" s="44"/>
      <c r="AO188" s="44"/>
      <c r="AP188" s="44"/>
      <c r="AQ188" s="356"/>
      <c r="AR188" s="356"/>
      <c r="AS188" s="357"/>
      <c r="AT188" s="356"/>
      <c r="AU188" s="357"/>
      <c r="AV188" s="44"/>
      <c r="AW188" s="44"/>
      <c r="AX188" s="44"/>
      <c r="AY188" s="44"/>
      <c r="AZ188" s="44"/>
      <c r="BA188" s="44"/>
      <c r="BB188" s="356"/>
      <c r="BC188" s="356"/>
      <c r="BD188" s="357"/>
      <c r="BE188" s="356"/>
      <c r="BF188" s="357"/>
      <c r="BG188" s="357"/>
      <c r="BH188" s="357"/>
      <c r="BI188" s="208"/>
      <c r="BJ188" s="29"/>
      <c r="BK188" s="12"/>
      <c r="BL188" s="12"/>
      <c r="BM188" s="356"/>
      <c r="BN188" s="356"/>
      <c r="BO188" s="356"/>
      <c r="BP188" s="356"/>
      <c r="BQ188" s="356"/>
      <c r="BR188" s="356"/>
      <c r="BS188" s="356"/>
      <c r="BT188" s="356"/>
      <c r="BU188" s="356"/>
      <c r="BV188" s="356"/>
      <c r="BW188" s="356"/>
      <c r="BX188" s="356"/>
      <c r="BY188" s="357"/>
      <c r="BZ188" s="357"/>
      <c r="CA188" s="12"/>
      <c r="CB188" s="12"/>
      <c r="CC188" s="12"/>
      <c r="CD188" s="12"/>
      <c r="CE188" s="12"/>
      <c r="CF188" s="12"/>
      <c r="CG188" s="12"/>
    </row>
    <row r="189" ht="15.75" customHeight="1">
      <c r="A189" s="5"/>
      <c r="B189" s="355"/>
      <c r="C189" s="356"/>
      <c r="D189" s="356"/>
      <c r="E189" s="356"/>
      <c r="F189" s="356"/>
      <c r="G189" s="356"/>
      <c r="H189" s="205"/>
      <c r="I189" s="356"/>
      <c r="J189" s="356"/>
      <c r="K189" s="356"/>
      <c r="L189" s="356"/>
      <c r="M189" s="356"/>
      <c r="N189" s="356"/>
      <c r="O189" s="356"/>
      <c r="P189" s="356"/>
      <c r="Q189" s="356"/>
      <c r="R189" s="356"/>
      <c r="S189" s="356"/>
      <c r="T189" s="356"/>
      <c r="U189" s="356"/>
      <c r="V189" s="356"/>
      <c r="W189" s="356"/>
      <c r="X189" s="356"/>
      <c r="Y189" s="356"/>
      <c r="Z189" s="42"/>
      <c r="AA189" s="42"/>
      <c r="AB189" s="42"/>
      <c r="AC189" s="42"/>
      <c r="AD189" s="42"/>
      <c r="AE189" s="42"/>
      <c r="AF189" s="356"/>
      <c r="AG189" s="356"/>
      <c r="AH189" s="357"/>
      <c r="AI189" s="356"/>
      <c r="AJ189" s="357"/>
      <c r="AK189" s="44"/>
      <c r="AL189" s="44"/>
      <c r="AM189" s="44"/>
      <c r="AN189" s="44"/>
      <c r="AO189" s="44"/>
      <c r="AP189" s="44"/>
      <c r="AQ189" s="356"/>
      <c r="AR189" s="356"/>
      <c r="AS189" s="357"/>
      <c r="AT189" s="356"/>
      <c r="AU189" s="357"/>
      <c r="AV189" s="44"/>
      <c r="AW189" s="44"/>
      <c r="AX189" s="44"/>
      <c r="AY189" s="44"/>
      <c r="AZ189" s="44"/>
      <c r="BA189" s="44"/>
      <c r="BB189" s="356"/>
      <c r="BC189" s="356"/>
      <c r="BD189" s="357"/>
      <c r="BE189" s="356"/>
      <c r="BF189" s="357"/>
      <c r="BG189" s="357"/>
      <c r="BH189" s="357"/>
      <c r="BI189" s="208"/>
      <c r="BJ189" s="29"/>
      <c r="BK189" s="12"/>
      <c r="BL189" s="12"/>
      <c r="BM189" s="356"/>
      <c r="BN189" s="356"/>
      <c r="BO189" s="356"/>
      <c r="BP189" s="356"/>
      <c r="BQ189" s="356"/>
      <c r="BR189" s="356"/>
      <c r="BS189" s="356"/>
      <c r="BT189" s="356"/>
      <c r="BU189" s="356"/>
      <c r="BV189" s="356"/>
      <c r="BW189" s="356"/>
      <c r="BX189" s="356"/>
      <c r="BY189" s="357"/>
      <c r="BZ189" s="357"/>
      <c r="CA189" s="12"/>
      <c r="CB189" s="12"/>
      <c r="CC189" s="12"/>
      <c r="CD189" s="12"/>
      <c r="CE189" s="12"/>
      <c r="CF189" s="12"/>
      <c r="CG189" s="12"/>
    </row>
    <row r="190" ht="15.75" customHeight="1">
      <c r="A190" s="5"/>
      <c r="B190" s="355"/>
      <c r="C190" s="356"/>
      <c r="D190" s="356"/>
      <c r="E190" s="356"/>
      <c r="F190" s="356"/>
      <c r="G190" s="356"/>
      <c r="H190" s="205"/>
      <c r="I190" s="356"/>
      <c r="J190" s="356"/>
      <c r="K190" s="356"/>
      <c r="L190" s="356"/>
      <c r="M190" s="356"/>
      <c r="N190" s="356"/>
      <c r="O190" s="356"/>
      <c r="P190" s="356"/>
      <c r="Q190" s="356"/>
      <c r="R190" s="356"/>
      <c r="S190" s="356"/>
      <c r="T190" s="356"/>
      <c r="U190" s="356"/>
      <c r="V190" s="356"/>
      <c r="W190" s="356"/>
      <c r="X190" s="356"/>
      <c r="Y190" s="356"/>
      <c r="Z190" s="42"/>
      <c r="AA190" s="42"/>
      <c r="AB190" s="42"/>
      <c r="AC190" s="42"/>
      <c r="AD190" s="42"/>
      <c r="AE190" s="42"/>
      <c r="AF190" s="356"/>
      <c r="AG190" s="356"/>
      <c r="AH190" s="357"/>
      <c r="AI190" s="356"/>
      <c r="AJ190" s="357"/>
      <c r="AK190" s="44"/>
      <c r="AL190" s="44"/>
      <c r="AM190" s="44"/>
      <c r="AN190" s="44"/>
      <c r="AO190" s="44"/>
      <c r="AP190" s="44"/>
      <c r="AQ190" s="356"/>
      <c r="AR190" s="356"/>
      <c r="AS190" s="357"/>
      <c r="AT190" s="356"/>
      <c r="AU190" s="357"/>
      <c r="AV190" s="44"/>
      <c r="AW190" s="44"/>
      <c r="AX190" s="44"/>
      <c r="AY190" s="44"/>
      <c r="AZ190" s="44"/>
      <c r="BA190" s="44"/>
      <c r="BB190" s="356"/>
      <c r="BC190" s="356"/>
      <c r="BD190" s="357"/>
      <c r="BE190" s="356"/>
      <c r="BF190" s="357"/>
      <c r="BG190" s="357"/>
      <c r="BH190" s="357"/>
      <c r="BI190" s="208"/>
      <c r="BJ190" s="29"/>
      <c r="BK190" s="12"/>
      <c r="BL190" s="12"/>
      <c r="BM190" s="356"/>
      <c r="BN190" s="356"/>
      <c r="BO190" s="356"/>
      <c r="BP190" s="356"/>
      <c r="BQ190" s="356"/>
      <c r="BR190" s="356"/>
      <c r="BS190" s="356"/>
      <c r="BT190" s="356"/>
      <c r="BU190" s="356"/>
      <c r="BV190" s="356"/>
      <c r="BW190" s="356"/>
      <c r="BX190" s="356"/>
      <c r="BY190" s="357"/>
      <c r="BZ190" s="357"/>
      <c r="CA190" s="12"/>
      <c r="CB190" s="12"/>
      <c r="CC190" s="12"/>
      <c r="CD190" s="12"/>
      <c r="CE190" s="12"/>
      <c r="CF190" s="12"/>
      <c r="CG190" s="12"/>
    </row>
    <row r="191" ht="15.75" customHeight="1">
      <c r="A191" s="5"/>
      <c r="B191" s="355"/>
      <c r="C191" s="356"/>
      <c r="D191" s="356"/>
      <c r="E191" s="356"/>
      <c r="F191" s="356"/>
      <c r="G191" s="356"/>
      <c r="H191" s="205"/>
      <c r="I191" s="356"/>
      <c r="J191" s="356"/>
      <c r="K191" s="356"/>
      <c r="L191" s="356"/>
      <c r="M191" s="356"/>
      <c r="N191" s="356"/>
      <c r="O191" s="356"/>
      <c r="P191" s="356"/>
      <c r="Q191" s="356"/>
      <c r="R191" s="356"/>
      <c r="S191" s="356"/>
      <c r="T191" s="356"/>
      <c r="U191" s="356"/>
      <c r="V191" s="356"/>
      <c r="W191" s="356"/>
      <c r="X191" s="356"/>
      <c r="Y191" s="356"/>
      <c r="Z191" s="42"/>
      <c r="AA191" s="42"/>
      <c r="AB191" s="42"/>
      <c r="AC191" s="42"/>
      <c r="AD191" s="42"/>
      <c r="AE191" s="42"/>
      <c r="AF191" s="356"/>
      <c r="AG191" s="356"/>
      <c r="AH191" s="357"/>
      <c r="AI191" s="356"/>
      <c r="AJ191" s="357"/>
      <c r="AK191" s="44"/>
      <c r="AL191" s="44"/>
      <c r="AM191" s="44"/>
      <c r="AN191" s="44"/>
      <c r="AO191" s="44"/>
      <c r="AP191" s="44"/>
      <c r="AQ191" s="356"/>
      <c r="AR191" s="356"/>
      <c r="AS191" s="357"/>
      <c r="AT191" s="356"/>
      <c r="AU191" s="357"/>
      <c r="AV191" s="44"/>
      <c r="AW191" s="44"/>
      <c r="AX191" s="44"/>
      <c r="AY191" s="44"/>
      <c r="AZ191" s="44"/>
      <c r="BA191" s="44"/>
      <c r="BB191" s="356"/>
      <c r="BC191" s="356"/>
      <c r="BD191" s="357"/>
      <c r="BE191" s="356"/>
      <c r="BF191" s="357"/>
      <c r="BG191" s="357"/>
      <c r="BH191" s="357"/>
      <c r="BI191" s="208"/>
      <c r="BJ191" s="29"/>
      <c r="BK191" s="12"/>
      <c r="BL191" s="12"/>
      <c r="BM191" s="356"/>
      <c r="BN191" s="356"/>
      <c r="BO191" s="356"/>
      <c r="BP191" s="356"/>
      <c r="BQ191" s="356"/>
      <c r="BR191" s="356"/>
      <c r="BS191" s="356"/>
      <c r="BT191" s="356"/>
      <c r="BU191" s="356"/>
      <c r="BV191" s="356"/>
      <c r="BW191" s="356"/>
      <c r="BX191" s="356"/>
      <c r="BY191" s="357"/>
      <c r="BZ191" s="357"/>
      <c r="CA191" s="12"/>
      <c r="CB191" s="12"/>
      <c r="CC191" s="12"/>
      <c r="CD191" s="12"/>
      <c r="CE191" s="12"/>
      <c r="CF191" s="12"/>
      <c r="CG191" s="12"/>
    </row>
    <row r="192" ht="15.75" customHeight="1">
      <c r="A192" s="5"/>
      <c r="B192" s="355"/>
      <c r="C192" s="356"/>
      <c r="D192" s="356"/>
      <c r="E192" s="356"/>
      <c r="F192" s="356"/>
      <c r="G192" s="356"/>
      <c r="H192" s="205"/>
      <c r="I192" s="356"/>
      <c r="J192" s="356"/>
      <c r="K192" s="356"/>
      <c r="L192" s="356"/>
      <c r="M192" s="356"/>
      <c r="N192" s="356"/>
      <c r="O192" s="356"/>
      <c r="P192" s="356"/>
      <c r="Q192" s="356"/>
      <c r="R192" s="356"/>
      <c r="S192" s="356"/>
      <c r="T192" s="356"/>
      <c r="U192" s="356"/>
      <c r="V192" s="356"/>
      <c r="W192" s="356"/>
      <c r="X192" s="356"/>
      <c r="Y192" s="356"/>
      <c r="Z192" s="42"/>
      <c r="AA192" s="42"/>
      <c r="AB192" s="42"/>
      <c r="AC192" s="42"/>
      <c r="AD192" s="42"/>
      <c r="AE192" s="42"/>
      <c r="AF192" s="356"/>
      <c r="AG192" s="356"/>
      <c r="AH192" s="357"/>
      <c r="AI192" s="356"/>
      <c r="AJ192" s="357"/>
      <c r="AK192" s="44"/>
      <c r="AL192" s="44"/>
      <c r="AM192" s="44"/>
      <c r="AN192" s="44"/>
      <c r="AO192" s="44"/>
      <c r="AP192" s="44"/>
      <c r="AQ192" s="356"/>
      <c r="AR192" s="356"/>
      <c r="AS192" s="357"/>
      <c r="AT192" s="356"/>
      <c r="AU192" s="357"/>
      <c r="AV192" s="44"/>
      <c r="AW192" s="44"/>
      <c r="AX192" s="44"/>
      <c r="AY192" s="44"/>
      <c r="AZ192" s="44"/>
      <c r="BA192" s="44"/>
      <c r="BB192" s="356"/>
      <c r="BC192" s="356"/>
      <c r="BD192" s="357"/>
      <c r="BE192" s="356"/>
      <c r="BF192" s="357"/>
      <c r="BG192" s="357"/>
      <c r="BH192" s="357"/>
      <c r="BI192" s="208"/>
      <c r="BJ192" s="29"/>
      <c r="BK192" s="12"/>
      <c r="BL192" s="12"/>
      <c r="BM192" s="356"/>
      <c r="BN192" s="356"/>
      <c r="BO192" s="356"/>
      <c r="BP192" s="356"/>
      <c r="BQ192" s="356"/>
      <c r="BR192" s="356"/>
      <c r="BS192" s="356"/>
      <c r="BT192" s="356"/>
      <c r="BU192" s="356"/>
      <c r="BV192" s="356"/>
      <c r="BW192" s="356"/>
      <c r="BX192" s="356"/>
      <c r="BY192" s="357"/>
      <c r="BZ192" s="357"/>
      <c r="CA192" s="12"/>
      <c r="CB192" s="12"/>
      <c r="CC192" s="12"/>
      <c r="CD192" s="12"/>
      <c r="CE192" s="12"/>
      <c r="CF192" s="12"/>
      <c r="CG192" s="12"/>
    </row>
    <row r="193" ht="15.75" customHeight="1">
      <c r="A193" s="5"/>
      <c r="B193" s="355"/>
      <c r="C193" s="356"/>
      <c r="D193" s="356"/>
      <c r="E193" s="356"/>
      <c r="F193" s="356"/>
      <c r="G193" s="356"/>
      <c r="H193" s="205"/>
      <c r="I193" s="356"/>
      <c r="J193" s="356"/>
      <c r="K193" s="356"/>
      <c r="L193" s="356"/>
      <c r="M193" s="356"/>
      <c r="N193" s="356"/>
      <c r="O193" s="356"/>
      <c r="P193" s="356"/>
      <c r="Q193" s="356"/>
      <c r="R193" s="356"/>
      <c r="S193" s="356"/>
      <c r="T193" s="356"/>
      <c r="U193" s="356"/>
      <c r="V193" s="356"/>
      <c r="W193" s="356"/>
      <c r="X193" s="356"/>
      <c r="Y193" s="356"/>
      <c r="Z193" s="42"/>
      <c r="AA193" s="42"/>
      <c r="AB193" s="42"/>
      <c r="AC193" s="42"/>
      <c r="AD193" s="42"/>
      <c r="AE193" s="42"/>
      <c r="AF193" s="356"/>
      <c r="AG193" s="356"/>
      <c r="AH193" s="357"/>
      <c r="AI193" s="356"/>
      <c r="AJ193" s="357"/>
      <c r="AK193" s="44"/>
      <c r="AL193" s="44"/>
      <c r="AM193" s="44"/>
      <c r="AN193" s="44"/>
      <c r="AO193" s="44"/>
      <c r="AP193" s="44"/>
      <c r="AQ193" s="356"/>
      <c r="AR193" s="356"/>
      <c r="AS193" s="357"/>
      <c r="AT193" s="356"/>
      <c r="AU193" s="357"/>
      <c r="AV193" s="44"/>
      <c r="AW193" s="44"/>
      <c r="AX193" s="44"/>
      <c r="AY193" s="44"/>
      <c r="AZ193" s="44"/>
      <c r="BA193" s="44"/>
      <c r="BB193" s="356"/>
      <c r="BC193" s="356"/>
      <c r="BD193" s="357"/>
      <c r="BE193" s="356"/>
      <c r="BF193" s="357"/>
      <c r="BG193" s="357"/>
      <c r="BH193" s="357"/>
      <c r="BI193" s="208"/>
      <c r="BJ193" s="29"/>
      <c r="BK193" s="12"/>
      <c r="BL193" s="12"/>
      <c r="BM193" s="356"/>
      <c r="BN193" s="356"/>
      <c r="BO193" s="356"/>
      <c r="BP193" s="356"/>
      <c r="BQ193" s="356"/>
      <c r="BR193" s="356"/>
      <c r="BS193" s="356"/>
      <c r="BT193" s="356"/>
      <c r="BU193" s="356"/>
      <c r="BV193" s="356"/>
      <c r="BW193" s="356"/>
      <c r="BX193" s="356"/>
      <c r="BY193" s="357"/>
      <c r="BZ193" s="357"/>
      <c r="CA193" s="12"/>
      <c r="CB193" s="12"/>
      <c r="CC193" s="12"/>
      <c r="CD193" s="12"/>
      <c r="CE193" s="12"/>
      <c r="CF193" s="12"/>
      <c r="CG193" s="12"/>
    </row>
    <row r="194" ht="15.75" customHeight="1">
      <c r="A194" s="5"/>
      <c r="B194" s="355"/>
      <c r="C194" s="356"/>
      <c r="D194" s="356"/>
      <c r="E194" s="356"/>
      <c r="F194" s="356"/>
      <c r="G194" s="356"/>
      <c r="H194" s="205"/>
      <c r="I194" s="356"/>
      <c r="J194" s="356"/>
      <c r="K194" s="356"/>
      <c r="L194" s="356"/>
      <c r="M194" s="356"/>
      <c r="N194" s="356"/>
      <c r="O194" s="356"/>
      <c r="P194" s="356"/>
      <c r="Q194" s="356"/>
      <c r="R194" s="356"/>
      <c r="S194" s="356"/>
      <c r="T194" s="356"/>
      <c r="U194" s="356"/>
      <c r="V194" s="356"/>
      <c r="W194" s="356"/>
      <c r="X194" s="356"/>
      <c r="Y194" s="356"/>
      <c r="Z194" s="42"/>
      <c r="AA194" s="42"/>
      <c r="AB194" s="42"/>
      <c r="AC194" s="42"/>
      <c r="AD194" s="42"/>
      <c r="AE194" s="42"/>
      <c r="AF194" s="356"/>
      <c r="AG194" s="356"/>
      <c r="AH194" s="357"/>
      <c r="AI194" s="356"/>
      <c r="AJ194" s="357"/>
      <c r="AK194" s="44"/>
      <c r="AL194" s="44"/>
      <c r="AM194" s="44"/>
      <c r="AN194" s="44"/>
      <c r="AO194" s="44"/>
      <c r="AP194" s="44"/>
      <c r="AQ194" s="356"/>
      <c r="AR194" s="356"/>
      <c r="AS194" s="357"/>
      <c r="AT194" s="356"/>
      <c r="AU194" s="357"/>
      <c r="AV194" s="44"/>
      <c r="AW194" s="44"/>
      <c r="AX194" s="44"/>
      <c r="AY194" s="44"/>
      <c r="AZ194" s="44"/>
      <c r="BA194" s="44"/>
      <c r="BB194" s="356"/>
      <c r="BC194" s="356"/>
      <c r="BD194" s="357"/>
      <c r="BE194" s="356"/>
      <c r="BF194" s="357"/>
      <c r="BG194" s="357"/>
      <c r="BH194" s="357"/>
      <c r="BI194" s="208"/>
      <c r="BJ194" s="29"/>
      <c r="BK194" s="12"/>
      <c r="BL194" s="12"/>
      <c r="BM194" s="356"/>
      <c r="BN194" s="356"/>
      <c r="BO194" s="356"/>
      <c r="BP194" s="356"/>
      <c r="BQ194" s="356"/>
      <c r="BR194" s="356"/>
      <c r="BS194" s="356"/>
      <c r="BT194" s="356"/>
      <c r="BU194" s="356"/>
      <c r="BV194" s="356"/>
      <c r="BW194" s="356"/>
      <c r="BX194" s="356"/>
      <c r="BY194" s="357"/>
      <c r="BZ194" s="357"/>
      <c r="CA194" s="12"/>
      <c r="CB194" s="12"/>
      <c r="CC194" s="12"/>
      <c r="CD194" s="12"/>
      <c r="CE194" s="12"/>
      <c r="CF194" s="12"/>
      <c r="CG194" s="12"/>
    </row>
    <row r="195" ht="15.75" customHeight="1">
      <c r="A195" s="5"/>
      <c r="B195" s="355"/>
      <c r="C195" s="356"/>
      <c r="D195" s="356"/>
      <c r="E195" s="356"/>
      <c r="F195" s="356"/>
      <c r="G195" s="356"/>
      <c r="H195" s="205"/>
      <c r="I195" s="356"/>
      <c r="J195" s="356"/>
      <c r="K195" s="356"/>
      <c r="L195" s="356"/>
      <c r="M195" s="356"/>
      <c r="N195" s="356"/>
      <c r="O195" s="356"/>
      <c r="P195" s="356"/>
      <c r="Q195" s="356"/>
      <c r="R195" s="356"/>
      <c r="S195" s="356"/>
      <c r="T195" s="356"/>
      <c r="U195" s="356"/>
      <c r="V195" s="356"/>
      <c r="W195" s="356"/>
      <c r="X195" s="356"/>
      <c r="Y195" s="356"/>
      <c r="Z195" s="42"/>
      <c r="AA195" s="42"/>
      <c r="AB195" s="42"/>
      <c r="AC195" s="42"/>
      <c r="AD195" s="42"/>
      <c r="AE195" s="42"/>
      <c r="AF195" s="356"/>
      <c r="AG195" s="356"/>
      <c r="AH195" s="357"/>
      <c r="AI195" s="356"/>
      <c r="AJ195" s="357"/>
      <c r="AK195" s="44"/>
      <c r="AL195" s="44"/>
      <c r="AM195" s="44"/>
      <c r="AN195" s="44"/>
      <c r="AO195" s="44"/>
      <c r="AP195" s="44"/>
      <c r="AQ195" s="356"/>
      <c r="AR195" s="356"/>
      <c r="AS195" s="357"/>
      <c r="AT195" s="356"/>
      <c r="AU195" s="357"/>
      <c r="AV195" s="44"/>
      <c r="AW195" s="44"/>
      <c r="AX195" s="44"/>
      <c r="AY195" s="44"/>
      <c r="AZ195" s="44"/>
      <c r="BA195" s="44"/>
      <c r="BB195" s="356"/>
      <c r="BC195" s="356"/>
      <c r="BD195" s="357"/>
      <c r="BE195" s="356"/>
      <c r="BF195" s="357"/>
      <c r="BG195" s="357"/>
      <c r="BH195" s="357"/>
      <c r="BI195" s="208"/>
      <c r="BJ195" s="29"/>
      <c r="BK195" s="12"/>
      <c r="BL195" s="12"/>
      <c r="BM195" s="356"/>
      <c r="BN195" s="356"/>
      <c r="BO195" s="356"/>
      <c r="BP195" s="356"/>
      <c r="BQ195" s="356"/>
      <c r="BR195" s="356"/>
      <c r="BS195" s="356"/>
      <c r="BT195" s="356"/>
      <c r="BU195" s="356"/>
      <c r="BV195" s="356"/>
      <c r="BW195" s="356"/>
      <c r="BX195" s="356"/>
      <c r="BY195" s="357"/>
      <c r="BZ195" s="357"/>
      <c r="CA195" s="12"/>
      <c r="CB195" s="12"/>
      <c r="CC195" s="12"/>
      <c r="CD195" s="12"/>
      <c r="CE195" s="12"/>
      <c r="CF195" s="12"/>
      <c r="CG195" s="12"/>
    </row>
    <row r="196" ht="15.75" customHeight="1">
      <c r="A196" s="5"/>
      <c r="B196" s="355"/>
      <c r="C196" s="356"/>
      <c r="D196" s="356"/>
      <c r="E196" s="356"/>
      <c r="F196" s="356"/>
      <c r="G196" s="356"/>
      <c r="H196" s="205"/>
      <c r="I196" s="356"/>
      <c r="J196" s="356"/>
      <c r="K196" s="356"/>
      <c r="L196" s="356"/>
      <c r="M196" s="356"/>
      <c r="N196" s="356"/>
      <c r="O196" s="356"/>
      <c r="P196" s="356"/>
      <c r="Q196" s="356"/>
      <c r="R196" s="356"/>
      <c r="S196" s="356"/>
      <c r="T196" s="356"/>
      <c r="U196" s="356"/>
      <c r="V196" s="356"/>
      <c r="W196" s="356"/>
      <c r="X196" s="356"/>
      <c r="Y196" s="356"/>
      <c r="Z196" s="42"/>
      <c r="AA196" s="42"/>
      <c r="AB196" s="42"/>
      <c r="AC196" s="42"/>
      <c r="AD196" s="42"/>
      <c r="AE196" s="42"/>
      <c r="AF196" s="356"/>
      <c r="AG196" s="356"/>
      <c r="AH196" s="357"/>
      <c r="AI196" s="356"/>
      <c r="AJ196" s="357"/>
      <c r="AK196" s="44"/>
      <c r="AL196" s="44"/>
      <c r="AM196" s="44"/>
      <c r="AN196" s="44"/>
      <c r="AO196" s="44"/>
      <c r="AP196" s="44"/>
      <c r="AQ196" s="356"/>
      <c r="AR196" s="356"/>
      <c r="AS196" s="357"/>
      <c r="AT196" s="356"/>
      <c r="AU196" s="357"/>
      <c r="AV196" s="44"/>
      <c r="AW196" s="44"/>
      <c r="AX196" s="44"/>
      <c r="AY196" s="44"/>
      <c r="AZ196" s="44"/>
      <c r="BA196" s="44"/>
      <c r="BB196" s="356"/>
      <c r="BC196" s="356"/>
      <c r="BD196" s="357"/>
      <c r="BE196" s="356"/>
      <c r="BF196" s="357"/>
      <c r="BG196" s="357"/>
      <c r="BH196" s="357"/>
      <c r="BI196" s="208"/>
      <c r="BJ196" s="29"/>
      <c r="BK196" s="12"/>
      <c r="BL196" s="12"/>
      <c r="BM196" s="356"/>
      <c r="BN196" s="356"/>
      <c r="BO196" s="356"/>
      <c r="BP196" s="356"/>
      <c r="BQ196" s="356"/>
      <c r="BR196" s="356"/>
      <c r="BS196" s="356"/>
      <c r="BT196" s="356"/>
      <c r="BU196" s="356"/>
      <c r="BV196" s="356"/>
      <c r="BW196" s="356"/>
      <c r="BX196" s="356"/>
      <c r="BY196" s="357"/>
      <c r="BZ196" s="357"/>
      <c r="CA196" s="12"/>
      <c r="CB196" s="12"/>
      <c r="CC196" s="12"/>
      <c r="CD196" s="12"/>
      <c r="CE196" s="12"/>
      <c r="CF196" s="12"/>
      <c r="CG196" s="12"/>
    </row>
    <row r="197" ht="15.75" customHeight="1">
      <c r="A197" s="5"/>
      <c r="B197" s="355"/>
      <c r="C197" s="356"/>
      <c r="D197" s="356"/>
      <c r="E197" s="356"/>
      <c r="F197" s="356"/>
      <c r="G197" s="356"/>
      <c r="H197" s="205"/>
      <c r="I197" s="356"/>
      <c r="J197" s="356"/>
      <c r="K197" s="356"/>
      <c r="L197" s="356"/>
      <c r="M197" s="356"/>
      <c r="N197" s="356"/>
      <c r="O197" s="356"/>
      <c r="P197" s="356"/>
      <c r="Q197" s="356"/>
      <c r="R197" s="356"/>
      <c r="S197" s="356"/>
      <c r="T197" s="356"/>
      <c r="U197" s="356"/>
      <c r="V197" s="356"/>
      <c r="W197" s="356"/>
      <c r="X197" s="356"/>
      <c r="Y197" s="356"/>
      <c r="Z197" s="42"/>
      <c r="AA197" s="42"/>
      <c r="AB197" s="42"/>
      <c r="AC197" s="42"/>
      <c r="AD197" s="42"/>
      <c r="AE197" s="42"/>
      <c r="AF197" s="356"/>
      <c r="AG197" s="356"/>
      <c r="AH197" s="357"/>
      <c r="AI197" s="356"/>
      <c r="AJ197" s="357"/>
      <c r="AK197" s="44"/>
      <c r="AL197" s="44"/>
      <c r="AM197" s="44"/>
      <c r="AN197" s="44"/>
      <c r="AO197" s="44"/>
      <c r="AP197" s="44"/>
      <c r="AQ197" s="356"/>
      <c r="AR197" s="356"/>
      <c r="AS197" s="357"/>
      <c r="AT197" s="356"/>
      <c r="AU197" s="357"/>
      <c r="AV197" s="44"/>
      <c r="AW197" s="44"/>
      <c r="AX197" s="44"/>
      <c r="AY197" s="44"/>
      <c r="AZ197" s="44"/>
      <c r="BA197" s="44"/>
      <c r="BB197" s="356"/>
      <c r="BC197" s="356"/>
      <c r="BD197" s="357"/>
      <c r="BE197" s="356"/>
      <c r="BF197" s="357"/>
      <c r="BG197" s="357"/>
      <c r="BH197" s="357"/>
      <c r="BI197" s="208"/>
      <c r="BJ197" s="29"/>
      <c r="BK197" s="12"/>
      <c r="BL197" s="12"/>
      <c r="BM197" s="356"/>
      <c r="BN197" s="356"/>
      <c r="BO197" s="356"/>
      <c r="BP197" s="356"/>
      <c r="BQ197" s="356"/>
      <c r="BR197" s="356"/>
      <c r="BS197" s="356"/>
      <c r="BT197" s="356"/>
      <c r="BU197" s="356"/>
      <c r="BV197" s="356"/>
      <c r="BW197" s="356"/>
      <c r="BX197" s="356"/>
      <c r="BY197" s="357"/>
      <c r="BZ197" s="357"/>
      <c r="CA197" s="12"/>
      <c r="CB197" s="12"/>
      <c r="CC197" s="12"/>
      <c r="CD197" s="12"/>
      <c r="CE197" s="12"/>
      <c r="CF197" s="12"/>
      <c r="CG197" s="12"/>
    </row>
    <row r="198" ht="15.75" customHeight="1">
      <c r="A198" s="5"/>
      <c r="B198" s="355"/>
      <c r="C198" s="356"/>
      <c r="D198" s="356"/>
      <c r="E198" s="356"/>
      <c r="F198" s="356"/>
      <c r="G198" s="356"/>
      <c r="H198" s="205"/>
      <c r="I198" s="356"/>
      <c r="J198" s="356"/>
      <c r="K198" s="356"/>
      <c r="L198" s="356"/>
      <c r="M198" s="356"/>
      <c r="N198" s="356"/>
      <c r="O198" s="356"/>
      <c r="P198" s="356"/>
      <c r="Q198" s="356"/>
      <c r="R198" s="356"/>
      <c r="S198" s="356"/>
      <c r="T198" s="356"/>
      <c r="U198" s="356"/>
      <c r="V198" s="356"/>
      <c r="W198" s="356"/>
      <c r="X198" s="356"/>
      <c r="Y198" s="356"/>
      <c r="Z198" s="42"/>
      <c r="AA198" s="42"/>
      <c r="AB198" s="42"/>
      <c r="AC198" s="42"/>
      <c r="AD198" s="42"/>
      <c r="AE198" s="42"/>
      <c r="AF198" s="356"/>
      <c r="AG198" s="356"/>
      <c r="AH198" s="357"/>
      <c r="AI198" s="356"/>
      <c r="AJ198" s="357"/>
      <c r="AK198" s="44"/>
      <c r="AL198" s="44"/>
      <c r="AM198" s="44"/>
      <c r="AN198" s="44"/>
      <c r="AO198" s="44"/>
      <c r="AP198" s="44"/>
      <c r="AQ198" s="356"/>
      <c r="AR198" s="356"/>
      <c r="AS198" s="357"/>
      <c r="AT198" s="356"/>
      <c r="AU198" s="357"/>
      <c r="AV198" s="44"/>
      <c r="AW198" s="44"/>
      <c r="AX198" s="44"/>
      <c r="AY198" s="44"/>
      <c r="AZ198" s="44"/>
      <c r="BA198" s="44"/>
      <c r="BB198" s="356"/>
      <c r="BC198" s="356"/>
      <c r="BD198" s="357"/>
      <c r="BE198" s="356"/>
      <c r="BF198" s="357"/>
      <c r="BG198" s="357"/>
      <c r="BH198" s="357"/>
      <c r="BI198" s="208"/>
      <c r="BJ198" s="29"/>
      <c r="BK198" s="12"/>
      <c r="BL198" s="12"/>
      <c r="BM198" s="356"/>
      <c r="BN198" s="356"/>
      <c r="BO198" s="356"/>
      <c r="BP198" s="356"/>
      <c r="BQ198" s="356"/>
      <c r="BR198" s="356"/>
      <c r="BS198" s="356"/>
      <c r="BT198" s="356"/>
      <c r="BU198" s="356"/>
      <c r="BV198" s="356"/>
      <c r="BW198" s="356"/>
      <c r="BX198" s="356"/>
      <c r="BY198" s="357"/>
      <c r="BZ198" s="357"/>
      <c r="CA198" s="12"/>
      <c r="CB198" s="12"/>
      <c r="CC198" s="12"/>
      <c r="CD198" s="12"/>
      <c r="CE198" s="12"/>
      <c r="CF198" s="12"/>
      <c r="CG198" s="12"/>
    </row>
    <row r="199" ht="15.75" customHeight="1">
      <c r="A199" s="5"/>
      <c r="B199" s="355"/>
      <c r="C199" s="356"/>
      <c r="D199" s="356"/>
      <c r="E199" s="356"/>
      <c r="F199" s="356"/>
      <c r="G199" s="356"/>
      <c r="H199" s="205"/>
      <c r="I199" s="356"/>
      <c r="J199" s="356"/>
      <c r="K199" s="356"/>
      <c r="L199" s="356"/>
      <c r="M199" s="356"/>
      <c r="N199" s="356"/>
      <c r="O199" s="356"/>
      <c r="P199" s="356"/>
      <c r="Q199" s="356"/>
      <c r="R199" s="356"/>
      <c r="S199" s="356"/>
      <c r="T199" s="356"/>
      <c r="U199" s="356"/>
      <c r="V199" s="356"/>
      <c r="W199" s="356"/>
      <c r="X199" s="356"/>
      <c r="Y199" s="356"/>
      <c r="Z199" s="42"/>
      <c r="AA199" s="42"/>
      <c r="AB199" s="42"/>
      <c r="AC199" s="42"/>
      <c r="AD199" s="42"/>
      <c r="AE199" s="42"/>
      <c r="AF199" s="356"/>
      <c r="AG199" s="356"/>
      <c r="AH199" s="357"/>
      <c r="AI199" s="356"/>
      <c r="AJ199" s="357"/>
      <c r="AK199" s="44"/>
      <c r="AL199" s="44"/>
      <c r="AM199" s="44"/>
      <c r="AN199" s="44"/>
      <c r="AO199" s="44"/>
      <c r="AP199" s="44"/>
      <c r="AQ199" s="356"/>
      <c r="AR199" s="356"/>
      <c r="AS199" s="357"/>
      <c r="AT199" s="356"/>
      <c r="AU199" s="357"/>
      <c r="AV199" s="44"/>
      <c r="AW199" s="44"/>
      <c r="AX199" s="44"/>
      <c r="AY199" s="44"/>
      <c r="AZ199" s="44"/>
      <c r="BA199" s="44"/>
      <c r="BB199" s="356"/>
      <c r="BC199" s="356"/>
      <c r="BD199" s="357"/>
      <c r="BE199" s="356"/>
      <c r="BF199" s="357"/>
      <c r="BG199" s="357"/>
      <c r="BH199" s="357"/>
      <c r="BI199" s="208"/>
      <c r="BJ199" s="29"/>
      <c r="BK199" s="12"/>
      <c r="BL199" s="12"/>
      <c r="BM199" s="356"/>
      <c r="BN199" s="356"/>
      <c r="BO199" s="356"/>
      <c r="BP199" s="356"/>
      <c r="BQ199" s="356"/>
      <c r="BR199" s="356"/>
      <c r="BS199" s="356"/>
      <c r="BT199" s="356"/>
      <c r="BU199" s="356"/>
      <c r="BV199" s="356"/>
      <c r="BW199" s="356"/>
      <c r="BX199" s="356"/>
      <c r="BY199" s="357"/>
      <c r="BZ199" s="357"/>
      <c r="CA199" s="12"/>
      <c r="CB199" s="12"/>
      <c r="CC199" s="12"/>
      <c r="CD199" s="12"/>
      <c r="CE199" s="12"/>
      <c r="CF199" s="12"/>
      <c r="CG199" s="12"/>
    </row>
    <row r="200" ht="15.75" customHeight="1">
      <c r="A200" s="5"/>
      <c r="B200" s="355"/>
      <c r="C200" s="356"/>
      <c r="D200" s="356"/>
      <c r="E200" s="356"/>
      <c r="F200" s="356"/>
      <c r="G200" s="356"/>
      <c r="H200" s="205"/>
      <c r="I200" s="356"/>
      <c r="J200" s="356"/>
      <c r="K200" s="356"/>
      <c r="L200" s="356"/>
      <c r="M200" s="356"/>
      <c r="N200" s="356"/>
      <c r="O200" s="356"/>
      <c r="P200" s="356"/>
      <c r="Q200" s="356"/>
      <c r="R200" s="356"/>
      <c r="S200" s="356"/>
      <c r="T200" s="356"/>
      <c r="U200" s="356"/>
      <c r="V200" s="356"/>
      <c r="W200" s="356"/>
      <c r="X200" s="356"/>
      <c r="Y200" s="356"/>
      <c r="Z200" s="42"/>
      <c r="AA200" s="42"/>
      <c r="AB200" s="42"/>
      <c r="AC200" s="42"/>
      <c r="AD200" s="42"/>
      <c r="AE200" s="42"/>
      <c r="AF200" s="356"/>
      <c r="AG200" s="356"/>
      <c r="AH200" s="357"/>
      <c r="AI200" s="356"/>
      <c r="AJ200" s="357"/>
      <c r="AK200" s="44"/>
      <c r="AL200" s="44"/>
      <c r="AM200" s="44"/>
      <c r="AN200" s="44"/>
      <c r="AO200" s="44"/>
      <c r="AP200" s="44"/>
      <c r="AQ200" s="356"/>
      <c r="AR200" s="356"/>
      <c r="AS200" s="357"/>
      <c r="AT200" s="356"/>
      <c r="AU200" s="357"/>
      <c r="AV200" s="44"/>
      <c r="AW200" s="44"/>
      <c r="AX200" s="44"/>
      <c r="AY200" s="44"/>
      <c r="AZ200" s="44"/>
      <c r="BA200" s="44"/>
      <c r="BB200" s="356"/>
      <c r="BC200" s="356"/>
      <c r="BD200" s="357"/>
      <c r="BE200" s="356"/>
      <c r="BF200" s="357"/>
      <c r="BG200" s="357"/>
      <c r="BH200" s="357"/>
      <c r="BI200" s="208"/>
      <c r="BJ200" s="29"/>
      <c r="BK200" s="12"/>
      <c r="BL200" s="12"/>
      <c r="BM200" s="356"/>
      <c r="BN200" s="356"/>
      <c r="BO200" s="356"/>
      <c r="BP200" s="356"/>
      <c r="BQ200" s="356"/>
      <c r="BR200" s="356"/>
      <c r="BS200" s="356"/>
      <c r="BT200" s="356"/>
      <c r="BU200" s="356"/>
      <c r="BV200" s="356"/>
      <c r="BW200" s="356"/>
      <c r="BX200" s="356"/>
      <c r="BY200" s="357"/>
      <c r="BZ200" s="357"/>
      <c r="CA200" s="12"/>
      <c r="CB200" s="12"/>
      <c r="CC200" s="12"/>
      <c r="CD200" s="12"/>
      <c r="CE200" s="12"/>
      <c r="CF200" s="12"/>
      <c r="CG200" s="12"/>
    </row>
    <row r="201" ht="15.75" customHeight="1">
      <c r="A201" s="5"/>
      <c r="B201" s="355"/>
      <c r="C201" s="356"/>
      <c r="D201" s="356"/>
      <c r="E201" s="356"/>
      <c r="F201" s="356"/>
      <c r="G201" s="356"/>
      <c r="H201" s="205"/>
      <c r="I201" s="356"/>
      <c r="J201" s="356"/>
      <c r="K201" s="356"/>
      <c r="L201" s="356"/>
      <c r="M201" s="356"/>
      <c r="N201" s="356"/>
      <c r="O201" s="356"/>
      <c r="P201" s="356"/>
      <c r="Q201" s="356"/>
      <c r="R201" s="356"/>
      <c r="S201" s="356"/>
      <c r="T201" s="356"/>
      <c r="U201" s="356"/>
      <c r="V201" s="356"/>
      <c r="W201" s="356"/>
      <c r="X201" s="356"/>
      <c r="Y201" s="356"/>
      <c r="Z201" s="42"/>
      <c r="AA201" s="42"/>
      <c r="AB201" s="42"/>
      <c r="AC201" s="42"/>
      <c r="AD201" s="42"/>
      <c r="AE201" s="42"/>
      <c r="AF201" s="356"/>
      <c r="AG201" s="356"/>
      <c r="AH201" s="357"/>
      <c r="AI201" s="356"/>
      <c r="AJ201" s="357"/>
      <c r="AK201" s="44"/>
      <c r="AL201" s="44"/>
      <c r="AM201" s="44"/>
      <c r="AN201" s="44"/>
      <c r="AO201" s="44"/>
      <c r="AP201" s="44"/>
      <c r="AQ201" s="356"/>
      <c r="AR201" s="356"/>
      <c r="AS201" s="357"/>
      <c r="AT201" s="356"/>
      <c r="AU201" s="357"/>
      <c r="AV201" s="44"/>
      <c r="AW201" s="44"/>
      <c r="AX201" s="44"/>
      <c r="AY201" s="44"/>
      <c r="AZ201" s="44"/>
      <c r="BA201" s="44"/>
      <c r="BB201" s="356"/>
      <c r="BC201" s="356"/>
      <c r="BD201" s="357"/>
      <c r="BE201" s="356"/>
      <c r="BF201" s="357"/>
      <c r="BG201" s="357"/>
      <c r="BH201" s="357"/>
      <c r="BI201" s="208"/>
      <c r="BJ201" s="29"/>
      <c r="BK201" s="12"/>
      <c r="BL201" s="12"/>
      <c r="BM201" s="356"/>
      <c r="BN201" s="356"/>
      <c r="BO201" s="356"/>
      <c r="BP201" s="356"/>
      <c r="BQ201" s="356"/>
      <c r="BR201" s="356"/>
      <c r="BS201" s="356"/>
      <c r="BT201" s="356"/>
      <c r="BU201" s="356"/>
      <c r="BV201" s="356"/>
      <c r="BW201" s="356"/>
      <c r="BX201" s="356"/>
      <c r="BY201" s="357"/>
      <c r="BZ201" s="357"/>
      <c r="CA201" s="12"/>
      <c r="CB201" s="12"/>
      <c r="CC201" s="12"/>
      <c r="CD201" s="12"/>
      <c r="CE201" s="12"/>
      <c r="CF201" s="12"/>
      <c r="CG201" s="12"/>
    </row>
    <row r="202" ht="15.75" customHeight="1">
      <c r="A202" s="5"/>
      <c r="B202" s="355"/>
      <c r="C202" s="356"/>
      <c r="D202" s="356"/>
      <c r="E202" s="356"/>
      <c r="F202" s="356"/>
      <c r="G202" s="356"/>
      <c r="H202" s="205"/>
      <c r="I202" s="356"/>
      <c r="J202" s="356"/>
      <c r="K202" s="356"/>
      <c r="L202" s="356"/>
      <c r="M202" s="356"/>
      <c r="N202" s="356"/>
      <c r="O202" s="356"/>
      <c r="P202" s="356"/>
      <c r="Q202" s="356"/>
      <c r="R202" s="356"/>
      <c r="S202" s="356"/>
      <c r="T202" s="356"/>
      <c r="U202" s="356"/>
      <c r="V202" s="356"/>
      <c r="W202" s="356"/>
      <c r="X202" s="356"/>
      <c r="Y202" s="356"/>
      <c r="Z202" s="42"/>
      <c r="AA202" s="42"/>
      <c r="AB202" s="42"/>
      <c r="AC202" s="42"/>
      <c r="AD202" s="42"/>
      <c r="AE202" s="42"/>
      <c r="AF202" s="356"/>
      <c r="AG202" s="356"/>
      <c r="AH202" s="357"/>
      <c r="AI202" s="356"/>
      <c r="AJ202" s="357"/>
      <c r="AK202" s="44"/>
      <c r="AL202" s="44"/>
      <c r="AM202" s="44"/>
      <c r="AN202" s="44"/>
      <c r="AO202" s="44"/>
      <c r="AP202" s="44"/>
      <c r="AQ202" s="356"/>
      <c r="AR202" s="356"/>
      <c r="AS202" s="357"/>
      <c r="AT202" s="356"/>
      <c r="AU202" s="357"/>
      <c r="AV202" s="44"/>
      <c r="AW202" s="44"/>
      <c r="AX202" s="44"/>
      <c r="AY202" s="44"/>
      <c r="AZ202" s="44"/>
      <c r="BA202" s="44"/>
      <c r="BB202" s="356"/>
      <c r="BC202" s="356"/>
      <c r="BD202" s="357"/>
      <c r="BE202" s="356"/>
      <c r="BF202" s="357"/>
      <c r="BG202" s="357"/>
      <c r="BH202" s="357"/>
      <c r="BI202" s="208"/>
      <c r="BJ202" s="29"/>
      <c r="BK202" s="12"/>
      <c r="BL202" s="12"/>
      <c r="BM202" s="356"/>
      <c r="BN202" s="356"/>
      <c r="BO202" s="356"/>
      <c r="BP202" s="356"/>
      <c r="BQ202" s="356"/>
      <c r="BR202" s="356"/>
      <c r="BS202" s="356"/>
      <c r="BT202" s="356"/>
      <c r="BU202" s="356"/>
      <c r="BV202" s="356"/>
      <c r="BW202" s="356"/>
      <c r="BX202" s="356"/>
      <c r="BY202" s="357"/>
      <c r="BZ202" s="357"/>
      <c r="CA202" s="12"/>
      <c r="CB202" s="12"/>
      <c r="CC202" s="12"/>
      <c r="CD202" s="12"/>
      <c r="CE202" s="12"/>
      <c r="CF202" s="12"/>
      <c r="CG202" s="12"/>
    </row>
    <row r="203" ht="15.75" customHeight="1">
      <c r="A203" s="5"/>
      <c r="B203" s="355"/>
      <c r="C203" s="356"/>
      <c r="D203" s="356"/>
      <c r="E203" s="356"/>
      <c r="F203" s="356"/>
      <c r="G203" s="356"/>
      <c r="H203" s="205"/>
      <c r="I203" s="356"/>
      <c r="J203" s="356"/>
      <c r="K203" s="356"/>
      <c r="L203" s="356"/>
      <c r="M203" s="356"/>
      <c r="N203" s="356"/>
      <c r="O203" s="356"/>
      <c r="P203" s="356"/>
      <c r="Q203" s="356"/>
      <c r="R203" s="356"/>
      <c r="S203" s="356"/>
      <c r="T203" s="356"/>
      <c r="U203" s="356"/>
      <c r="V203" s="356"/>
      <c r="W203" s="356"/>
      <c r="X203" s="356"/>
      <c r="Y203" s="356"/>
      <c r="Z203" s="42"/>
      <c r="AA203" s="42"/>
      <c r="AB203" s="42"/>
      <c r="AC203" s="42"/>
      <c r="AD203" s="42"/>
      <c r="AE203" s="42"/>
      <c r="AF203" s="356"/>
      <c r="AG203" s="356"/>
      <c r="AH203" s="357"/>
      <c r="AI203" s="356"/>
      <c r="AJ203" s="357"/>
      <c r="AK203" s="44"/>
      <c r="AL203" s="44"/>
      <c r="AM203" s="44"/>
      <c r="AN203" s="44"/>
      <c r="AO203" s="44"/>
      <c r="AP203" s="44"/>
      <c r="AQ203" s="356"/>
      <c r="AR203" s="356"/>
      <c r="AS203" s="357"/>
      <c r="AT203" s="356"/>
      <c r="AU203" s="357"/>
      <c r="AV203" s="44"/>
      <c r="AW203" s="44"/>
      <c r="AX203" s="44"/>
      <c r="AY203" s="44"/>
      <c r="AZ203" s="44"/>
      <c r="BA203" s="44"/>
      <c r="BB203" s="356"/>
      <c r="BC203" s="356"/>
      <c r="BD203" s="357"/>
      <c r="BE203" s="356"/>
      <c r="BF203" s="357"/>
      <c r="BG203" s="357"/>
      <c r="BH203" s="357"/>
      <c r="BI203" s="208"/>
      <c r="BJ203" s="29"/>
      <c r="BK203" s="12"/>
      <c r="BL203" s="12"/>
      <c r="BM203" s="356"/>
      <c r="BN203" s="356"/>
      <c r="BO203" s="356"/>
      <c r="BP203" s="356"/>
      <c r="BQ203" s="356"/>
      <c r="BR203" s="356"/>
      <c r="BS203" s="356"/>
      <c r="BT203" s="356"/>
      <c r="BU203" s="356"/>
      <c r="BV203" s="356"/>
      <c r="BW203" s="356"/>
      <c r="BX203" s="356"/>
      <c r="BY203" s="357"/>
      <c r="BZ203" s="357"/>
      <c r="CA203" s="12"/>
      <c r="CB203" s="12"/>
      <c r="CC203" s="12"/>
      <c r="CD203" s="12"/>
      <c r="CE203" s="12"/>
      <c r="CF203" s="12"/>
      <c r="CG203" s="12"/>
    </row>
    <row r="204" ht="15.75" customHeight="1">
      <c r="A204" s="5"/>
      <c r="B204" s="355"/>
      <c r="C204" s="356"/>
      <c r="D204" s="356"/>
      <c r="E204" s="356"/>
      <c r="F204" s="356"/>
      <c r="G204" s="356"/>
      <c r="H204" s="205"/>
      <c r="I204" s="356"/>
      <c r="J204" s="356"/>
      <c r="K204" s="356"/>
      <c r="L204" s="356"/>
      <c r="M204" s="356"/>
      <c r="N204" s="356"/>
      <c r="O204" s="356"/>
      <c r="P204" s="356"/>
      <c r="Q204" s="356"/>
      <c r="R204" s="356"/>
      <c r="S204" s="356"/>
      <c r="T204" s="356"/>
      <c r="U204" s="356"/>
      <c r="V204" s="356"/>
      <c r="W204" s="356"/>
      <c r="X204" s="356"/>
      <c r="Y204" s="356"/>
      <c r="Z204" s="42"/>
      <c r="AA204" s="42"/>
      <c r="AB204" s="42"/>
      <c r="AC204" s="42"/>
      <c r="AD204" s="42"/>
      <c r="AE204" s="42"/>
      <c r="AF204" s="356"/>
      <c r="AG204" s="356"/>
      <c r="AH204" s="357"/>
      <c r="AI204" s="356"/>
      <c r="AJ204" s="357"/>
      <c r="AK204" s="44"/>
      <c r="AL204" s="44"/>
      <c r="AM204" s="44"/>
      <c r="AN204" s="44"/>
      <c r="AO204" s="44"/>
      <c r="AP204" s="44"/>
      <c r="AQ204" s="356"/>
      <c r="AR204" s="356"/>
      <c r="AS204" s="357"/>
      <c r="AT204" s="356"/>
      <c r="AU204" s="357"/>
      <c r="AV204" s="44"/>
      <c r="AW204" s="44"/>
      <c r="AX204" s="44"/>
      <c r="AY204" s="44"/>
      <c r="AZ204" s="44"/>
      <c r="BA204" s="44"/>
      <c r="BB204" s="356"/>
      <c r="BC204" s="356"/>
      <c r="BD204" s="357"/>
      <c r="BE204" s="356"/>
      <c r="BF204" s="357"/>
      <c r="BG204" s="357"/>
      <c r="BH204" s="357"/>
      <c r="BI204" s="208"/>
      <c r="BJ204" s="29"/>
      <c r="BK204" s="12"/>
      <c r="BL204" s="12"/>
      <c r="BM204" s="356"/>
      <c r="BN204" s="356"/>
      <c r="BO204" s="356"/>
      <c r="BP204" s="356"/>
      <c r="BQ204" s="356"/>
      <c r="BR204" s="356"/>
      <c r="BS204" s="356"/>
      <c r="BT204" s="356"/>
      <c r="BU204" s="356"/>
      <c r="BV204" s="356"/>
      <c r="BW204" s="356"/>
      <c r="BX204" s="356"/>
      <c r="BY204" s="357"/>
      <c r="BZ204" s="357"/>
      <c r="CA204" s="12"/>
      <c r="CB204" s="12"/>
      <c r="CC204" s="12"/>
      <c r="CD204" s="12"/>
      <c r="CE204" s="12"/>
      <c r="CF204" s="12"/>
      <c r="CG204" s="12"/>
    </row>
    <row r="205" ht="15.75" customHeight="1">
      <c r="A205" s="5"/>
      <c r="B205" s="355"/>
      <c r="C205" s="356"/>
      <c r="D205" s="356"/>
      <c r="E205" s="356"/>
      <c r="F205" s="356"/>
      <c r="G205" s="356"/>
      <c r="H205" s="205"/>
      <c r="I205" s="356"/>
      <c r="J205" s="356"/>
      <c r="K205" s="356"/>
      <c r="L205" s="356"/>
      <c r="M205" s="356"/>
      <c r="N205" s="356"/>
      <c r="O205" s="356"/>
      <c r="P205" s="356"/>
      <c r="Q205" s="356"/>
      <c r="R205" s="356"/>
      <c r="S205" s="356"/>
      <c r="T205" s="356"/>
      <c r="U205" s="356"/>
      <c r="V205" s="356"/>
      <c r="W205" s="356"/>
      <c r="X205" s="356"/>
      <c r="Y205" s="356"/>
      <c r="Z205" s="42"/>
      <c r="AA205" s="42"/>
      <c r="AB205" s="42"/>
      <c r="AC205" s="42"/>
      <c r="AD205" s="42"/>
      <c r="AE205" s="42"/>
      <c r="AF205" s="356"/>
      <c r="AG205" s="356"/>
      <c r="AH205" s="357"/>
      <c r="AI205" s="356"/>
      <c r="AJ205" s="357"/>
      <c r="AK205" s="44"/>
      <c r="AL205" s="44"/>
      <c r="AM205" s="44"/>
      <c r="AN205" s="44"/>
      <c r="AO205" s="44"/>
      <c r="AP205" s="44"/>
      <c r="AQ205" s="356"/>
      <c r="AR205" s="356"/>
      <c r="AS205" s="357"/>
      <c r="AT205" s="356"/>
      <c r="AU205" s="357"/>
      <c r="AV205" s="44"/>
      <c r="AW205" s="44"/>
      <c r="AX205" s="44"/>
      <c r="AY205" s="44"/>
      <c r="AZ205" s="44"/>
      <c r="BA205" s="44"/>
      <c r="BB205" s="356"/>
      <c r="BC205" s="356"/>
      <c r="BD205" s="357"/>
      <c r="BE205" s="356"/>
      <c r="BF205" s="357"/>
      <c r="BG205" s="357"/>
      <c r="BH205" s="357"/>
      <c r="BI205" s="208"/>
      <c r="BJ205" s="29"/>
      <c r="BK205" s="12"/>
      <c r="BL205" s="12"/>
      <c r="BM205" s="356"/>
      <c r="BN205" s="356"/>
      <c r="BO205" s="356"/>
      <c r="BP205" s="356"/>
      <c r="BQ205" s="356"/>
      <c r="BR205" s="356"/>
      <c r="BS205" s="356"/>
      <c r="BT205" s="356"/>
      <c r="BU205" s="356"/>
      <c r="BV205" s="356"/>
      <c r="BW205" s="356"/>
      <c r="BX205" s="356"/>
      <c r="BY205" s="357"/>
      <c r="BZ205" s="357"/>
      <c r="CA205" s="12"/>
      <c r="CB205" s="12"/>
      <c r="CC205" s="12"/>
      <c r="CD205" s="12"/>
      <c r="CE205" s="12"/>
      <c r="CF205" s="12"/>
      <c r="CG205" s="12"/>
    </row>
    <row r="206" ht="15.75" customHeight="1">
      <c r="A206" s="5"/>
      <c r="B206" s="355"/>
      <c r="C206" s="356"/>
      <c r="D206" s="356"/>
      <c r="E206" s="356"/>
      <c r="F206" s="356"/>
      <c r="G206" s="356"/>
      <c r="H206" s="205"/>
      <c r="I206" s="356"/>
      <c r="J206" s="356"/>
      <c r="K206" s="356"/>
      <c r="L206" s="356"/>
      <c r="M206" s="356"/>
      <c r="N206" s="356"/>
      <c r="O206" s="356"/>
      <c r="P206" s="356"/>
      <c r="Q206" s="356"/>
      <c r="R206" s="356"/>
      <c r="S206" s="356"/>
      <c r="T206" s="356"/>
      <c r="U206" s="356"/>
      <c r="V206" s="356"/>
      <c r="W206" s="356"/>
      <c r="X206" s="356"/>
      <c r="Y206" s="356"/>
      <c r="Z206" s="42"/>
      <c r="AA206" s="42"/>
      <c r="AB206" s="42"/>
      <c r="AC206" s="42"/>
      <c r="AD206" s="42"/>
      <c r="AE206" s="42"/>
      <c r="AF206" s="356"/>
      <c r="AG206" s="356"/>
      <c r="AH206" s="357"/>
      <c r="AI206" s="356"/>
      <c r="AJ206" s="357"/>
      <c r="AK206" s="44"/>
      <c r="AL206" s="44"/>
      <c r="AM206" s="44"/>
      <c r="AN206" s="44"/>
      <c r="AO206" s="44"/>
      <c r="AP206" s="44"/>
      <c r="AQ206" s="356"/>
      <c r="AR206" s="356"/>
      <c r="AS206" s="357"/>
      <c r="AT206" s="356"/>
      <c r="AU206" s="357"/>
      <c r="AV206" s="44"/>
      <c r="AW206" s="44"/>
      <c r="AX206" s="44"/>
      <c r="AY206" s="44"/>
      <c r="AZ206" s="44"/>
      <c r="BA206" s="44"/>
      <c r="BB206" s="356"/>
      <c r="BC206" s="356"/>
      <c r="BD206" s="357"/>
      <c r="BE206" s="356"/>
      <c r="BF206" s="357"/>
      <c r="BG206" s="357"/>
      <c r="BH206" s="357"/>
      <c r="BI206" s="208"/>
      <c r="BJ206" s="29"/>
      <c r="BK206" s="12"/>
      <c r="BL206" s="12"/>
      <c r="BM206" s="356"/>
      <c r="BN206" s="356"/>
      <c r="BO206" s="356"/>
      <c r="BP206" s="356"/>
      <c r="BQ206" s="356"/>
      <c r="BR206" s="356"/>
      <c r="BS206" s="356"/>
      <c r="BT206" s="356"/>
      <c r="BU206" s="356"/>
      <c r="BV206" s="356"/>
      <c r="BW206" s="356"/>
      <c r="BX206" s="356"/>
      <c r="BY206" s="357"/>
      <c r="BZ206" s="357"/>
      <c r="CA206" s="12"/>
      <c r="CB206" s="12"/>
      <c r="CC206" s="12"/>
      <c r="CD206" s="12"/>
      <c r="CE206" s="12"/>
      <c r="CF206" s="12"/>
      <c r="CG206" s="12"/>
    </row>
    <row r="207" ht="15.75" customHeight="1">
      <c r="A207" s="5"/>
      <c r="B207" s="355"/>
      <c r="C207" s="356"/>
      <c r="D207" s="356"/>
      <c r="E207" s="356"/>
      <c r="F207" s="356"/>
      <c r="G207" s="356"/>
      <c r="H207" s="205"/>
      <c r="I207" s="356"/>
      <c r="J207" s="356"/>
      <c r="K207" s="356"/>
      <c r="L207" s="356"/>
      <c r="M207" s="356"/>
      <c r="N207" s="356"/>
      <c r="O207" s="356"/>
      <c r="P207" s="356"/>
      <c r="Q207" s="356"/>
      <c r="R207" s="356"/>
      <c r="S207" s="356"/>
      <c r="T207" s="356"/>
      <c r="U207" s="356"/>
      <c r="V207" s="356"/>
      <c r="W207" s="356"/>
      <c r="X207" s="356"/>
      <c r="Y207" s="356"/>
      <c r="Z207" s="42"/>
      <c r="AA207" s="42"/>
      <c r="AB207" s="42"/>
      <c r="AC207" s="42"/>
      <c r="AD207" s="42"/>
      <c r="AE207" s="42"/>
      <c r="AF207" s="356"/>
      <c r="AG207" s="356"/>
      <c r="AH207" s="357"/>
      <c r="AI207" s="356"/>
      <c r="AJ207" s="357"/>
      <c r="AK207" s="44"/>
      <c r="AL207" s="44"/>
      <c r="AM207" s="44"/>
      <c r="AN207" s="44"/>
      <c r="AO207" s="44"/>
      <c r="AP207" s="44"/>
      <c r="AQ207" s="356"/>
      <c r="AR207" s="356"/>
      <c r="AS207" s="357"/>
      <c r="AT207" s="356"/>
      <c r="AU207" s="357"/>
      <c r="AV207" s="44"/>
      <c r="AW207" s="44"/>
      <c r="AX207" s="44"/>
      <c r="AY207" s="44"/>
      <c r="AZ207" s="44"/>
      <c r="BA207" s="44"/>
      <c r="BB207" s="356"/>
      <c r="BC207" s="356"/>
      <c r="BD207" s="357"/>
      <c r="BE207" s="356"/>
      <c r="BF207" s="357"/>
      <c r="BG207" s="357"/>
      <c r="BH207" s="357"/>
      <c r="BI207" s="208"/>
      <c r="BJ207" s="29"/>
      <c r="BK207" s="12"/>
      <c r="BL207" s="12"/>
      <c r="BM207" s="356"/>
      <c r="BN207" s="356"/>
      <c r="BO207" s="356"/>
      <c r="BP207" s="356"/>
      <c r="BQ207" s="356"/>
      <c r="BR207" s="356"/>
      <c r="BS207" s="356"/>
      <c r="BT207" s="356"/>
      <c r="BU207" s="356"/>
      <c r="BV207" s="356"/>
      <c r="BW207" s="356"/>
      <c r="BX207" s="356"/>
      <c r="BY207" s="357"/>
      <c r="BZ207" s="357"/>
      <c r="CA207" s="12"/>
      <c r="CB207" s="12"/>
      <c r="CC207" s="12"/>
      <c r="CD207" s="12"/>
      <c r="CE207" s="12"/>
      <c r="CF207" s="12"/>
      <c r="CG207" s="12"/>
    </row>
    <row r="208" ht="15.75" customHeight="1">
      <c r="A208" s="5"/>
      <c r="B208" s="355"/>
      <c r="C208" s="356"/>
      <c r="D208" s="356"/>
      <c r="E208" s="356"/>
      <c r="F208" s="356"/>
      <c r="G208" s="356"/>
      <c r="H208" s="205"/>
      <c r="I208" s="356"/>
      <c r="J208" s="356"/>
      <c r="K208" s="356"/>
      <c r="L208" s="356"/>
      <c r="M208" s="356"/>
      <c r="N208" s="356"/>
      <c r="O208" s="356"/>
      <c r="P208" s="356"/>
      <c r="Q208" s="356"/>
      <c r="R208" s="356"/>
      <c r="S208" s="356"/>
      <c r="T208" s="356"/>
      <c r="U208" s="356"/>
      <c r="V208" s="356"/>
      <c r="W208" s="356"/>
      <c r="X208" s="356"/>
      <c r="Y208" s="356"/>
      <c r="Z208" s="42"/>
      <c r="AA208" s="42"/>
      <c r="AB208" s="42"/>
      <c r="AC208" s="42"/>
      <c r="AD208" s="42"/>
      <c r="AE208" s="42"/>
      <c r="AF208" s="356"/>
      <c r="AG208" s="356"/>
      <c r="AH208" s="357"/>
      <c r="AI208" s="356"/>
      <c r="AJ208" s="357"/>
      <c r="AK208" s="44"/>
      <c r="AL208" s="44"/>
      <c r="AM208" s="44"/>
      <c r="AN208" s="44"/>
      <c r="AO208" s="44"/>
      <c r="AP208" s="44"/>
      <c r="AQ208" s="356"/>
      <c r="AR208" s="356"/>
      <c r="AS208" s="357"/>
      <c r="AT208" s="356"/>
      <c r="AU208" s="357"/>
      <c r="AV208" s="44"/>
      <c r="AW208" s="44"/>
      <c r="AX208" s="44"/>
      <c r="AY208" s="44"/>
      <c r="AZ208" s="44"/>
      <c r="BA208" s="44"/>
      <c r="BB208" s="356"/>
      <c r="BC208" s="356"/>
      <c r="BD208" s="357"/>
      <c r="BE208" s="356"/>
      <c r="BF208" s="357"/>
      <c r="BG208" s="357"/>
      <c r="BH208" s="357"/>
      <c r="BI208" s="208"/>
      <c r="BJ208" s="29"/>
      <c r="BK208" s="12"/>
      <c r="BL208" s="12"/>
      <c r="BM208" s="356"/>
      <c r="BN208" s="356"/>
      <c r="BO208" s="356"/>
      <c r="BP208" s="356"/>
      <c r="BQ208" s="356"/>
      <c r="BR208" s="356"/>
      <c r="BS208" s="356"/>
      <c r="BT208" s="356"/>
      <c r="BU208" s="356"/>
      <c r="BV208" s="356"/>
      <c r="BW208" s="356"/>
      <c r="BX208" s="356"/>
      <c r="BY208" s="357"/>
      <c r="BZ208" s="357"/>
      <c r="CA208" s="12"/>
      <c r="CB208" s="12"/>
      <c r="CC208" s="12"/>
      <c r="CD208" s="12"/>
      <c r="CE208" s="12"/>
      <c r="CF208" s="12"/>
      <c r="CG208" s="12"/>
    </row>
    <row r="209" ht="15.75" customHeight="1">
      <c r="A209" s="5"/>
      <c r="B209" s="355"/>
      <c r="C209" s="356"/>
      <c r="D209" s="356"/>
      <c r="E209" s="356"/>
      <c r="F209" s="356"/>
      <c r="G209" s="356"/>
      <c r="H209" s="205"/>
      <c r="I209" s="356"/>
      <c r="J209" s="356"/>
      <c r="K209" s="356"/>
      <c r="L209" s="356"/>
      <c r="M209" s="356"/>
      <c r="N209" s="356"/>
      <c r="O209" s="356"/>
      <c r="P209" s="356"/>
      <c r="Q209" s="356"/>
      <c r="R209" s="356"/>
      <c r="S209" s="356"/>
      <c r="T209" s="356"/>
      <c r="U209" s="356"/>
      <c r="V209" s="356"/>
      <c r="W209" s="356"/>
      <c r="X209" s="356"/>
      <c r="Y209" s="356"/>
      <c r="Z209" s="42"/>
      <c r="AA209" s="42"/>
      <c r="AB209" s="42"/>
      <c r="AC209" s="42"/>
      <c r="AD209" s="42"/>
      <c r="AE209" s="42"/>
      <c r="AF209" s="356"/>
      <c r="AG209" s="356"/>
      <c r="AH209" s="357"/>
      <c r="AI209" s="356"/>
      <c r="AJ209" s="357"/>
      <c r="AK209" s="44"/>
      <c r="AL209" s="44"/>
      <c r="AM209" s="44"/>
      <c r="AN209" s="44"/>
      <c r="AO209" s="44"/>
      <c r="AP209" s="44"/>
      <c r="AQ209" s="356"/>
      <c r="AR209" s="356"/>
      <c r="AS209" s="357"/>
      <c r="AT209" s="356"/>
      <c r="AU209" s="357"/>
      <c r="AV209" s="44"/>
      <c r="AW209" s="44"/>
      <c r="AX209" s="44"/>
      <c r="AY209" s="44"/>
      <c r="AZ209" s="44"/>
      <c r="BA209" s="44"/>
      <c r="BB209" s="356"/>
      <c r="BC209" s="356"/>
      <c r="BD209" s="357"/>
      <c r="BE209" s="356"/>
      <c r="BF209" s="357"/>
      <c r="BG209" s="357"/>
      <c r="BH209" s="357"/>
      <c r="BI209" s="208"/>
      <c r="BJ209" s="29"/>
      <c r="BK209" s="12"/>
      <c r="BL209" s="12"/>
      <c r="BM209" s="356"/>
      <c r="BN209" s="356"/>
      <c r="BO209" s="356"/>
      <c r="BP209" s="356"/>
      <c r="BQ209" s="356"/>
      <c r="BR209" s="356"/>
      <c r="BS209" s="356"/>
      <c r="BT209" s="356"/>
      <c r="BU209" s="356"/>
      <c r="BV209" s="356"/>
      <c r="BW209" s="356"/>
      <c r="BX209" s="356"/>
      <c r="BY209" s="357"/>
      <c r="BZ209" s="357"/>
      <c r="CA209" s="12"/>
      <c r="CB209" s="12"/>
      <c r="CC209" s="12"/>
      <c r="CD209" s="12"/>
      <c r="CE209" s="12"/>
      <c r="CF209" s="12"/>
      <c r="CG209" s="12"/>
    </row>
    <row r="210" ht="15.75" customHeight="1">
      <c r="A210" s="5"/>
      <c r="B210" s="355"/>
      <c r="C210" s="356"/>
      <c r="D210" s="356"/>
      <c r="E210" s="356"/>
      <c r="F210" s="356"/>
      <c r="G210" s="356"/>
      <c r="H210" s="205"/>
      <c r="I210" s="356"/>
      <c r="J210" s="356"/>
      <c r="K210" s="356"/>
      <c r="L210" s="356"/>
      <c r="M210" s="356"/>
      <c r="N210" s="356"/>
      <c r="O210" s="356"/>
      <c r="P210" s="356"/>
      <c r="Q210" s="356"/>
      <c r="R210" s="356"/>
      <c r="S210" s="356"/>
      <c r="T210" s="356"/>
      <c r="U210" s="356"/>
      <c r="V210" s="356"/>
      <c r="W210" s="356"/>
      <c r="X210" s="356"/>
      <c r="Y210" s="356"/>
      <c r="Z210" s="42"/>
      <c r="AA210" s="42"/>
      <c r="AB210" s="42"/>
      <c r="AC210" s="42"/>
      <c r="AD210" s="42"/>
      <c r="AE210" s="42"/>
      <c r="AF210" s="356"/>
      <c r="AG210" s="356"/>
      <c r="AH210" s="357"/>
      <c r="AI210" s="356"/>
      <c r="AJ210" s="357"/>
      <c r="AK210" s="44"/>
      <c r="AL210" s="44"/>
      <c r="AM210" s="44"/>
      <c r="AN210" s="44"/>
      <c r="AO210" s="44"/>
      <c r="AP210" s="44"/>
      <c r="AQ210" s="356"/>
      <c r="AR210" s="356"/>
      <c r="AS210" s="357"/>
      <c r="AT210" s="356"/>
      <c r="AU210" s="357"/>
      <c r="AV210" s="44"/>
      <c r="AW210" s="44"/>
      <c r="AX210" s="44"/>
      <c r="AY210" s="44"/>
      <c r="AZ210" s="44"/>
      <c r="BA210" s="44"/>
      <c r="BB210" s="356"/>
      <c r="BC210" s="356"/>
      <c r="BD210" s="357"/>
      <c r="BE210" s="356"/>
      <c r="BF210" s="357"/>
      <c r="BG210" s="357"/>
      <c r="BH210" s="357"/>
      <c r="BI210" s="208"/>
      <c r="BJ210" s="29"/>
      <c r="BK210" s="12"/>
      <c r="BL210" s="12"/>
      <c r="BM210" s="356"/>
      <c r="BN210" s="356"/>
      <c r="BO210" s="356"/>
      <c r="BP210" s="356"/>
      <c r="BQ210" s="356"/>
      <c r="BR210" s="356"/>
      <c r="BS210" s="356"/>
      <c r="BT210" s="356"/>
      <c r="BU210" s="356"/>
      <c r="BV210" s="356"/>
      <c r="BW210" s="356"/>
      <c r="BX210" s="356"/>
      <c r="BY210" s="357"/>
      <c r="BZ210" s="357"/>
      <c r="CA210" s="12"/>
      <c r="CB210" s="12"/>
      <c r="CC210" s="12"/>
      <c r="CD210" s="12"/>
      <c r="CE210" s="12"/>
      <c r="CF210" s="12"/>
      <c r="CG210" s="12"/>
    </row>
    <row r="211" ht="15.75" customHeight="1">
      <c r="A211" s="5"/>
      <c r="B211" s="355"/>
      <c r="C211" s="356"/>
      <c r="D211" s="356"/>
      <c r="E211" s="356"/>
      <c r="F211" s="356"/>
      <c r="G211" s="356"/>
      <c r="H211" s="205"/>
      <c r="I211" s="356"/>
      <c r="J211" s="356"/>
      <c r="K211" s="356"/>
      <c r="L211" s="356"/>
      <c r="M211" s="356"/>
      <c r="N211" s="356"/>
      <c r="O211" s="356"/>
      <c r="P211" s="356"/>
      <c r="Q211" s="356"/>
      <c r="R211" s="356"/>
      <c r="S211" s="356"/>
      <c r="T211" s="356"/>
      <c r="U211" s="356"/>
      <c r="V211" s="356"/>
      <c r="W211" s="356"/>
      <c r="X211" s="356"/>
      <c r="Y211" s="356"/>
      <c r="Z211" s="42"/>
      <c r="AA211" s="42"/>
      <c r="AB211" s="42"/>
      <c r="AC211" s="42"/>
      <c r="AD211" s="42"/>
      <c r="AE211" s="42"/>
      <c r="AF211" s="356"/>
      <c r="AG211" s="356"/>
      <c r="AH211" s="357"/>
      <c r="AI211" s="356"/>
      <c r="AJ211" s="357"/>
      <c r="AK211" s="44"/>
      <c r="AL211" s="44"/>
      <c r="AM211" s="44"/>
      <c r="AN211" s="44"/>
      <c r="AO211" s="44"/>
      <c r="AP211" s="44"/>
      <c r="AQ211" s="356"/>
      <c r="AR211" s="356"/>
      <c r="AS211" s="357"/>
      <c r="AT211" s="356"/>
      <c r="AU211" s="357"/>
      <c r="AV211" s="44"/>
      <c r="AW211" s="44"/>
      <c r="AX211" s="44"/>
      <c r="AY211" s="44"/>
      <c r="AZ211" s="44"/>
      <c r="BA211" s="44"/>
      <c r="BB211" s="356"/>
      <c r="BC211" s="356"/>
      <c r="BD211" s="357"/>
      <c r="BE211" s="356"/>
      <c r="BF211" s="357"/>
      <c r="BG211" s="357"/>
      <c r="BH211" s="357"/>
      <c r="BI211" s="208"/>
      <c r="BJ211" s="29"/>
      <c r="BK211" s="12"/>
      <c r="BL211" s="12"/>
      <c r="BM211" s="356"/>
      <c r="BN211" s="356"/>
      <c r="BO211" s="356"/>
      <c r="BP211" s="356"/>
      <c r="BQ211" s="356"/>
      <c r="BR211" s="356"/>
      <c r="BS211" s="356"/>
      <c r="BT211" s="356"/>
      <c r="BU211" s="356"/>
      <c r="BV211" s="356"/>
      <c r="BW211" s="356"/>
      <c r="BX211" s="356"/>
      <c r="BY211" s="357"/>
      <c r="BZ211" s="357"/>
      <c r="CA211" s="12"/>
      <c r="CB211" s="12"/>
      <c r="CC211" s="12"/>
      <c r="CD211" s="12"/>
      <c r="CE211" s="12"/>
      <c r="CF211" s="12"/>
      <c r="CG211" s="12"/>
    </row>
    <row r="212" ht="15.75" customHeight="1">
      <c r="A212" s="5"/>
      <c r="B212" s="355"/>
      <c r="C212" s="356"/>
      <c r="D212" s="356"/>
      <c r="E212" s="356"/>
      <c r="F212" s="356"/>
      <c r="G212" s="356"/>
      <c r="H212" s="205"/>
      <c r="I212" s="356"/>
      <c r="J212" s="356"/>
      <c r="K212" s="356"/>
      <c r="L212" s="356"/>
      <c r="M212" s="356"/>
      <c r="N212" s="356"/>
      <c r="O212" s="356"/>
      <c r="P212" s="356"/>
      <c r="Q212" s="356"/>
      <c r="R212" s="356"/>
      <c r="S212" s="356"/>
      <c r="T212" s="356"/>
      <c r="U212" s="356"/>
      <c r="V212" s="356"/>
      <c r="W212" s="356"/>
      <c r="X212" s="356"/>
      <c r="Y212" s="356"/>
      <c r="Z212" s="42"/>
      <c r="AA212" s="42"/>
      <c r="AB212" s="42"/>
      <c r="AC212" s="42"/>
      <c r="AD212" s="42"/>
      <c r="AE212" s="42"/>
      <c r="AF212" s="356"/>
      <c r="AG212" s="356"/>
      <c r="AH212" s="357"/>
      <c r="AI212" s="356"/>
      <c r="AJ212" s="357"/>
      <c r="AK212" s="44"/>
      <c r="AL212" s="44"/>
      <c r="AM212" s="44"/>
      <c r="AN212" s="44"/>
      <c r="AO212" s="44"/>
      <c r="AP212" s="44"/>
      <c r="AQ212" s="356"/>
      <c r="AR212" s="356"/>
      <c r="AS212" s="357"/>
      <c r="AT212" s="356"/>
      <c r="AU212" s="357"/>
      <c r="AV212" s="44"/>
      <c r="AW212" s="44"/>
      <c r="AX212" s="44"/>
      <c r="AY212" s="44"/>
      <c r="AZ212" s="44"/>
      <c r="BA212" s="44"/>
      <c r="BB212" s="356"/>
      <c r="BC212" s="356"/>
      <c r="BD212" s="357"/>
      <c r="BE212" s="356"/>
      <c r="BF212" s="357"/>
      <c r="BG212" s="357"/>
      <c r="BH212" s="357"/>
      <c r="BI212" s="208"/>
      <c r="BJ212" s="29"/>
      <c r="BK212" s="12"/>
      <c r="BL212" s="12"/>
      <c r="BM212" s="356"/>
      <c r="BN212" s="356"/>
      <c r="BO212" s="356"/>
      <c r="BP212" s="356"/>
      <c r="BQ212" s="356"/>
      <c r="BR212" s="356"/>
      <c r="BS212" s="356"/>
      <c r="BT212" s="356"/>
      <c r="BU212" s="356"/>
      <c r="BV212" s="356"/>
      <c r="BW212" s="356"/>
      <c r="BX212" s="356"/>
      <c r="BY212" s="357"/>
      <c r="BZ212" s="357"/>
      <c r="CA212" s="12"/>
      <c r="CB212" s="12"/>
      <c r="CC212" s="12"/>
      <c r="CD212" s="12"/>
      <c r="CE212" s="12"/>
      <c r="CF212" s="12"/>
      <c r="CG212" s="12"/>
    </row>
    <row r="213" ht="15.75" customHeight="1">
      <c r="A213" s="5"/>
      <c r="B213" s="355"/>
      <c r="C213" s="356"/>
      <c r="D213" s="356"/>
      <c r="E213" s="356"/>
      <c r="F213" s="356"/>
      <c r="G213" s="356"/>
      <c r="H213" s="205"/>
      <c r="I213" s="356"/>
      <c r="J213" s="356"/>
      <c r="K213" s="356"/>
      <c r="L213" s="356"/>
      <c r="M213" s="356"/>
      <c r="N213" s="356"/>
      <c r="O213" s="356"/>
      <c r="P213" s="356"/>
      <c r="Q213" s="356"/>
      <c r="R213" s="356"/>
      <c r="S213" s="356"/>
      <c r="T213" s="356"/>
      <c r="U213" s="356"/>
      <c r="V213" s="356"/>
      <c r="W213" s="356"/>
      <c r="X213" s="356"/>
      <c r="Y213" s="356"/>
      <c r="Z213" s="42"/>
      <c r="AA213" s="42"/>
      <c r="AB213" s="42"/>
      <c r="AC213" s="42"/>
      <c r="AD213" s="42"/>
      <c r="AE213" s="42"/>
      <c r="AF213" s="356"/>
      <c r="AG213" s="356"/>
      <c r="AH213" s="357"/>
      <c r="AI213" s="356"/>
      <c r="AJ213" s="357"/>
      <c r="AK213" s="44"/>
      <c r="AL213" s="44"/>
      <c r="AM213" s="44"/>
      <c r="AN213" s="44"/>
      <c r="AO213" s="44"/>
      <c r="AP213" s="44"/>
      <c r="AQ213" s="356"/>
      <c r="AR213" s="356"/>
      <c r="AS213" s="357"/>
      <c r="AT213" s="356"/>
      <c r="AU213" s="357"/>
      <c r="AV213" s="44"/>
      <c r="AW213" s="44"/>
      <c r="AX213" s="44"/>
      <c r="AY213" s="44"/>
      <c r="AZ213" s="44"/>
      <c r="BA213" s="44"/>
      <c r="BB213" s="356"/>
      <c r="BC213" s="356"/>
      <c r="BD213" s="357"/>
      <c r="BE213" s="356"/>
      <c r="BF213" s="357"/>
      <c r="BG213" s="357"/>
      <c r="BH213" s="357"/>
      <c r="BI213" s="208"/>
      <c r="BJ213" s="29"/>
      <c r="BK213" s="12"/>
      <c r="BL213" s="12"/>
      <c r="BM213" s="356"/>
      <c r="BN213" s="356"/>
      <c r="BO213" s="356"/>
      <c r="BP213" s="356"/>
      <c r="BQ213" s="356"/>
      <c r="BR213" s="356"/>
      <c r="BS213" s="356"/>
      <c r="BT213" s="356"/>
      <c r="BU213" s="356"/>
      <c r="BV213" s="356"/>
      <c r="BW213" s="356"/>
      <c r="BX213" s="356"/>
      <c r="BY213" s="357"/>
      <c r="BZ213" s="357"/>
      <c r="CA213" s="12"/>
      <c r="CB213" s="12"/>
      <c r="CC213" s="12"/>
      <c r="CD213" s="12"/>
      <c r="CE213" s="12"/>
      <c r="CF213" s="12"/>
      <c r="CG213" s="12"/>
    </row>
    <row r="214" ht="15.75" customHeight="1">
      <c r="A214" s="5"/>
      <c r="B214" s="355"/>
      <c r="C214" s="356"/>
      <c r="D214" s="356"/>
      <c r="E214" s="356"/>
      <c r="F214" s="356"/>
      <c r="G214" s="356"/>
      <c r="H214" s="205"/>
      <c r="I214" s="356"/>
      <c r="J214" s="356"/>
      <c r="K214" s="356"/>
      <c r="L214" s="356"/>
      <c r="M214" s="356"/>
      <c r="N214" s="356"/>
      <c r="O214" s="356"/>
      <c r="P214" s="356"/>
      <c r="Q214" s="356"/>
      <c r="R214" s="356"/>
      <c r="S214" s="356"/>
      <c r="T214" s="356"/>
      <c r="U214" s="356"/>
      <c r="V214" s="356"/>
      <c r="W214" s="356"/>
      <c r="X214" s="356"/>
      <c r="Y214" s="356"/>
      <c r="Z214" s="42"/>
      <c r="AA214" s="42"/>
      <c r="AB214" s="42"/>
      <c r="AC214" s="42"/>
      <c r="AD214" s="42"/>
      <c r="AE214" s="42"/>
      <c r="AF214" s="356"/>
      <c r="AG214" s="356"/>
      <c r="AH214" s="357"/>
      <c r="AI214" s="356"/>
      <c r="AJ214" s="357"/>
      <c r="AK214" s="44"/>
      <c r="AL214" s="44"/>
      <c r="AM214" s="44"/>
      <c r="AN214" s="44"/>
      <c r="AO214" s="44"/>
      <c r="AP214" s="44"/>
      <c r="AQ214" s="356"/>
      <c r="AR214" s="356"/>
      <c r="AS214" s="357"/>
      <c r="AT214" s="356"/>
      <c r="AU214" s="357"/>
      <c r="AV214" s="44"/>
      <c r="AW214" s="44"/>
      <c r="AX214" s="44"/>
      <c r="AY214" s="44"/>
      <c r="AZ214" s="44"/>
      <c r="BA214" s="44"/>
      <c r="BB214" s="356"/>
      <c r="BC214" s="356"/>
      <c r="BD214" s="357"/>
      <c r="BE214" s="356"/>
      <c r="BF214" s="357"/>
      <c r="BG214" s="357"/>
      <c r="BH214" s="357"/>
      <c r="BI214" s="208"/>
      <c r="BJ214" s="29"/>
      <c r="BK214" s="12"/>
      <c r="BL214" s="12"/>
      <c r="BM214" s="356"/>
      <c r="BN214" s="356"/>
      <c r="BO214" s="356"/>
      <c r="BP214" s="356"/>
      <c r="BQ214" s="356"/>
      <c r="BR214" s="356"/>
      <c r="BS214" s="356"/>
      <c r="BT214" s="356"/>
      <c r="BU214" s="356"/>
      <c r="BV214" s="356"/>
      <c r="BW214" s="356"/>
      <c r="BX214" s="356"/>
      <c r="BY214" s="357"/>
      <c r="BZ214" s="357"/>
      <c r="CA214" s="12"/>
      <c r="CB214" s="12"/>
      <c r="CC214" s="12"/>
      <c r="CD214" s="12"/>
      <c r="CE214" s="12"/>
      <c r="CF214" s="12"/>
      <c r="CG214" s="12"/>
    </row>
    <row r="215" ht="15.75" customHeight="1">
      <c r="A215" s="5"/>
      <c r="B215" s="355"/>
      <c r="C215" s="356"/>
      <c r="D215" s="356"/>
      <c r="E215" s="356"/>
      <c r="F215" s="356"/>
      <c r="G215" s="356"/>
      <c r="H215" s="205"/>
      <c r="I215" s="356"/>
      <c r="J215" s="356"/>
      <c r="K215" s="356"/>
      <c r="L215" s="356"/>
      <c r="M215" s="356"/>
      <c r="N215" s="356"/>
      <c r="O215" s="356"/>
      <c r="P215" s="356"/>
      <c r="Q215" s="356"/>
      <c r="R215" s="356"/>
      <c r="S215" s="356"/>
      <c r="T215" s="356"/>
      <c r="U215" s="356"/>
      <c r="V215" s="356"/>
      <c r="W215" s="356"/>
      <c r="X215" s="356"/>
      <c r="Y215" s="356"/>
      <c r="Z215" s="42"/>
      <c r="AA215" s="42"/>
      <c r="AB215" s="42"/>
      <c r="AC215" s="42"/>
      <c r="AD215" s="42"/>
      <c r="AE215" s="42"/>
      <c r="AF215" s="356"/>
      <c r="AG215" s="356"/>
      <c r="AH215" s="357"/>
      <c r="AI215" s="356"/>
      <c r="AJ215" s="357"/>
      <c r="AK215" s="44"/>
      <c r="AL215" s="44"/>
      <c r="AM215" s="44"/>
      <c r="AN215" s="44"/>
      <c r="AO215" s="44"/>
      <c r="AP215" s="44"/>
      <c r="AQ215" s="356"/>
      <c r="AR215" s="356"/>
      <c r="AS215" s="357"/>
      <c r="AT215" s="356"/>
      <c r="AU215" s="357"/>
      <c r="AV215" s="44"/>
      <c r="AW215" s="44"/>
      <c r="AX215" s="44"/>
      <c r="AY215" s="44"/>
      <c r="AZ215" s="44"/>
      <c r="BA215" s="44"/>
      <c r="BB215" s="356"/>
      <c r="BC215" s="356"/>
      <c r="BD215" s="357"/>
      <c r="BE215" s="356"/>
      <c r="BF215" s="357"/>
      <c r="BG215" s="357"/>
      <c r="BH215" s="357"/>
      <c r="BI215" s="208"/>
      <c r="BJ215" s="29"/>
      <c r="BK215" s="12"/>
      <c r="BL215" s="12"/>
      <c r="BM215" s="356"/>
      <c r="BN215" s="356"/>
      <c r="BO215" s="356"/>
      <c r="BP215" s="356"/>
      <c r="BQ215" s="356"/>
      <c r="BR215" s="356"/>
      <c r="BS215" s="356"/>
      <c r="BT215" s="356"/>
      <c r="BU215" s="356"/>
      <c r="BV215" s="356"/>
      <c r="BW215" s="356"/>
      <c r="BX215" s="356"/>
      <c r="BY215" s="357"/>
      <c r="BZ215" s="357"/>
      <c r="CA215" s="12"/>
      <c r="CB215" s="12"/>
      <c r="CC215" s="12"/>
      <c r="CD215" s="12"/>
      <c r="CE215" s="12"/>
      <c r="CF215" s="12"/>
      <c r="CG215" s="12"/>
    </row>
    <row r="216" ht="15.75" customHeight="1">
      <c r="A216" s="5"/>
      <c r="B216" s="355"/>
      <c r="C216" s="356"/>
      <c r="D216" s="356"/>
      <c r="E216" s="356"/>
      <c r="F216" s="356"/>
      <c r="G216" s="356"/>
      <c r="H216" s="205"/>
      <c r="I216" s="356"/>
      <c r="J216" s="356"/>
      <c r="K216" s="356"/>
      <c r="L216" s="356"/>
      <c r="M216" s="356"/>
      <c r="N216" s="356"/>
      <c r="O216" s="356"/>
      <c r="P216" s="356"/>
      <c r="Q216" s="356"/>
      <c r="R216" s="356"/>
      <c r="S216" s="356"/>
      <c r="T216" s="356"/>
      <c r="U216" s="356"/>
      <c r="V216" s="356"/>
      <c r="W216" s="356"/>
      <c r="X216" s="356"/>
      <c r="Y216" s="356"/>
      <c r="Z216" s="42"/>
      <c r="AA216" s="42"/>
      <c r="AB216" s="42"/>
      <c r="AC216" s="42"/>
      <c r="AD216" s="42"/>
      <c r="AE216" s="42"/>
      <c r="AF216" s="356"/>
      <c r="AG216" s="356"/>
      <c r="AH216" s="357"/>
      <c r="AI216" s="356"/>
      <c r="AJ216" s="357"/>
      <c r="AK216" s="44"/>
      <c r="AL216" s="44"/>
      <c r="AM216" s="44"/>
      <c r="AN216" s="44"/>
      <c r="AO216" s="44"/>
      <c r="AP216" s="44"/>
      <c r="AQ216" s="356"/>
      <c r="AR216" s="356"/>
      <c r="AS216" s="357"/>
      <c r="AT216" s="356"/>
      <c r="AU216" s="357"/>
      <c r="AV216" s="44"/>
      <c r="AW216" s="44"/>
      <c r="AX216" s="44"/>
      <c r="AY216" s="44"/>
      <c r="AZ216" s="44"/>
      <c r="BA216" s="44"/>
      <c r="BB216" s="356"/>
      <c r="BC216" s="356"/>
      <c r="BD216" s="357"/>
      <c r="BE216" s="356"/>
      <c r="BF216" s="357"/>
      <c r="BG216" s="357"/>
      <c r="BH216" s="357"/>
      <c r="BI216" s="208"/>
      <c r="BJ216" s="29"/>
      <c r="BK216" s="12"/>
      <c r="BL216" s="12"/>
      <c r="BM216" s="356"/>
      <c r="BN216" s="356"/>
      <c r="BO216" s="356"/>
      <c r="BP216" s="356"/>
      <c r="BQ216" s="356"/>
      <c r="BR216" s="356"/>
      <c r="BS216" s="356"/>
      <c r="BT216" s="356"/>
      <c r="BU216" s="356"/>
      <c r="BV216" s="356"/>
      <c r="BW216" s="356"/>
      <c r="BX216" s="356"/>
      <c r="BY216" s="357"/>
      <c r="BZ216" s="357"/>
      <c r="CA216" s="12"/>
      <c r="CB216" s="12"/>
      <c r="CC216" s="12"/>
      <c r="CD216" s="12"/>
      <c r="CE216" s="12"/>
      <c r="CF216" s="12"/>
      <c r="CG216" s="12"/>
    </row>
    <row r="217" ht="15.75" customHeight="1">
      <c r="A217" s="5"/>
      <c r="B217" s="355"/>
      <c r="C217" s="356"/>
      <c r="D217" s="356"/>
      <c r="E217" s="356"/>
      <c r="F217" s="356"/>
      <c r="G217" s="356"/>
      <c r="H217" s="205"/>
      <c r="I217" s="356"/>
      <c r="J217" s="356"/>
      <c r="K217" s="356"/>
      <c r="L217" s="356"/>
      <c r="M217" s="356"/>
      <c r="N217" s="356"/>
      <c r="O217" s="356"/>
      <c r="P217" s="356"/>
      <c r="Q217" s="356"/>
      <c r="R217" s="356"/>
      <c r="S217" s="356"/>
      <c r="T217" s="356"/>
      <c r="U217" s="356"/>
      <c r="V217" s="356"/>
      <c r="W217" s="356"/>
      <c r="X217" s="356"/>
      <c r="Y217" s="356"/>
      <c r="Z217" s="42"/>
      <c r="AA217" s="42"/>
      <c r="AB217" s="42"/>
      <c r="AC217" s="42"/>
      <c r="AD217" s="42"/>
      <c r="AE217" s="42"/>
      <c r="AF217" s="356"/>
      <c r="AG217" s="356"/>
      <c r="AH217" s="357"/>
      <c r="AI217" s="356"/>
      <c r="AJ217" s="357"/>
      <c r="AK217" s="44"/>
      <c r="AL217" s="44"/>
      <c r="AM217" s="44"/>
      <c r="AN217" s="44"/>
      <c r="AO217" s="44"/>
      <c r="AP217" s="44"/>
      <c r="AQ217" s="356"/>
      <c r="AR217" s="356"/>
      <c r="AS217" s="357"/>
      <c r="AT217" s="356"/>
      <c r="AU217" s="357"/>
      <c r="AV217" s="44"/>
      <c r="AW217" s="44"/>
      <c r="AX217" s="44"/>
      <c r="AY217" s="44"/>
      <c r="AZ217" s="44"/>
      <c r="BA217" s="44"/>
      <c r="BB217" s="356"/>
      <c r="BC217" s="356"/>
      <c r="BD217" s="357"/>
      <c r="BE217" s="356"/>
      <c r="BF217" s="357"/>
      <c r="BG217" s="357"/>
      <c r="BH217" s="357"/>
      <c r="BI217" s="208"/>
      <c r="BJ217" s="29"/>
      <c r="BK217" s="12"/>
      <c r="BL217" s="12"/>
      <c r="BM217" s="356"/>
      <c r="BN217" s="356"/>
      <c r="BO217" s="356"/>
      <c r="BP217" s="356"/>
      <c r="BQ217" s="356"/>
      <c r="BR217" s="356"/>
      <c r="BS217" s="356"/>
      <c r="BT217" s="356"/>
      <c r="BU217" s="356"/>
      <c r="BV217" s="356"/>
      <c r="BW217" s="356"/>
      <c r="BX217" s="356"/>
      <c r="BY217" s="357"/>
      <c r="BZ217" s="357"/>
      <c r="CA217" s="12"/>
      <c r="CB217" s="12"/>
      <c r="CC217" s="12"/>
      <c r="CD217" s="12"/>
      <c r="CE217" s="12"/>
      <c r="CF217" s="12"/>
      <c r="CG217" s="12"/>
    </row>
    <row r="218" ht="15.75" customHeight="1">
      <c r="A218" s="5"/>
      <c r="B218" s="355"/>
      <c r="C218" s="356"/>
      <c r="D218" s="356"/>
      <c r="E218" s="356"/>
      <c r="F218" s="356"/>
      <c r="G218" s="356"/>
      <c r="H218" s="205"/>
      <c r="I218" s="356"/>
      <c r="J218" s="356"/>
      <c r="K218" s="356"/>
      <c r="L218" s="356"/>
      <c r="M218" s="356"/>
      <c r="N218" s="356"/>
      <c r="O218" s="356"/>
      <c r="P218" s="356"/>
      <c r="Q218" s="356"/>
      <c r="R218" s="356"/>
      <c r="S218" s="356"/>
      <c r="T218" s="356"/>
      <c r="U218" s="356"/>
      <c r="V218" s="356"/>
      <c r="W218" s="356"/>
      <c r="X218" s="356"/>
      <c r="Y218" s="356"/>
      <c r="Z218" s="42"/>
      <c r="AA218" s="42"/>
      <c r="AB218" s="42"/>
      <c r="AC218" s="42"/>
      <c r="AD218" s="42"/>
      <c r="AE218" s="42"/>
      <c r="AF218" s="356"/>
      <c r="AG218" s="356"/>
      <c r="AH218" s="357"/>
      <c r="AI218" s="356"/>
      <c r="AJ218" s="357"/>
      <c r="AK218" s="44"/>
      <c r="AL218" s="44"/>
      <c r="AM218" s="44"/>
      <c r="AN218" s="44"/>
      <c r="AO218" s="44"/>
      <c r="AP218" s="44"/>
      <c r="AQ218" s="356"/>
      <c r="AR218" s="356"/>
      <c r="AS218" s="357"/>
      <c r="AT218" s="356"/>
      <c r="AU218" s="357"/>
      <c r="AV218" s="44"/>
      <c r="AW218" s="44"/>
      <c r="AX218" s="44"/>
      <c r="AY218" s="44"/>
      <c r="AZ218" s="44"/>
      <c r="BA218" s="44"/>
      <c r="BB218" s="356"/>
      <c r="BC218" s="356"/>
      <c r="BD218" s="357"/>
      <c r="BE218" s="356"/>
      <c r="BF218" s="357"/>
      <c r="BG218" s="357"/>
      <c r="BH218" s="357"/>
      <c r="BI218" s="208"/>
      <c r="BJ218" s="29"/>
      <c r="BK218" s="12"/>
      <c r="BL218" s="12"/>
      <c r="BM218" s="356"/>
      <c r="BN218" s="356"/>
      <c r="BO218" s="356"/>
      <c r="BP218" s="356"/>
      <c r="BQ218" s="356"/>
      <c r="BR218" s="356"/>
      <c r="BS218" s="356"/>
      <c r="BT218" s="356"/>
      <c r="BU218" s="356"/>
      <c r="BV218" s="356"/>
      <c r="BW218" s="356"/>
      <c r="BX218" s="356"/>
      <c r="BY218" s="357"/>
      <c r="BZ218" s="357"/>
      <c r="CA218" s="12"/>
      <c r="CB218" s="12"/>
      <c r="CC218" s="12"/>
      <c r="CD218" s="12"/>
      <c r="CE218" s="12"/>
      <c r="CF218" s="12"/>
      <c r="CG218" s="12"/>
    </row>
    <row r="219" ht="15.75" customHeight="1">
      <c r="A219" s="5"/>
      <c r="B219" s="355"/>
      <c r="C219" s="356"/>
      <c r="D219" s="356"/>
      <c r="E219" s="356"/>
      <c r="F219" s="356"/>
      <c r="G219" s="356"/>
      <c r="H219" s="205"/>
      <c r="I219" s="356"/>
      <c r="J219" s="356"/>
      <c r="K219" s="356"/>
      <c r="L219" s="356"/>
      <c r="M219" s="356"/>
      <c r="N219" s="356"/>
      <c r="O219" s="356"/>
      <c r="P219" s="356"/>
      <c r="Q219" s="356"/>
      <c r="R219" s="356"/>
      <c r="S219" s="356"/>
      <c r="T219" s="356"/>
      <c r="U219" s="356"/>
      <c r="V219" s="356"/>
      <c r="W219" s="356"/>
      <c r="X219" s="356"/>
      <c r="Y219" s="356"/>
      <c r="Z219" s="42"/>
      <c r="AA219" s="42"/>
      <c r="AB219" s="42"/>
      <c r="AC219" s="42"/>
      <c r="AD219" s="42"/>
      <c r="AE219" s="42"/>
      <c r="AF219" s="356"/>
      <c r="AG219" s="356"/>
      <c r="AH219" s="357"/>
      <c r="AI219" s="356"/>
      <c r="AJ219" s="357"/>
      <c r="AK219" s="44"/>
      <c r="AL219" s="44"/>
      <c r="AM219" s="44"/>
      <c r="AN219" s="44"/>
      <c r="AO219" s="44"/>
      <c r="AP219" s="44"/>
      <c r="AQ219" s="356"/>
      <c r="AR219" s="356"/>
      <c r="AS219" s="357"/>
      <c r="AT219" s="356"/>
      <c r="AU219" s="357"/>
      <c r="AV219" s="44"/>
      <c r="AW219" s="44"/>
      <c r="AX219" s="44"/>
      <c r="AY219" s="44"/>
      <c r="AZ219" s="44"/>
      <c r="BA219" s="44"/>
      <c r="BB219" s="356"/>
      <c r="BC219" s="356"/>
      <c r="BD219" s="357"/>
      <c r="BE219" s="356"/>
      <c r="BF219" s="357"/>
      <c r="BG219" s="357"/>
      <c r="BH219" s="357"/>
      <c r="BI219" s="208"/>
      <c r="BJ219" s="29"/>
      <c r="BK219" s="12"/>
      <c r="BL219" s="12"/>
      <c r="BM219" s="356"/>
      <c r="BN219" s="356"/>
      <c r="BO219" s="356"/>
      <c r="BP219" s="356"/>
      <c r="BQ219" s="356"/>
      <c r="BR219" s="356"/>
      <c r="BS219" s="356"/>
      <c r="BT219" s="356"/>
      <c r="BU219" s="356"/>
      <c r="BV219" s="356"/>
      <c r="BW219" s="356"/>
      <c r="BX219" s="356"/>
      <c r="BY219" s="357"/>
      <c r="BZ219" s="357"/>
      <c r="CA219" s="12"/>
      <c r="CB219" s="12"/>
      <c r="CC219" s="12"/>
      <c r="CD219" s="12"/>
      <c r="CE219" s="12"/>
      <c r="CF219" s="12"/>
      <c r="CG219" s="12"/>
    </row>
    <row r="220" ht="15.75" customHeight="1">
      <c r="A220" s="5"/>
      <c r="B220" s="355"/>
      <c r="C220" s="356"/>
      <c r="D220" s="356"/>
      <c r="E220" s="356"/>
      <c r="F220" s="356"/>
      <c r="G220" s="356"/>
      <c r="H220" s="205"/>
      <c r="I220" s="356"/>
      <c r="J220" s="356"/>
      <c r="K220" s="356"/>
      <c r="L220" s="356"/>
      <c r="M220" s="356"/>
      <c r="N220" s="356"/>
      <c r="O220" s="356"/>
      <c r="P220" s="356"/>
      <c r="Q220" s="356"/>
      <c r="R220" s="356"/>
      <c r="S220" s="356"/>
      <c r="T220" s="356"/>
      <c r="U220" s="356"/>
      <c r="V220" s="356"/>
      <c r="W220" s="356"/>
      <c r="X220" s="356"/>
      <c r="Y220" s="356"/>
      <c r="Z220" s="42"/>
      <c r="AA220" s="42"/>
      <c r="AB220" s="42"/>
      <c r="AC220" s="42"/>
      <c r="AD220" s="42"/>
      <c r="AE220" s="42"/>
      <c r="AF220" s="356"/>
      <c r="AG220" s="356"/>
      <c r="AH220" s="357"/>
      <c r="AI220" s="356"/>
      <c r="AJ220" s="357"/>
      <c r="AK220" s="44"/>
      <c r="AL220" s="44"/>
      <c r="AM220" s="44"/>
      <c r="AN220" s="44"/>
      <c r="AO220" s="44"/>
      <c r="AP220" s="44"/>
      <c r="AQ220" s="356"/>
      <c r="AR220" s="356"/>
      <c r="AS220" s="357"/>
      <c r="AT220" s="356"/>
      <c r="AU220" s="357"/>
      <c r="AV220" s="44"/>
      <c r="AW220" s="44"/>
      <c r="AX220" s="44"/>
      <c r="AY220" s="44"/>
      <c r="AZ220" s="44"/>
      <c r="BA220" s="44"/>
      <c r="BB220" s="356"/>
      <c r="BC220" s="356"/>
      <c r="BD220" s="357"/>
      <c r="BE220" s="356"/>
      <c r="BF220" s="357"/>
      <c r="BG220" s="357"/>
      <c r="BH220" s="357"/>
      <c r="BI220" s="208"/>
      <c r="BJ220" s="29"/>
      <c r="BK220" s="12"/>
      <c r="BL220" s="12"/>
      <c r="BM220" s="356"/>
      <c r="BN220" s="356"/>
      <c r="BO220" s="356"/>
      <c r="BP220" s="356"/>
      <c r="BQ220" s="356"/>
      <c r="BR220" s="356"/>
      <c r="BS220" s="356"/>
      <c r="BT220" s="356"/>
      <c r="BU220" s="356"/>
      <c r="BV220" s="356"/>
      <c r="BW220" s="356"/>
      <c r="BX220" s="356"/>
      <c r="BY220" s="357"/>
      <c r="BZ220" s="357"/>
      <c r="CA220" s="12"/>
      <c r="CB220" s="12"/>
      <c r="CC220" s="12"/>
      <c r="CD220" s="12"/>
      <c r="CE220" s="12"/>
      <c r="CF220" s="12"/>
      <c r="CG220" s="12"/>
    </row>
    <row r="221" ht="15.75" customHeight="1">
      <c r="A221" s="5"/>
      <c r="B221" s="355"/>
      <c r="C221" s="356"/>
      <c r="D221" s="356"/>
      <c r="E221" s="356"/>
      <c r="F221" s="356"/>
      <c r="G221" s="356"/>
      <c r="H221" s="205"/>
      <c r="I221" s="356"/>
      <c r="J221" s="356"/>
      <c r="K221" s="356"/>
      <c r="L221" s="356"/>
      <c r="M221" s="356"/>
      <c r="N221" s="356"/>
      <c r="O221" s="356"/>
      <c r="P221" s="356"/>
      <c r="Q221" s="356"/>
      <c r="R221" s="356"/>
      <c r="S221" s="356"/>
      <c r="T221" s="356"/>
      <c r="U221" s="356"/>
      <c r="V221" s="356"/>
      <c r="W221" s="356"/>
      <c r="X221" s="356"/>
      <c r="Y221" s="356"/>
      <c r="Z221" s="42"/>
      <c r="AA221" s="42"/>
      <c r="AB221" s="42"/>
      <c r="AC221" s="42"/>
      <c r="AD221" s="42"/>
      <c r="AE221" s="42"/>
      <c r="AF221" s="356"/>
      <c r="AG221" s="356"/>
      <c r="AH221" s="357"/>
      <c r="AI221" s="356"/>
      <c r="AJ221" s="357"/>
      <c r="AK221" s="44"/>
      <c r="AL221" s="44"/>
      <c r="AM221" s="44"/>
      <c r="AN221" s="44"/>
      <c r="AO221" s="44"/>
      <c r="AP221" s="44"/>
      <c r="AQ221" s="356"/>
      <c r="AR221" s="356"/>
      <c r="AS221" s="357"/>
      <c r="AT221" s="356"/>
      <c r="AU221" s="357"/>
      <c r="AV221" s="44"/>
      <c r="AW221" s="44"/>
      <c r="AX221" s="44"/>
      <c r="AY221" s="44"/>
      <c r="AZ221" s="44"/>
      <c r="BA221" s="44"/>
      <c r="BB221" s="356"/>
      <c r="BC221" s="356"/>
      <c r="BD221" s="357"/>
      <c r="BE221" s="356"/>
      <c r="BF221" s="357"/>
      <c r="BG221" s="357"/>
      <c r="BH221" s="357"/>
      <c r="BI221" s="208"/>
      <c r="BJ221" s="29"/>
      <c r="BK221" s="12"/>
      <c r="BL221" s="12"/>
      <c r="BM221" s="356"/>
      <c r="BN221" s="356"/>
      <c r="BO221" s="356"/>
      <c r="BP221" s="356"/>
      <c r="BQ221" s="356"/>
      <c r="BR221" s="356"/>
      <c r="BS221" s="356"/>
      <c r="BT221" s="356"/>
      <c r="BU221" s="356"/>
      <c r="BV221" s="356"/>
      <c r="BW221" s="356"/>
      <c r="BX221" s="356"/>
      <c r="BY221" s="357"/>
      <c r="BZ221" s="357"/>
      <c r="CA221" s="12"/>
      <c r="CB221" s="12"/>
      <c r="CC221" s="12"/>
      <c r="CD221" s="12"/>
      <c r="CE221" s="12"/>
      <c r="CF221" s="12"/>
      <c r="CG221" s="12"/>
    </row>
    <row r="222" ht="15.75" customHeight="1">
      <c r="A222" s="5"/>
      <c r="B222" s="355"/>
      <c r="C222" s="356"/>
      <c r="D222" s="356"/>
      <c r="E222" s="356"/>
      <c r="F222" s="356"/>
      <c r="G222" s="356"/>
      <c r="H222" s="205"/>
      <c r="I222" s="356"/>
      <c r="J222" s="356"/>
      <c r="K222" s="356"/>
      <c r="L222" s="356"/>
      <c r="M222" s="356"/>
      <c r="N222" s="356"/>
      <c r="O222" s="356"/>
      <c r="P222" s="356"/>
      <c r="Q222" s="356"/>
      <c r="R222" s="356"/>
      <c r="S222" s="356"/>
      <c r="T222" s="356"/>
      <c r="U222" s="356"/>
      <c r="V222" s="356"/>
      <c r="W222" s="356"/>
      <c r="X222" s="356"/>
      <c r="Y222" s="356"/>
      <c r="Z222" s="42"/>
      <c r="AA222" s="42"/>
      <c r="AB222" s="42"/>
      <c r="AC222" s="42"/>
      <c r="AD222" s="42"/>
      <c r="AE222" s="42"/>
      <c r="AF222" s="356"/>
      <c r="AG222" s="356"/>
      <c r="AH222" s="357"/>
      <c r="AI222" s="356"/>
      <c r="AJ222" s="357"/>
      <c r="AK222" s="44"/>
      <c r="AL222" s="44"/>
      <c r="AM222" s="44"/>
      <c r="AN222" s="44"/>
      <c r="AO222" s="44"/>
      <c r="AP222" s="44"/>
      <c r="AQ222" s="356"/>
      <c r="AR222" s="356"/>
      <c r="AS222" s="357"/>
      <c r="AT222" s="356"/>
      <c r="AU222" s="357"/>
      <c r="AV222" s="44"/>
      <c r="AW222" s="44"/>
      <c r="AX222" s="44"/>
      <c r="AY222" s="44"/>
      <c r="AZ222" s="44"/>
      <c r="BA222" s="44"/>
      <c r="BB222" s="356"/>
      <c r="BC222" s="356"/>
      <c r="BD222" s="357"/>
      <c r="BE222" s="356"/>
      <c r="BF222" s="357"/>
      <c r="BG222" s="357"/>
      <c r="BH222" s="357"/>
      <c r="BI222" s="208"/>
      <c r="BJ222" s="29"/>
      <c r="BK222" s="12"/>
      <c r="BL222" s="12"/>
      <c r="BM222" s="356"/>
      <c r="BN222" s="356"/>
      <c r="BO222" s="356"/>
      <c r="BP222" s="356"/>
      <c r="BQ222" s="356"/>
      <c r="BR222" s="356"/>
      <c r="BS222" s="356"/>
      <c r="BT222" s="356"/>
      <c r="BU222" s="356"/>
      <c r="BV222" s="356"/>
      <c r="BW222" s="356"/>
      <c r="BX222" s="356"/>
      <c r="BY222" s="357"/>
      <c r="BZ222" s="357"/>
      <c r="CA222" s="12"/>
      <c r="CB222" s="12"/>
      <c r="CC222" s="12"/>
      <c r="CD222" s="12"/>
      <c r="CE222" s="12"/>
      <c r="CF222" s="12"/>
      <c r="CG222" s="12"/>
    </row>
    <row r="223" ht="15.75" customHeight="1">
      <c r="A223" s="5"/>
      <c r="B223" s="355"/>
      <c r="C223" s="356"/>
      <c r="D223" s="356"/>
      <c r="E223" s="356"/>
      <c r="F223" s="356"/>
      <c r="G223" s="356"/>
      <c r="H223" s="205"/>
      <c r="I223" s="356"/>
      <c r="J223" s="356"/>
      <c r="K223" s="356"/>
      <c r="L223" s="356"/>
      <c r="M223" s="356"/>
      <c r="N223" s="356"/>
      <c r="O223" s="356"/>
      <c r="P223" s="356"/>
      <c r="Q223" s="356"/>
      <c r="R223" s="356"/>
      <c r="S223" s="356"/>
      <c r="T223" s="356"/>
      <c r="U223" s="356"/>
      <c r="V223" s="356"/>
      <c r="W223" s="356"/>
      <c r="X223" s="356"/>
      <c r="Y223" s="356"/>
      <c r="Z223" s="42"/>
      <c r="AA223" s="42"/>
      <c r="AB223" s="42"/>
      <c r="AC223" s="42"/>
      <c r="AD223" s="42"/>
      <c r="AE223" s="42"/>
      <c r="AF223" s="356"/>
      <c r="AG223" s="356"/>
      <c r="AH223" s="357"/>
      <c r="AI223" s="356"/>
      <c r="AJ223" s="357"/>
      <c r="AK223" s="44"/>
      <c r="AL223" s="44"/>
      <c r="AM223" s="44"/>
      <c r="AN223" s="44"/>
      <c r="AO223" s="44"/>
      <c r="AP223" s="44"/>
      <c r="AQ223" s="356"/>
      <c r="AR223" s="356"/>
      <c r="AS223" s="357"/>
      <c r="AT223" s="356"/>
      <c r="AU223" s="357"/>
      <c r="AV223" s="44"/>
      <c r="AW223" s="44"/>
      <c r="AX223" s="44"/>
      <c r="AY223" s="44"/>
      <c r="AZ223" s="44"/>
      <c r="BA223" s="44"/>
      <c r="BB223" s="356"/>
      <c r="BC223" s="356"/>
      <c r="BD223" s="357"/>
      <c r="BE223" s="356"/>
      <c r="BF223" s="357"/>
      <c r="BG223" s="357"/>
      <c r="BH223" s="357"/>
      <c r="BI223" s="208"/>
      <c r="BJ223" s="29"/>
      <c r="BK223" s="12"/>
      <c r="BL223" s="12"/>
      <c r="BM223" s="356"/>
      <c r="BN223" s="356"/>
      <c r="BO223" s="356"/>
      <c r="BP223" s="356"/>
      <c r="BQ223" s="356"/>
      <c r="BR223" s="356"/>
      <c r="BS223" s="356"/>
      <c r="BT223" s="356"/>
      <c r="BU223" s="356"/>
      <c r="BV223" s="356"/>
      <c r="BW223" s="356"/>
      <c r="BX223" s="356"/>
      <c r="BY223" s="357"/>
      <c r="BZ223" s="357"/>
      <c r="CA223" s="12"/>
      <c r="CB223" s="12"/>
      <c r="CC223" s="12"/>
      <c r="CD223" s="12"/>
      <c r="CE223" s="12"/>
      <c r="CF223" s="12"/>
      <c r="CG223" s="12"/>
    </row>
    <row r="224" ht="15.75" customHeight="1">
      <c r="A224" s="5"/>
      <c r="B224" s="355"/>
      <c r="C224" s="356"/>
      <c r="D224" s="356"/>
      <c r="E224" s="356"/>
      <c r="F224" s="356"/>
      <c r="G224" s="356"/>
      <c r="H224" s="205"/>
      <c r="I224" s="356"/>
      <c r="J224" s="356"/>
      <c r="K224" s="356"/>
      <c r="L224" s="356"/>
      <c r="M224" s="356"/>
      <c r="N224" s="356"/>
      <c r="O224" s="356"/>
      <c r="P224" s="356"/>
      <c r="Q224" s="356"/>
      <c r="R224" s="356"/>
      <c r="S224" s="356"/>
      <c r="T224" s="356"/>
      <c r="U224" s="356"/>
      <c r="V224" s="356"/>
      <c r="W224" s="356"/>
      <c r="X224" s="356"/>
      <c r="Y224" s="356"/>
      <c r="Z224" s="42"/>
      <c r="AA224" s="42"/>
      <c r="AB224" s="42"/>
      <c r="AC224" s="42"/>
      <c r="AD224" s="42"/>
      <c r="AE224" s="42"/>
      <c r="AF224" s="356"/>
      <c r="AG224" s="356"/>
      <c r="AH224" s="357"/>
      <c r="AI224" s="356"/>
      <c r="AJ224" s="357"/>
      <c r="AK224" s="44"/>
      <c r="AL224" s="44"/>
      <c r="AM224" s="44"/>
      <c r="AN224" s="44"/>
      <c r="AO224" s="44"/>
      <c r="AP224" s="44"/>
      <c r="AQ224" s="356"/>
      <c r="AR224" s="356"/>
      <c r="AS224" s="357"/>
      <c r="AT224" s="356"/>
      <c r="AU224" s="357"/>
      <c r="AV224" s="44"/>
      <c r="AW224" s="44"/>
      <c r="AX224" s="44"/>
      <c r="AY224" s="44"/>
      <c r="AZ224" s="44"/>
      <c r="BA224" s="44"/>
      <c r="BB224" s="356"/>
      <c r="BC224" s="356"/>
      <c r="BD224" s="357"/>
      <c r="BE224" s="356"/>
      <c r="BF224" s="357"/>
      <c r="BG224" s="357"/>
      <c r="BH224" s="357"/>
      <c r="BI224" s="208"/>
      <c r="BJ224" s="29"/>
      <c r="BK224" s="12"/>
      <c r="BL224" s="12"/>
      <c r="BM224" s="356"/>
      <c r="BN224" s="356"/>
      <c r="BO224" s="356"/>
      <c r="BP224" s="356"/>
      <c r="BQ224" s="356"/>
      <c r="BR224" s="356"/>
      <c r="BS224" s="356"/>
      <c r="BT224" s="356"/>
      <c r="BU224" s="356"/>
      <c r="BV224" s="356"/>
      <c r="BW224" s="356"/>
      <c r="BX224" s="356"/>
      <c r="BY224" s="357"/>
      <c r="BZ224" s="357"/>
      <c r="CA224" s="12"/>
      <c r="CB224" s="12"/>
      <c r="CC224" s="12"/>
      <c r="CD224" s="12"/>
      <c r="CE224" s="12"/>
      <c r="CF224" s="12"/>
      <c r="CG224" s="12"/>
    </row>
    <row r="225" ht="15.75" customHeight="1">
      <c r="A225" s="5"/>
      <c r="B225" s="355"/>
      <c r="C225" s="356"/>
      <c r="D225" s="356"/>
      <c r="E225" s="356"/>
      <c r="F225" s="356"/>
      <c r="G225" s="356"/>
      <c r="H225" s="205"/>
      <c r="I225" s="356"/>
      <c r="J225" s="356"/>
      <c r="K225" s="356"/>
      <c r="L225" s="356"/>
      <c r="M225" s="356"/>
      <c r="N225" s="356"/>
      <c r="O225" s="356"/>
      <c r="P225" s="356"/>
      <c r="Q225" s="356"/>
      <c r="R225" s="356"/>
      <c r="S225" s="356"/>
      <c r="T225" s="356"/>
      <c r="U225" s="356"/>
      <c r="V225" s="356"/>
      <c r="W225" s="356"/>
      <c r="X225" s="356"/>
      <c r="Y225" s="356"/>
      <c r="Z225" s="42"/>
      <c r="AA225" s="42"/>
      <c r="AB225" s="42"/>
      <c r="AC225" s="42"/>
      <c r="AD225" s="42"/>
      <c r="AE225" s="42"/>
      <c r="AF225" s="356"/>
      <c r="AG225" s="356"/>
      <c r="AH225" s="357"/>
      <c r="AI225" s="356"/>
      <c r="AJ225" s="357"/>
      <c r="AK225" s="44"/>
      <c r="AL225" s="44"/>
      <c r="AM225" s="44"/>
      <c r="AN225" s="44"/>
      <c r="AO225" s="44"/>
      <c r="AP225" s="44"/>
      <c r="AQ225" s="356"/>
      <c r="AR225" s="356"/>
      <c r="AS225" s="357"/>
      <c r="AT225" s="356"/>
      <c r="AU225" s="357"/>
      <c r="AV225" s="44"/>
      <c r="AW225" s="44"/>
      <c r="AX225" s="44"/>
      <c r="AY225" s="44"/>
      <c r="AZ225" s="44"/>
      <c r="BA225" s="44"/>
      <c r="BB225" s="356"/>
      <c r="BC225" s="356"/>
      <c r="BD225" s="357"/>
      <c r="BE225" s="356"/>
      <c r="BF225" s="357"/>
      <c r="BG225" s="357"/>
      <c r="BH225" s="357"/>
      <c r="BI225" s="208"/>
      <c r="BJ225" s="29"/>
      <c r="BK225" s="12"/>
      <c r="BL225" s="12"/>
      <c r="BM225" s="356"/>
      <c r="BN225" s="356"/>
      <c r="BO225" s="356"/>
      <c r="BP225" s="356"/>
      <c r="BQ225" s="356"/>
      <c r="BR225" s="356"/>
      <c r="BS225" s="356"/>
      <c r="BT225" s="356"/>
      <c r="BU225" s="356"/>
      <c r="BV225" s="356"/>
      <c r="BW225" s="356"/>
      <c r="BX225" s="356"/>
      <c r="BY225" s="357"/>
      <c r="BZ225" s="357"/>
      <c r="CA225" s="12"/>
      <c r="CB225" s="12"/>
      <c r="CC225" s="12"/>
      <c r="CD225" s="12"/>
      <c r="CE225" s="12"/>
      <c r="CF225" s="12"/>
      <c r="CG225" s="12"/>
    </row>
    <row r="226" ht="15.75" customHeight="1">
      <c r="A226" s="5"/>
      <c r="B226" s="355"/>
      <c r="C226" s="356"/>
      <c r="D226" s="356"/>
      <c r="E226" s="356"/>
      <c r="F226" s="356"/>
      <c r="G226" s="356"/>
      <c r="H226" s="205"/>
      <c r="I226" s="356"/>
      <c r="J226" s="356"/>
      <c r="K226" s="356"/>
      <c r="L226" s="356"/>
      <c r="M226" s="356"/>
      <c r="N226" s="356"/>
      <c r="O226" s="356"/>
      <c r="P226" s="356"/>
      <c r="Q226" s="356"/>
      <c r="R226" s="356"/>
      <c r="S226" s="356"/>
      <c r="T226" s="356"/>
      <c r="U226" s="356"/>
      <c r="V226" s="356"/>
      <c r="W226" s="356"/>
      <c r="X226" s="356"/>
      <c r="Y226" s="356"/>
      <c r="Z226" s="42"/>
      <c r="AA226" s="42"/>
      <c r="AB226" s="42"/>
      <c r="AC226" s="42"/>
      <c r="AD226" s="42"/>
      <c r="AE226" s="42"/>
      <c r="AF226" s="356"/>
      <c r="AG226" s="356"/>
      <c r="AH226" s="357"/>
      <c r="AI226" s="356"/>
      <c r="AJ226" s="357"/>
      <c r="AK226" s="44"/>
      <c r="AL226" s="44"/>
      <c r="AM226" s="44"/>
      <c r="AN226" s="44"/>
      <c r="AO226" s="44"/>
      <c r="AP226" s="44"/>
      <c r="AQ226" s="356"/>
      <c r="AR226" s="356"/>
      <c r="AS226" s="357"/>
      <c r="AT226" s="356"/>
      <c r="AU226" s="357"/>
      <c r="AV226" s="44"/>
      <c r="AW226" s="44"/>
      <c r="AX226" s="44"/>
      <c r="AY226" s="44"/>
      <c r="AZ226" s="44"/>
      <c r="BA226" s="44"/>
      <c r="BB226" s="356"/>
      <c r="BC226" s="356"/>
      <c r="BD226" s="357"/>
      <c r="BE226" s="356"/>
      <c r="BF226" s="357"/>
      <c r="BG226" s="357"/>
      <c r="BH226" s="357"/>
      <c r="BI226" s="208"/>
      <c r="BJ226" s="29"/>
      <c r="BK226" s="12"/>
      <c r="BL226" s="12"/>
      <c r="BM226" s="356"/>
      <c r="BN226" s="356"/>
      <c r="BO226" s="356"/>
      <c r="BP226" s="356"/>
      <c r="BQ226" s="356"/>
      <c r="BR226" s="356"/>
      <c r="BS226" s="356"/>
      <c r="BT226" s="356"/>
      <c r="BU226" s="356"/>
      <c r="BV226" s="356"/>
      <c r="BW226" s="356"/>
      <c r="BX226" s="356"/>
      <c r="BY226" s="357"/>
      <c r="BZ226" s="357"/>
      <c r="CA226" s="12"/>
      <c r="CB226" s="12"/>
      <c r="CC226" s="12"/>
      <c r="CD226" s="12"/>
      <c r="CE226" s="12"/>
      <c r="CF226" s="12"/>
      <c r="CG226" s="12"/>
    </row>
    <row r="227" ht="15.75" customHeight="1">
      <c r="A227" s="5"/>
      <c r="B227" s="355"/>
      <c r="C227" s="356"/>
      <c r="D227" s="356"/>
      <c r="E227" s="356"/>
      <c r="F227" s="356"/>
      <c r="G227" s="356"/>
      <c r="H227" s="205"/>
      <c r="I227" s="356"/>
      <c r="J227" s="356"/>
      <c r="K227" s="356"/>
      <c r="L227" s="356"/>
      <c r="M227" s="356"/>
      <c r="N227" s="356"/>
      <c r="O227" s="356"/>
      <c r="P227" s="356"/>
      <c r="Q227" s="356"/>
      <c r="R227" s="356"/>
      <c r="S227" s="356"/>
      <c r="T227" s="356"/>
      <c r="U227" s="356"/>
      <c r="V227" s="356"/>
      <c r="W227" s="356"/>
      <c r="X227" s="356"/>
      <c r="Y227" s="356"/>
      <c r="Z227" s="42"/>
      <c r="AA227" s="42"/>
      <c r="AB227" s="42"/>
      <c r="AC227" s="42"/>
      <c r="AD227" s="42"/>
      <c r="AE227" s="42"/>
      <c r="AF227" s="356"/>
      <c r="AG227" s="356"/>
      <c r="AH227" s="357"/>
      <c r="AI227" s="356"/>
      <c r="AJ227" s="357"/>
      <c r="AK227" s="44"/>
      <c r="AL227" s="44"/>
      <c r="AM227" s="44"/>
      <c r="AN227" s="44"/>
      <c r="AO227" s="44"/>
      <c r="AP227" s="44"/>
      <c r="AQ227" s="356"/>
      <c r="AR227" s="356"/>
      <c r="AS227" s="357"/>
      <c r="AT227" s="356"/>
      <c r="AU227" s="357"/>
      <c r="AV227" s="44"/>
      <c r="AW227" s="44"/>
      <c r="AX227" s="44"/>
      <c r="AY227" s="44"/>
      <c r="AZ227" s="44"/>
      <c r="BA227" s="44"/>
      <c r="BB227" s="356"/>
      <c r="BC227" s="356"/>
      <c r="BD227" s="357"/>
      <c r="BE227" s="356"/>
      <c r="BF227" s="357"/>
      <c r="BG227" s="357"/>
      <c r="BH227" s="357"/>
      <c r="BI227" s="208"/>
      <c r="BJ227" s="29"/>
      <c r="BK227" s="12"/>
      <c r="BL227" s="12"/>
      <c r="BM227" s="356"/>
      <c r="BN227" s="356"/>
      <c r="BO227" s="356"/>
      <c r="BP227" s="356"/>
      <c r="BQ227" s="356"/>
      <c r="BR227" s="356"/>
      <c r="BS227" s="356"/>
      <c r="BT227" s="356"/>
      <c r="BU227" s="356"/>
      <c r="BV227" s="356"/>
      <c r="BW227" s="356"/>
      <c r="BX227" s="356"/>
      <c r="BY227" s="357"/>
      <c r="BZ227" s="357"/>
      <c r="CA227" s="12"/>
      <c r="CB227" s="12"/>
      <c r="CC227" s="12"/>
      <c r="CD227" s="12"/>
      <c r="CE227" s="12"/>
      <c r="CF227" s="12"/>
      <c r="CG227" s="12"/>
    </row>
    <row r="228" ht="15.75" customHeight="1">
      <c r="A228" s="5"/>
      <c r="B228" s="355"/>
      <c r="C228" s="356"/>
      <c r="D228" s="356"/>
      <c r="E228" s="356"/>
      <c r="F228" s="356"/>
      <c r="G228" s="356"/>
      <c r="H228" s="205"/>
      <c r="I228" s="356"/>
      <c r="J228" s="356"/>
      <c r="K228" s="356"/>
      <c r="L228" s="356"/>
      <c r="M228" s="356"/>
      <c r="N228" s="356"/>
      <c r="O228" s="356"/>
      <c r="P228" s="356"/>
      <c r="Q228" s="356"/>
      <c r="R228" s="356"/>
      <c r="S228" s="356"/>
      <c r="T228" s="356"/>
      <c r="U228" s="356"/>
      <c r="V228" s="356"/>
      <c r="W228" s="356"/>
      <c r="X228" s="356"/>
      <c r="Y228" s="356"/>
      <c r="Z228" s="42"/>
      <c r="AA228" s="42"/>
      <c r="AB228" s="42"/>
      <c r="AC228" s="42"/>
      <c r="AD228" s="42"/>
      <c r="AE228" s="42"/>
      <c r="AF228" s="356"/>
      <c r="AG228" s="356"/>
      <c r="AH228" s="357"/>
      <c r="AI228" s="356"/>
      <c r="AJ228" s="357"/>
      <c r="AK228" s="44"/>
      <c r="AL228" s="44"/>
      <c r="AM228" s="44"/>
      <c r="AN228" s="44"/>
      <c r="AO228" s="44"/>
      <c r="AP228" s="44"/>
      <c r="AQ228" s="356"/>
      <c r="AR228" s="356"/>
      <c r="AS228" s="357"/>
      <c r="AT228" s="356"/>
      <c r="AU228" s="357"/>
      <c r="AV228" s="44"/>
      <c r="AW228" s="44"/>
      <c r="AX228" s="44"/>
      <c r="AY228" s="44"/>
      <c r="AZ228" s="44"/>
      <c r="BA228" s="44"/>
      <c r="BB228" s="356"/>
      <c r="BC228" s="356"/>
      <c r="BD228" s="357"/>
      <c r="BE228" s="356"/>
      <c r="BF228" s="357"/>
      <c r="BG228" s="357"/>
      <c r="BH228" s="357"/>
      <c r="BI228" s="208"/>
      <c r="BJ228" s="29"/>
      <c r="BK228" s="12"/>
      <c r="BL228" s="12"/>
      <c r="BM228" s="356"/>
      <c r="BN228" s="356"/>
      <c r="BO228" s="356"/>
      <c r="BP228" s="356"/>
      <c r="BQ228" s="356"/>
      <c r="BR228" s="356"/>
      <c r="BS228" s="356"/>
      <c r="BT228" s="356"/>
      <c r="BU228" s="356"/>
      <c r="BV228" s="356"/>
      <c r="BW228" s="356"/>
      <c r="BX228" s="356"/>
      <c r="BY228" s="357"/>
      <c r="BZ228" s="357"/>
      <c r="CA228" s="12"/>
      <c r="CB228" s="12"/>
      <c r="CC228" s="12"/>
      <c r="CD228" s="12"/>
      <c r="CE228" s="12"/>
      <c r="CF228" s="12"/>
      <c r="CG228" s="12"/>
    </row>
    <row r="229" ht="15.75" customHeight="1">
      <c r="A229" s="5"/>
      <c r="B229" s="355"/>
      <c r="C229" s="356"/>
      <c r="D229" s="356"/>
      <c r="E229" s="356"/>
      <c r="F229" s="356"/>
      <c r="G229" s="356"/>
      <c r="H229" s="205"/>
      <c r="I229" s="356"/>
      <c r="J229" s="356"/>
      <c r="K229" s="356"/>
      <c r="L229" s="356"/>
      <c r="M229" s="356"/>
      <c r="N229" s="356"/>
      <c r="O229" s="356"/>
      <c r="P229" s="356"/>
      <c r="Q229" s="356"/>
      <c r="R229" s="356"/>
      <c r="S229" s="356"/>
      <c r="T229" s="356"/>
      <c r="U229" s="356"/>
      <c r="V229" s="356"/>
      <c r="W229" s="356"/>
      <c r="X229" s="356"/>
      <c r="Y229" s="356"/>
      <c r="Z229" s="42"/>
      <c r="AA229" s="42"/>
      <c r="AB229" s="42"/>
      <c r="AC229" s="42"/>
      <c r="AD229" s="42"/>
      <c r="AE229" s="42"/>
      <c r="AF229" s="356"/>
      <c r="AG229" s="356"/>
      <c r="AH229" s="357"/>
      <c r="AI229" s="356"/>
      <c r="AJ229" s="357"/>
      <c r="AK229" s="44"/>
      <c r="AL229" s="44"/>
      <c r="AM229" s="44"/>
      <c r="AN229" s="44"/>
      <c r="AO229" s="44"/>
      <c r="AP229" s="44"/>
      <c r="AQ229" s="356"/>
      <c r="AR229" s="356"/>
      <c r="AS229" s="357"/>
      <c r="AT229" s="356"/>
      <c r="AU229" s="357"/>
      <c r="AV229" s="44"/>
      <c r="AW229" s="44"/>
      <c r="AX229" s="44"/>
      <c r="AY229" s="44"/>
      <c r="AZ229" s="44"/>
      <c r="BA229" s="44"/>
      <c r="BB229" s="356"/>
      <c r="BC229" s="356"/>
      <c r="BD229" s="357"/>
      <c r="BE229" s="356"/>
      <c r="BF229" s="357"/>
      <c r="BG229" s="357"/>
      <c r="BH229" s="357"/>
      <c r="BI229" s="208"/>
      <c r="BJ229" s="29"/>
      <c r="BK229" s="12"/>
      <c r="BL229" s="12"/>
      <c r="BM229" s="356"/>
      <c r="BN229" s="356"/>
      <c r="BO229" s="356"/>
      <c r="BP229" s="356"/>
      <c r="BQ229" s="356"/>
      <c r="BR229" s="356"/>
      <c r="BS229" s="356"/>
      <c r="BT229" s="356"/>
      <c r="BU229" s="356"/>
      <c r="BV229" s="356"/>
      <c r="BW229" s="356"/>
      <c r="BX229" s="356"/>
      <c r="BY229" s="357"/>
      <c r="BZ229" s="357"/>
      <c r="CA229" s="12"/>
      <c r="CB229" s="12"/>
      <c r="CC229" s="12"/>
      <c r="CD229" s="12"/>
      <c r="CE229" s="12"/>
      <c r="CF229" s="12"/>
      <c r="CG229" s="12"/>
    </row>
    <row r="230" ht="15.75" customHeight="1">
      <c r="A230" s="5"/>
      <c r="B230" s="355"/>
      <c r="C230" s="356"/>
      <c r="D230" s="356"/>
      <c r="E230" s="356"/>
      <c r="F230" s="356"/>
      <c r="G230" s="356"/>
      <c r="H230" s="205"/>
      <c r="I230" s="356"/>
      <c r="J230" s="356"/>
      <c r="K230" s="356"/>
      <c r="L230" s="356"/>
      <c r="M230" s="356"/>
      <c r="N230" s="356"/>
      <c r="O230" s="356"/>
      <c r="P230" s="356"/>
      <c r="Q230" s="356"/>
      <c r="R230" s="356"/>
      <c r="S230" s="356"/>
      <c r="T230" s="356"/>
      <c r="U230" s="356"/>
      <c r="V230" s="356"/>
      <c r="W230" s="356"/>
      <c r="X230" s="356"/>
      <c r="Y230" s="356"/>
      <c r="Z230" s="42"/>
      <c r="AA230" s="42"/>
      <c r="AB230" s="42"/>
      <c r="AC230" s="42"/>
      <c r="AD230" s="42"/>
      <c r="AE230" s="42"/>
      <c r="AF230" s="356"/>
      <c r="AG230" s="356"/>
      <c r="AH230" s="357"/>
      <c r="AI230" s="356"/>
      <c r="AJ230" s="357"/>
      <c r="AK230" s="44"/>
      <c r="AL230" s="44"/>
      <c r="AM230" s="44"/>
      <c r="AN230" s="44"/>
      <c r="AO230" s="44"/>
      <c r="AP230" s="44"/>
      <c r="AQ230" s="356"/>
      <c r="AR230" s="356"/>
      <c r="AS230" s="357"/>
      <c r="AT230" s="356"/>
      <c r="AU230" s="357"/>
      <c r="AV230" s="44"/>
      <c r="AW230" s="44"/>
      <c r="AX230" s="44"/>
      <c r="AY230" s="44"/>
      <c r="AZ230" s="44"/>
      <c r="BA230" s="44"/>
      <c r="BB230" s="356"/>
      <c r="BC230" s="356"/>
      <c r="BD230" s="357"/>
      <c r="BE230" s="356"/>
      <c r="BF230" s="357"/>
      <c r="BG230" s="357"/>
      <c r="BH230" s="357"/>
      <c r="BI230" s="208"/>
      <c r="BJ230" s="29"/>
      <c r="BK230" s="12"/>
      <c r="BL230" s="12"/>
      <c r="BM230" s="356"/>
      <c r="BN230" s="356"/>
      <c r="BO230" s="356"/>
      <c r="BP230" s="356"/>
      <c r="BQ230" s="356"/>
      <c r="BR230" s="356"/>
      <c r="BS230" s="356"/>
      <c r="BT230" s="356"/>
      <c r="BU230" s="356"/>
      <c r="BV230" s="356"/>
      <c r="BW230" s="356"/>
      <c r="BX230" s="356"/>
      <c r="BY230" s="357"/>
      <c r="BZ230" s="357"/>
      <c r="CA230" s="12"/>
      <c r="CB230" s="12"/>
      <c r="CC230" s="12"/>
      <c r="CD230" s="12"/>
      <c r="CE230" s="12"/>
      <c r="CF230" s="12"/>
      <c r="CG230" s="12"/>
    </row>
    <row r="231" ht="15.75" customHeight="1">
      <c r="A231" s="5"/>
      <c r="B231" s="355"/>
      <c r="C231" s="356"/>
      <c r="D231" s="356"/>
      <c r="E231" s="356"/>
      <c r="F231" s="356"/>
      <c r="G231" s="356"/>
      <c r="H231" s="205"/>
      <c r="I231" s="356"/>
      <c r="J231" s="356"/>
      <c r="K231" s="356"/>
      <c r="L231" s="356"/>
      <c r="M231" s="356"/>
      <c r="N231" s="356"/>
      <c r="O231" s="356"/>
      <c r="P231" s="356"/>
      <c r="Q231" s="356"/>
      <c r="R231" s="356"/>
      <c r="S231" s="356"/>
      <c r="T231" s="356"/>
      <c r="U231" s="356"/>
      <c r="V231" s="356"/>
      <c r="W231" s="356"/>
      <c r="X231" s="356"/>
      <c r="Y231" s="356"/>
      <c r="Z231" s="42"/>
      <c r="AA231" s="42"/>
      <c r="AB231" s="42"/>
      <c r="AC231" s="42"/>
      <c r="AD231" s="42"/>
      <c r="AE231" s="42"/>
      <c r="AF231" s="356"/>
      <c r="AG231" s="356"/>
      <c r="AH231" s="357"/>
      <c r="AI231" s="356"/>
      <c r="AJ231" s="357"/>
      <c r="AK231" s="44"/>
      <c r="AL231" s="44"/>
      <c r="AM231" s="44"/>
      <c r="AN231" s="44"/>
      <c r="AO231" s="44"/>
      <c r="AP231" s="44"/>
      <c r="AQ231" s="356"/>
      <c r="AR231" s="356"/>
      <c r="AS231" s="357"/>
      <c r="AT231" s="356"/>
      <c r="AU231" s="357"/>
      <c r="AV231" s="44"/>
      <c r="AW231" s="44"/>
      <c r="AX231" s="44"/>
      <c r="AY231" s="44"/>
      <c r="AZ231" s="44"/>
      <c r="BA231" s="44"/>
      <c r="BB231" s="356"/>
      <c r="BC231" s="356"/>
      <c r="BD231" s="357"/>
      <c r="BE231" s="356"/>
      <c r="BF231" s="357"/>
      <c r="BG231" s="357"/>
      <c r="BH231" s="357"/>
      <c r="BI231" s="208"/>
      <c r="BJ231" s="29"/>
      <c r="BK231" s="12"/>
      <c r="BL231" s="12"/>
      <c r="BM231" s="356"/>
      <c r="BN231" s="356"/>
      <c r="BO231" s="356"/>
      <c r="BP231" s="356"/>
      <c r="BQ231" s="356"/>
      <c r="BR231" s="356"/>
      <c r="BS231" s="356"/>
      <c r="BT231" s="356"/>
      <c r="BU231" s="356"/>
      <c r="BV231" s="356"/>
      <c r="BW231" s="356"/>
      <c r="BX231" s="356"/>
      <c r="BY231" s="357"/>
      <c r="BZ231" s="357"/>
      <c r="CA231" s="12"/>
      <c r="CB231" s="12"/>
      <c r="CC231" s="12"/>
      <c r="CD231" s="12"/>
      <c r="CE231" s="12"/>
      <c r="CF231" s="12"/>
      <c r="CG231" s="12"/>
    </row>
    <row r="232" ht="15.75" customHeight="1">
      <c r="A232" s="5"/>
      <c r="B232" s="355"/>
      <c r="C232" s="356"/>
      <c r="D232" s="356"/>
      <c r="E232" s="356"/>
      <c r="F232" s="356"/>
      <c r="G232" s="356"/>
      <c r="H232" s="205"/>
      <c r="I232" s="356"/>
      <c r="J232" s="356"/>
      <c r="K232" s="356"/>
      <c r="L232" s="356"/>
      <c r="M232" s="356"/>
      <c r="N232" s="356"/>
      <c r="O232" s="356"/>
      <c r="P232" s="356"/>
      <c r="Q232" s="356"/>
      <c r="R232" s="356"/>
      <c r="S232" s="356"/>
      <c r="T232" s="356"/>
      <c r="U232" s="356"/>
      <c r="V232" s="356"/>
      <c r="W232" s="356"/>
      <c r="X232" s="356"/>
      <c r="Y232" s="356"/>
      <c r="Z232" s="42"/>
      <c r="AA232" s="42"/>
      <c r="AB232" s="42"/>
      <c r="AC232" s="42"/>
      <c r="AD232" s="42"/>
      <c r="AE232" s="42"/>
      <c r="AF232" s="356"/>
      <c r="AG232" s="356"/>
      <c r="AH232" s="357"/>
      <c r="AI232" s="356"/>
      <c r="AJ232" s="357"/>
      <c r="AK232" s="44"/>
      <c r="AL232" s="44"/>
      <c r="AM232" s="44"/>
      <c r="AN232" s="44"/>
      <c r="AO232" s="44"/>
      <c r="AP232" s="44"/>
      <c r="AQ232" s="356"/>
      <c r="AR232" s="356"/>
      <c r="AS232" s="357"/>
      <c r="AT232" s="356"/>
      <c r="AU232" s="357"/>
      <c r="AV232" s="44"/>
      <c r="AW232" s="44"/>
      <c r="AX232" s="44"/>
      <c r="AY232" s="44"/>
      <c r="AZ232" s="44"/>
      <c r="BA232" s="44"/>
      <c r="BB232" s="356"/>
      <c r="BC232" s="356"/>
      <c r="BD232" s="357"/>
      <c r="BE232" s="356"/>
      <c r="BF232" s="357"/>
      <c r="BG232" s="357"/>
      <c r="BH232" s="357"/>
      <c r="BI232" s="208"/>
      <c r="BJ232" s="29"/>
      <c r="BK232" s="12"/>
      <c r="BL232" s="12"/>
      <c r="BM232" s="356"/>
      <c r="BN232" s="356"/>
      <c r="BO232" s="356"/>
      <c r="BP232" s="356"/>
      <c r="BQ232" s="356"/>
      <c r="BR232" s="356"/>
      <c r="BS232" s="356"/>
      <c r="BT232" s="356"/>
      <c r="BU232" s="356"/>
      <c r="BV232" s="356"/>
      <c r="BW232" s="356"/>
      <c r="BX232" s="356"/>
      <c r="BY232" s="357"/>
      <c r="BZ232" s="357"/>
      <c r="CA232" s="12"/>
      <c r="CB232" s="12"/>
      <c r="CC232" s="12"/>
      <c r="CD232" s="12"/>
      <c r="CE232" s="12"/>
      <c r="CF232" s="12"/>
      <c r="CG232" s="12"/>
    </row>
    <row r="233" ht="15.75" customHeight="1">
      <c r="A233" s="5"/>
      <c r="B233" s="355"/>
      <c r="C233" s="356"/>
      <c r="D233" s="356"/>
      <c r="E233" s="356"/>
      <c r="F233" s="356"/>
      <c r="G233" s="356"/>
      <c r="H233" s="205"/>
      <c r="I233" s="356"/>
      <c r="J233" s="356"/>
      <c r="K233" s="356"/>
      <c r="L233" s="356"/>
      <c r="M233" s="356"/>
      <c r="N233" s="356"/>
      <c r="O233" s="356"/>
      <c r="P233" s="356"/>
      <c r="Q233" s="356"/>
      <c r="R233" s="356"/>
      <c r="S233" s="356"/>
      <c r="T233" s="356"/>
      <c r="U233" s="356"/>
      <c r="V233" s="356"/>
      <c r="W233" s="356"/>
      <c r="X233" s="356"/>
      <c r="Y233" s="356"/>
      <c r="Z233" s="42"/>
      <c r="AA233" s="42"/>
      <c r="AB233" s="42"/>
      <c r="AC233" s="42"/>
      <c r="AD233" s="42"/>
      <c r="AE233" s="42"/>
      <c r="AF233" s="356"/>
      <c r="AG233" s="356"/>
      <c r="AH233" s="357"/>
      <c r="AI233" s="356"/>
      <c r="AJ233" s="357"/>
      <c r="AK233" s="44"/>
      <c r="AL233" s="44"/>
      <c r="AM233" s="44"/>
      <c r="AN233" s="44"/>
      <c r="AO233" s="44"/>
      <c r="AP233" s="44"/>
      <c r="AQ233" s="356"/>
      <c r="AR233" s="356"/>
      <c r="AS233" s="357"/>
      <c r="AT233" s="356"/>
      <c r="AU233" s="357"/>
      <c r="AV233" s="44"/>
      <c r="AW233" s="44"/>
      <c r="AX233" s="44"/>
      <c r="AY233" s="44"/>
      <c r="AZ233" s="44"/>
      <c r="BA233" s="44"/>
      <c r="BB233" s="356"/>
      <c r="BC233" s="356"/>
      <c r="BD233" s="357"/>
      <c r="BE233" s="356"/>
      <c r="BF233" s="357"/>
      <c r="BG233" s="357"/>
      <c r="BH233" s="357"/>
      <c r="BI233" s="208"/>
      <c r="BJ233" s="29"/>
      <c r="BK233" s="12"/>
      <c r="BL233" s="12"/>
      <c r="BM233" s="356"/>
      <c r="BN233" s="356"/>
      <c r="BO233" s="356"/>
      <c r="BP233" s="356"/>
      <c r="BQ233" s="356"/>
      <c r="BR233" s="356"/>
      <c r="BS233" s="356"/>
      <c r="BT233" s="356"/>
      <c r="BU233" s="356"/>
      <c r="BV233" s="356"/>
      <c r="BW233" s="356"/>
      <c r="BX233" s="356"/>
      <c r="BY233" s="357"/>
      <c r="BZ233" s="357"/>
      <c r="CA233" s="12"/>
      <c r="CB233" s="12"/>
      <c r="CC233" s="12"/>
      <c r="CD233" s="12"/>
      <c r="CE233" s="12"/>
      <c r="CF233" s="12"/>
      <c r="CG233" s="12"/>
    </row>
    <row r="234" ht="15.75" customHeight="1">
      <c r="A234" s="5"/>
      <c r="B234" s="355"/>
      <c r="C234" s="356"/>
      <c r="D234" s="356"/>
      <c r="E234" s="356"/>
      <c r="F234" s="356"/>
      <c r="G234" s="356"/>
      <c r="H234" s="205"/>
      <c r="I234" s="356"/>
      <c r="J234" s="356"/>
      <c r="K234" s="356"/>
      <c r="L234" s="356"/>
      <c r="M234" s="356"/>
      <c r="N234" s="356"/>
      <c r="O234" s="356"/>
      <c r="P234" s="356"/>
      <c r="Q234" s="356"/>
      <c r="R234" s="356"/>
      <c r="S234" s="356"/>
      <c r="T234" s="356"/>
      <c r="U234" s="356"/>
      <c r="V234" s="356"/>
      <c r="W234" s="356"/>
      <c r="X234" s="356"/>
      <c r="Y234" s="356"/>
      <c r="Z234" s="42"/>
      <c r="AA234" s="42"/>
      <c r="AB234" s="42"/>
      <c r="AC234" s="42"/>
      <c r="AD234" s="42"/>
      <c r="AE234" s="42"/>
      <c r="AF234" s="356"/>
      <c r="AG234" s="356"/>
      <c r="AH234" s="357"/>
      <c r="AI234" s="356"/>
      <c r="AJ234" s="357"/>
      <c r="AK234" s="44"/>
      <c r="AL234" s="44"/>
      <c r="AM234" s="44"/>
      <c r="AN234" s="44"/>
      <c r="AO234" s="44"/>
      <c r="AP234" s="44"/>
      <c r="AQ234" s="356"/>
      <c r="AR234" s="356"/>
      <c r="AS234" s="357"/>
      <c r="AT234" s="356"/>
      <c r="AU234" s="357"/>
      <c r="AV234" s="44"/>
      <c r="AW234" s="44"/>
      <c r="AX234" s="44"/>
      <c r="AY234" s="44"/>
      <c r="AZ234" s="44"/>
      <c r="BA234" s="44"/>
      <c r="BB234" s="356"/>
      <c r="BC234" s="356"/>
      <c r="BD234" s="357"/>
      <c r="BE234" s="356"/>
      <c r="BF234" s="357"/>
      <c r="BG234" s="357"/>
      <c r="BH234" s="357"/>
      <c r="BI234" s="208"/>
      <c r="BJ234" s="29"/>
      <c r="BK234" s="12"/>
      <c r="BL234" s="12"/>
      <c r="BM234" s="356"/>
      <c r="BN234" s="356"/>
      <c r="BO234" s="356"/>
      <c r="BP234" s="356"/>
      <c r="BQ234" s="356"/>
      <c r="BR234" s="356"/>
      <c r="BS234" s="356"/>
      <c r="BT234" s="356"/>
      <c r="BU234" s="356"/>
      <c r="BV234" s="356"/>
      <c r="BW234" s="356"/>
      <c r="BX234" s="356"/>
      <c r="BY234" s="357"/>
      <c r="BZ234" s="357"/>
      <c r="CA234" s="12"/>
      <c r="CB234" s="12"/>
      <c r="CC234" s="12"/>
      <c r="CD234" s="12"/>
      <c r="CE234" s="12"/>
      <c r="CF234" s="12"/>
      <c r="CG234" s="12"/>
    </row>
    <row r="235" ht="15.75" customHeight="1">
      <c r="A235" s="5"/>
      <c r="B235" s="355"/>
      <c r="C235" s="356"/>
      <c r="D235" s="356"/>
      <c r="E235" s="356"/>
      <c r="F235" s="356"/>
      <c r="G235" s="356"/>
      <c r="H235" s="205"/>
      <c r="I235" s="356"/>
      <c r="J235" s="356"/>
      <c r="K235" s="356"/>
      <c r="L235" s="356"/>
      <c r="M235" s="356"/>
      <c r="N235" s="356"/>
      <c r="O235" s="356"/>
      <c r="P235" s="356"/>
      <c r="Q235" s="356"/>
      <c r="R235" s="356"/>
      <c r="S235" s="356"/>
      <c r="T235" s="356"/>
      <c r="U235" s="356"/>
      <c r="V235" s="356"/>
      <c r="W235" s="356"/>
      <c r="X235" s="356"/>
      <c r="Y235" s="356"/>
      <c r="Z235" s="42"/>
      <c r="AA235" s="42"/>
      <c r="AB235" s="42"/>
      <c r="AC235" s="42"/>
      <c r="AD235" s="42"/>
      <c r="AE235" s="42"/>
      <c r="AF235" s="356"/>
      <c r="AG235" s="356"/>
      <c r="AH235" s="357"/>
      <c r="AI235" s="356"/>
      <c r="AJ235" s="357"/>
      <c r="AK235" s="44"/>
      <c r="AL235" s="44"/>
      <c r="AM235" s="44"/>
      <c r="AN235" s="44"/>
      <c r="AO235" s="44"/>
      <c r="AP235" s="44"/>
      <c r="AQ235" s="356"/>
      <c r="AR235" s="356"/>
      <c r="AS235" s="357"/>
      <c r="AT235" s="356"/>
      <c r="AU235" s="357"/>
      <c r="AV235" s="44"/>
      <c r="AW235" s="44"/>
      <c r="AX235" s="44"/>
      <c r="AY235" s="44"/>
      <c r="AZ235" s="44"/>
      <c r="BA235" s="44"/>
      <c r="BB235" s="356"/>
      <c r="BC235" s="356"/>
      <c r="BD235" s="357"/>
      <c r="BE235" s="356"/>
      <c r="BF235" s="357"/>
      <c r="BG235" s="357"/>
      <c r="BH235" s="357"/>
      <c r="BI235" s="208"/>
      <c r="BJ235" s="29"/>
      <c r="BK235" s="12"/>
      <c r="BL235" s="12"/>
      <c r="BM235" s="356"/>
      <c r="BN235" s="356"/>
      <c r="BO235" s="356"/>
      <c r="BP235" s="356"/>
      <c r="BQ235" s="356"/>
      <c r="BR235" s="356"/>
      <c r="BS235" s="356"/>
      <c r="BT235" s="356"/>
      <c r="BU235" s="356"/>
      <c r="BV235" s="356"/>
      <c r="BW235" s="356"/>
      <c r="BX235" s="356"/>
      <c r="BY235" s="357"/>
      <c r="BZ235" s="357"/>
      <c r="CA235" s="12"/>
      <c r="CB235" s="12"/>
      <c r="CC235" s="12"/>
      <c r="CD235" s="12"/>
      <c r="CE235" s="12"/>
      <c r="CF235" s="12"/>
      <c r="CG235" s="12"/>
    </row>
    <row r="236" ht="15.75" customHeight="1">
      <c r="A236" s="5"/>
      <c r="B236" s="355"/>
      <c r="C236" s="356"/>
      <c r="D236" s="356"/>
      <c r="E236" s="356"/>
      <c r="F236" s="356"/>
      <c r="G236" s="356"/>
      <c r="H236" s="205"/>
      <c r="I236" s="356"/>
      <c r="J236" s="356"/>
      <c r="K236" s="356"/>
      <c r="L236" s="356"/>
      <c r="M236" s="356"/>
      <c r="N236" s="356"/>
      <c r="O236" s="356"/>
      <c r="P236" s="356"/>
      <c r="Q236" s="356"/>
      <c r="R236" s="356"/>
      <c r="S236" s="356"/>
      <c r="T236" s="356"/>
      <c r="U236" s="356"/>
      <c r="V236" s="356"/>
      <c r="W236" s="356"/>
      <c r="X236" s="356"/>
      <c r="Y236" s="356"/>
      <c r="Z236" s="42"/>
      <c r="AA236" s="42"/>
      <c r="AB236" s="42"/>
      <c r="AC236" s="42"/>
      <c r="AD236" s="42"/>
      <c r="AE236" s="42"/>
      <c r="AF236" s="356"/>
      <c r="AG236" s="356"/>
      <c r="AH236" s="357"/>
      <c r="AI236" s="356"/>
      <c r="AJ236" s="357"/>
      <c r="AK236" s="44"/>
      <c r="AL236" s="44"/>
      <c r="AM236" s="44"/>
      <c r="AN236" s="44"/>
      <c r="AO236" s="44"/>
      <c r="AP236" s="44"/>
      <c r="AQ236" s="356"/>
      <c r="AR236" s="356"/>
      <c r="AS236" s="357"/>
      <c r="AT236" s="356"/>
      <c r="AU236" s="357"/>
      <c r="AV236" s="44"/>
      <c r="AW236" s="44"/>
      <c r="AX236" s="44"/>
      <c r="AY236" s="44"/>
      <c r="AZ236" s="44"/>
      <c r="BA236" s="44"/>
      <c r="BB236" s="356"/>
      <c r="BC236" s="356"/>
      <c r="BD236" s="357"/>
      <c r="BE236" s="356"/>
      <c r="BF236" s="357"/>
      <c r="BG236" s="357"/>
      <c r="BH236" s="357"/>
      <c r="BI236" s="208"/>
      <c r="BJ236" s="29"/>
      <c r="BK236" s="12"/>
      <c r="BL236" s="12"/>
      <c r="BM236" s="356"/>
      <c r="BN236" s="356"/>
      <c r="BO236" s="356"/>
      <c r="BP236" s="356"/>
      <c r="BQ236" s="356"/>
      <c r="BR236" s="356"/>
      <c r="BS236" s="356"/>
      <c r="BT236" s="356"/>
      <c r="BU236" s="356"/>
      <c r="BV236" s="356"/>
      <c r="BW236" s="356"/>
      <c r="BX236" s="356"/>
      <c r="BY236" s="357"/>
      <c r="BZ236" s="357"/>
      <c r="CA236" s="12"/>
      <c r="CB236" s="12"/>
      <c r="CC236" s="12"/>
      <c r="CD236" s="12"/>
      <c r="CE236" s="12"/>
      <c r="CF236" s="12"/>
      <c r="CG236" s="12"/>
    </row>
    <row r="237" ht="15.75" customHeight="1">
      <c r="A237" s="5"/>
      <c r="B237" s="355"/>
      <c r="C237" s="356"/>
      <c r="D237" s="356"/>
      <c r="E237" s="356"/>
      <c r="F237" s="356"/>
      <c r="G237" s="356"/>
      <c r="H237" s="205"/>
      <c r="I237" s="356"/>
      <c r="J237" s="356"/>
      <c r="K237" s="356"/>
      <c r="L237" s="356"/>
      <c r="M237" s="356"/>
      <c r="N237" s="356"/>
      <c r="O237" s="356"/>
      <c r="P237" s="356"/>
      <c r="Q237" s="356"/>
      <c r="R237" s="356"/>
      <c r="S237" s="356"/>
      <c r="T237" s="356"/>
      <c r="U237" s="356"/>
      <c r="V237" s="356"/>
      <c r="W237" s="356"/>
      <c r="X237" s="356"/>
      <c r="Y237" s="356"/>
      <c r="Z237" s="42"/>
      <c r="AA237" s="42"/>
      <c r="AB237" s="42"/>
      <c r="AC237" s="42"/>
      <c r="AD237" s="42"/>
      <c r="AE237" s="42"/>
      <c r="AF237" s="356"/>
      <c r="AG237" s="356"/>
      <c r="AH237" s="357"/>
      <c r="AI237" s="356"/>
      <c r="AJ237" s="357"/>
      <c r="AK237" s="44"/>
      <c r="AL237" s="44"/>
      <c r="AM237" s="44"/>
      <c r="AN237" s="44"/>
      <c r="AO237" s="44"/>
      <c r="AP237" s="44"/>
      <c r="AQ237" s="356"/>
      <c r="AR237" s="356"/>
      <c r="AS237" s="357"/>
      <c r="AT237" s="356"/>
      <c r="AU237" s="357"/>
      <c r="AV237" s="44"/>
      <c r="AW237" s="44"/>
      <c r="AX237" s="44"/>
      <c r="AY237" s="44"/>
      <c r="AZ237" s="44"/>
      <c r="BA237" s="44"/>
      <c r="BB237" s="356"/>
      <c r="BC237" s="356"/>
      <c r="BD237" s="357"/>
      <c r="BE237" s="356"/>
      <c r="BF237" s="357"/>
      <c r="BG237" s="357"/>
      <c r="BH237" s="357"/>
      <c r="BI237" s="208"/>
      <c r="BJ237" s="29"/>
      <c r="BK237" s="12"/>
      <c r="BL237" s="12"/>
      <c r="BM237" s="356"/>
      <c r="BN237" s="356"/>
      <c r="BO237" s="356"/>
      <c r="BP237" s="356"/>
      <c r="BQ237" s="356"/>
      <c r="BR237" s="356"/>
      <c r="BS237" s="356"/>
      <c r="BT237" s="356"/>
      <c r="BU237" s="356"/>
      <c r="BV237" s="356"/>
      <c r="BW237" s="356"/>
      <c r="BX237" s="356"/>
      <c r="BY237" s="357"/>
      <c r="BZ237" s="357"/>
      <c r="CA237" s="12"/>
      <c r="CB237" s="12"/>
      <c r="CC237" s="12"/>
      <c r="CD237" s="12"/>
      <c r="CE237" s="12"/>
      <c r="CF237" s="12"/>
      <c r="CG237" s="12"/>
    </row>
    <row r="238" ht="15.75" customHeight="1">
      <c r="A238" s="5"/>
      <c r="B238" s="355"/>
      <c r="C238" s="356"/>
      <c r="D238" s="356"/>
      <c r="E238" s="356"/>
      <c r="F238" s="356"/>
      <c r="G238" s="356"/>
      <c r="H238" s="205"/>
      <c r="I238" s="356"/>
      <c r="J238" s="356"/>
      <c r="K238" s="356"/>
      <c r="L238" s="356"/>
      <c r="M238" s="356"/>
      <c r="N238" s="356"/>
      <c r="O238" s="356"/>
      <c r="P238" s="356"/>
      <c r="Q238" s="356"/>
      <c r="R238" s="356"/>
      <c r="S238" s="356"/>
      <c r="T238" s="356"/>
      <c r="U238" s="356"/>
      <c r="V238" s="356"/>
      <c r="W238" s="356"/>
      <c r="X238" s="356"/>
      <c r="Y238" s="356"/>
      <c r="Z238" s="42"/>
      <c r="AA238" s="42"/>
      <c r="AB238" s="42"/>
      <c r="AC238" s="42"/>
      <c r="AD238" s="42"/>
      <c r="AE238" s="42"/>
      <c r="AF238" s="356"/>
      <c r="AG238" s="356"/>
      <c r="AH238" s="357"/>
      <c r="AI238" s="356"/>
      <c r="AJ238" s="357"/>
      <c r="AK238" s="44"/>
      <c r="AL238" s="44"/>
      <c r="AM238" s="44"/>
      <c r="AN238" s="44"/>
      <c r="AO238" s="44"/>
      <c r="AP238" s="44"/>
      <c r="AQ238" s="356"/>
      <c r="AR238" s="356"/>
      <c r="AS238" s="357"/>
      <c r="AT238" s="356"/>
      <c r="AU238" s="357"/>
      <c r="AV238" s="44"/>
      <c r="AW238" s="44"/>
      <c r="AX238" s="44"/>
      <c r="AY238" s="44"/>
      <c r="AZ238" s="44"/>
      <c r="BA238" s="44"/>
      <c r="BB238" s="356"/>
      <c r="BC238" s="356"/>
      <c r="BD238" s="357"/>
      <c r="BE238" s="356"/>
      <c r="BF238" s="357"/>
      <c r="BG238" s="357"/>
      <c r="BH238" s="357"/>
      <c r="BI238" s="208"/>
      <c r="BJ238" s="29"/>
      <c r="BK238" s="12"/>
      <c r="BL238" s="12"/>
      <c r="BM238" s="356"/>
      <c r="BN238" s="356"/>
      <c r="BO238" s="356"/>
      <c r="BP238" s="356"/>
      <c r="BQ238" s="356"/>
      <c r="BR238" s="356"/>
      <c r="BS238" s="356"/>
      <c r="BT238" s="356"/>
      <c r="BU238" s="356"/>
      <c r="BV238" s="356"/>
      <c r="BW238" s="356"/>
      <c r="BX238" s="356"/>
      <c r="BY238" s="357"/>
      <c r="BZ238" s="357"/>
      <c r="CA238" s="12"/>
      <c r="CB238" s="12"/>
      <c r="CC238" s="12"/>
      <c r="CD238" s="12"/>
      <c r="CE238" s="12"/>
      <c r="CF238" s="12"/>
      <c r="CG238" s="12"/>
    </row>
    <row r="239" ht="15.75" customHeight="1">
      <c r="A239" s="5"/>
      <c r="B239" s="355"/>
      <c r="C239" s="356"/>
      <c r="D239" s="356"/>
      <c r="E239" s="356"/>
      <c r="F239" s="356"/>
      <c r="G239" s="356"/>
      <c r="H239" s="205"/>
      <c r="I239" s="356"/>
      <c r="J239" s="356"/>
      <c r="K239" s="356"/>
      <c r="L239" s="356"/>
      <c r="M239" s="356"/>
      <c r="N239" s="356"/>
      <c r="O239" s="356"/>
      <c r="P239" s="356"/>
      <c r="Q239" s="356"/>
      <c r="R239" s="356"/>
      <c r="S239" s="356"/>
      <c r="T239" s="356"/>
      <c r="U239" s="356"/>
      <c r="V239" s="356"/>
      <c r="W239" s="356"/>
      <c r="X239" s="356"/>
      <c r="Y239" s="356"/>
      <c r="Z239" s="42"/>
      <c r="AA239" s="42"/>
      <c r="AB239" s="42"/>
      <c r="AC239" s="42"/>
      <c r="AD239" s="42"/>
      <c r="AE239" s="42"/>
      <c r="AF239" s="356"/>
      <c r="AG239" s="356"/>
      <c r="AH239" s="357"/>
      <c r="AI239" s="356"/>
      <c r="AJ239" s="357"/>
      <c r="AK239" s="44"/>
      <c r="AL239" s="44"/>
      <c r="AM239" s="44"/>
      <c r="AN239" s="44"/>
      <c r="AO239" s="44"/>
      <c r="AP239" s="44"/>
      <c r="AQ239" s="356"/>
      <c r="AR239" s="356"/>
      <c r="AS239" s="357"/>
      <c r="AT239" s="356"/>
      <c r="AU239" s="357"/>
      <c r="AV239" s="44"/>
      <c r="AW239" s="44"/>
      <c r="AX239" s="44"/>
      <c r="AY239" s="44"/>
      <c r="AZ239" s="44"/>
      <c r="BA239" s="44"/>
      <c r="BB239" s="356"/>
      <c r="BC239" s="356"/>
      <c r="BD239" s="357"/>
      <c r="BE239" s="356"/>
      <c r="BF239" s="357"/>
      <c r="BG239" s="357"/>
      <c r="BH239" s="357"/>
      <c r="BI239" s="208"/>
      <c r="BJ239" s="29"/>
      <c r="BK239" s="12"/>
      <c r="BL239" s="12"/>
      <c r="BM239" s="356"/>
      <c r="BN239" s="356"/>
      <c r="BO239" s="356"/>
      <c r="BP239" s="356"/>
      <c r="BQ239" s="356"/>
      <c r="BR239" s="356"/>
      <c r="BS239" s="356"/>
      <c r="BT239" s="356"/>
      <c r="BU239" s="356"/>
      <c r="BV239" s="356"/>
      <c r="BW239" s="356"/>
      <c r="BX239" s="356"/>
      <c r="BY239" s="357"/>
      <c r="BZ239" s="357"/>
      <c r="CA239" s="12"/>
      <c r="CB239" s="12"/>
      <c r="CC239" s="12"/>
      <c r="CD239" s="12"/>
      <c r="CE239" s="12"/>
      <c r="CF239" s="12"/>
      <c r="CG239" s="12"/>
    </row>
    <row r="240" ht="15.75" customHeight="1">
      <c r="A240" s="5"/>
      <c r="B240" s="355"/>
      <c r="C240" s="356"/>
      <c r="D240" s="356"/>
      <c r="E240" s="356"/>
      <c r="F240" s="356"/>
      <c r="G240" s="356"/>
      <c r="H240" s="205"/>
      <c r="I240" s="356"/>
      <c r="J240" s="356"/>
      <c r="K240" s="356"/>
      <c r="L240" s="356"/>
      <c r="M240" s="356"/>
      <c r="N240" s="356"/>
      <c r="O240" s="356"/>
      <c r="P240" s="356"/>
      <c r="Q240" s="356"/>
      <c r="R240" s="356"/>
      <c r="S240" s="356"/>
      <c r="T240" s="356"/>
      <c r="U240" s="356"/>
      <c r="V240" s="356"/>
      <c r="W240" s="356"/>
      <c r="X240" s="356"/>
      <c r="Y240" s="356"/>
      <c r="Z240" s="42"/>
      <c r="AA240" s="42"/>
      <c r="AB240" s="42"/>
      <c r="AC240" s="42"/>
      <c r="AD240" s="42"/>
      <c r="AE240" s="42"/>
      <c r="AF240" s="356"/>
      <c r="AG240" s="356"/>
      <c r="AH240" s="357"/>
      <c r="AI240" s="356"/>
      <c r="AJ240" s="357"/>
      <c r="AK240" s="44"/>
      <c r="AL240" s="44"/>
      <c r="AM240" s="44"/>
      <c r="AN240" s="44"/>
      <c r="AO240" s="44"/>
      <c r="AP240" s="44"/>
      <c r="AQ240" s="356"/>
      <c r="AR240" s="356"/>
      <c r="AS240" s="357"/>
      <c r="AT240" s="356"/>
      <c r="AU240" s="357"/>
      <c r="AV240" s="44"/>
      <c r="AW240" s="44"/>
      <c r="AX240" s="44"/>
      <c r="AY240" s="44"/>
      <c r="AZ240" s="44"/>
      <c r="BA240" s="44"/>
      <c r="BB240" s="356"/>
      <c r="BC240" s="356"/>
      <c r="BD240" s="357"/>
      <c r="BE240" s="356"/>
      <c r="BF240" s="357"/>
      <c r="BG240" s="357"/>
      <c r="BH240" s="357"/>
      <c r="BI240" s="208"/>
      <c r="BJ240" s="29"/>
      <c r="BK240" s="12"/>
      <c r="BL240" s="12"/>
      <c r="BM240" s="356"/>
      <c r="BN240" s="356"/>
      <c r="BO240" s="356"/>
      <c r="BP240" s="356"/>
      <c r="BQ240" s="356"/>
      <c r="BR240" s="356"/>
      <c r="BS240" s="356"/>
      <c r="BT240" s="356"/>
      <c r="BU240" s="356"/>
      <c r="BV240" s="356"/>
      <c r="BW240" s="356"/>
      <c r="BX240" s="356"/>
      <c r="BY240" s="357"/>
      <c r="BZ240" s="357"/>
      <c r="CA240" s="12"/>
      <c r="CB240" s="12"/>
      <c r="CC240" s="12"/>
      <c r="CD240" s="12"/>
      <c r="CE240" s="12"/>
      <c r="CF240" s="12"/>
      <c r="CG240" s="12"/>
    </row>
    <row r="241" ht="15.75" customHeight="1">
      <c r="A241" s="5"/>
      <c r="B241" s="355"/>
      <c r="C241" s="356"/>
      <c r="D241" s="356"/>
      <c r="E241" s="356"/>
      <c r="F241" s="356"/>
      <c r="G241" s="356"/>
      <c r="H241" s="205"/>
      <c r="I241" s="356"/>
      <c r="J241" s="356"/>
      <c r="K241" s="356"/>
      <c r="L241" s="356"/>
      <c r="M241" s="356"/>
      <c r="N241" s="356"/>
      <c r="O241" s="356"/>
      <c r="P241" s="356"/>
      <c r="Q241" s="356"/>
      <c r="R241" s="356"/>
      <c r="S241" s="356"/>
      <c r="T241" s="356"/>
      <c r="U241" s="356"/>
      <c r="V241" s="356"/>
      <c r="W241" s="356"/>
      <c r="X241" s="356"/>
      <c r="Y241" s="356"/>
      <c r="Z241" s="42"/>
      <c r="AA241" s="42"/>
      <c r="AB241" s="42"/>
      <c r="AC241" s="42"/>
      <c r="AD241" s="42"/>
      <c r="AE241" s="42"/>
      <c r="AF241" s="356"/>
      <c r="AG241" s="356"/>
      <c r="AH241" s="357"/>
      <c r="AI241" s="356"/>
      <c r="AJ241" s="357"/>
      <c r="AK241" s="44"/>
      <c r="AL241" s="44"/>
      <c r="AM241" s="44"/>
      <c r="AN241" s="44"/>
      <c r="AO241" s="44"/>
      <c r="AP241" s="44"/>
      <c r="AQ241" s="356"/>
      <c r="AR241" s="356"/>
      <c r="AS241" s="357"/>
      <c r="AT241" s="356"/>
      <c r="AU241" s="357"/>
      <c r="AV241" s="44"/>
      <c r="AW241" s="44"/>
      <c r="AX241" s="44"/>
      <c r="AY241" s="44"/>
      <c r="AZ241" s="44"/>
      <c r="BA241" s="44"/>
      <c r="BB241" s="356"/>
      <c r="BC241" s="356"/>
      <c r="BD241" s="357"/>
      <c r="BE241" s="356"/>
      <c r="BF241" s="357"/>
      <c r="BG241" s="357"/>
      <c r="BH241" s="357"/>
      <c r="BI241" s="208"/>
      <c r="BJ241" s="29"/>
      <c r="BK241" s="12"/>
      <c r="BL241" s="12"/>
      <c r="BM241" s="356"/>
      <c r="BN241" s="356"/>
      <c r="BO241" s="356"/>
      <c r="BP241" s="356"/>
      <c r="BQ241" s="356"/>
      <c r="BR241" s="356"/>
      <c r="BS241" s="356"/>
      <c r="BT241" s="356"/>
      <c r="BU241" s="356"/>
      <c r="BV241" s="356"/>
      <c r="BW241" s="356"/>
      <c r="BX241" s="356"/>
      <c r="BY241" s="357"/>
      <c r="BZ241" s="357"/>
      <c r="CA241" s="12"/>
      <c r="CB241" s="12"/>
      <c r="CC241" s="12"/>
      <c r="CD241" s="12"/>
      <c r="CE241" s="12"/>
      <c r="CF241" s="12"/>
      <c r="CG241" s="12"/>
    </row>
    <row r="242" ht="15.75" customHeight="1">
      <c r="A242" s="5"/>
      <c r="B242" s="355"/>
      <c r="C242" s="356"/>
      <c r="D242" s="356"/>
      <c r="E242" s="356"/>
      <c r="F242" s="356"/>
      <c r="G242" s="356"/>
      <c r="H242" s="205"/>
      <c r="I242" s="356"/>
      <c r="J242" s="356"/>
      <c r="K242" s="356"/>
      <c r="L242" s="356"/>
      <c r="M242" s="356"/>
      <c r="N242" s="356"/>
      <c r="O242" s="356"/>
      <c r="P242" s="356"/>
      <c r="Q242" s="356"/>
      <c r="R242" s="356"/>
      <c r="S242" s="356"/>
      <c r="T242" s="356"/>
      <c r="U242" s="356"/>
      <c r="V242" s="356"/>
      <c r="W242" s="356"/>
      <c r="X242" s="356"/>
      <c r="Y242" s="356"/>
      <c r="Z242" s="42"/>
      <c r="AA242" s="42"/>
      <c r="AB242" s="42"/>
      <c r="AC242" s="42"/>
      <c r="AD242" s="42"/>
      <c r="AE242" s="42"/>
      <c r="AF242" s="356"/>
      <c r="AG242" s="356"/>
      <c r="AH242" s="357"/>
      <c r="AI242" s="356"/>
      <c r="AJ242" s="357"/>
      <c r="AK242" s="44"/>
      <c r="AL242" s="44"/>
      <c r="AM242" s="44"/>
      <c r="AN242" s="44"/>
      <c r="AO242" s="44"/>
      <c r="AP242" s="44"/>
      <c r="AQ242" s="356"/>
      <c r="AR242" s="356"/>
      <c r="AS242" s="357"/>
      <c r="AT242" s="356"/>
      <c r="AU242" s="357"/>
      <c r="AV242" s="44"/>
      <c r="AW242" s="44"/>
      <c r="AX242" s="44"/>
      <c r="AY242" s="44"/>
      <c r="AZ242" s="44"/>
      <c r="BA242" s="44"/>
      <c r="BB242" s="356"/>
      <c r="BC242" s="356"/>
      <c r="BD242" s="357"/>
      <c r="BE242" s="356"/>
      <c r="BF242" s="357"/>
      <c r="BG242" s="357"/>
      <c r="BH242" s="357"/>
      <c r="BI242" s="208"/>
      <c r="BJ242" s="29"/>
      <c r="BK242" s="12"/>
      <c r="BL242" s="12"/>
      <c r="BM242" s="356"/>
      <c r="BN242" s="356"/>
      <c r="BO242" s="356"/>
      <c r="BP242" s="356"/>
      <c r="BQ242" s="356"/>
      <c r="BR242" s="356"/>
      <c r="BS242" s="356"/>
      <c r="BT242" s="356"/>
      <c r="BU242" s="356"/>
      <c r="BV242" s="356"/>
      <c r="BW242" s="356"/>
      <c r="BX242" s="356"/>
      <c r="BY242" s="357"/>
      <c r="BZ242" s="357"/>
      <c r="CA242" s="12"/>
      <c r="CB242" s="12"/>
      <c r="CC242" s="12"/>
      <c r="CD242" s="12"/>
      <c r="CE242" s="12"/>
      <c r="CF242" s="12"/>
      <c r="CG242" s="12"/>
    </row>
    <row r="243" ht="15.75" customHeight="1">
      <c r="A243" s="5"/>
      <c r="B243" s="355"/>
      <c r="C243" s="356"/>
      <c r="D243" s="356"/>
      <c r="E243" s="356"/>
      <c r="F243" s="356"/>
      <c r="G243" s="356"/>
      <c r="H243" s="205"/>
      <c r="I243" s="356"/>
      <c r="J243" s="356"/>
      <c r="K243" s="356"/>
      <c r="L243" s="356"/>
      <c r="M243" s="356"/>
      <c r="N243" s="356"/>
      <c r="O243" s="356"/>
      <c r="P243" s="356"/>
      <c r="Q243" s="356"/>
      <c r="R243" s="356"/>
      <c r="S243" s="356"/>
      <c r="T243" s="356"/>
      <c r="U243" s="356"/>
      <c r="V243" s="356"/>
      <c r="W243" s="356"/>
      <c r="X243" s="356"/>
      <c r="Y243" s="356"/>
      <c r="Z243" s="42"/>
      <c r="AA243" s="42"/>
      <c r="AB243" s="42"/>
      <c r="AC243" s="42"/>
      <c r="AD243" s="42"/>
      <c r="AE243" s="42"/>
      <c r="AF243" s="356"/>
      <c r="AG243" s="356"/>
      <c r="AH243" s="357"/>
      <c r="AI243" s="356"/>
      <c r="AJ243" s="357"/>
      <c r="AK243" s="44"/>
      <c r="AL243" s="44"/>
      <c r="AM243" s="44"/>
      <c r="AN243" s="44"/>
      <c r="AO243" s="44"/>
      <c r="AP243" s="44"/>
      <c r="AQ243" s="356"/>
      <c r="AR243" s="356"/>
      <c r="AS243" s="357"/>
      <c r="AT243" s="356"/>
      <c r="AU243" s="357"/>
      <c r="AV243" s="44"/>
      <c r="AW243" s="44"/>
      <c r="AX243" s="44"/>
      <c r="AY243" s="44"/>
      <c r="AZ243" s="44"/>
      <c r="BA243" s="44"/>
      <c r="BB243" s="356"/>
      <c r="BC243" s="356"/>
      <c r="BD243" s="357"/>
      <c r="BE243" s="356"/>
      <c r="BF243" s="357"/>
      <c r="BG243" s="357"/>
      <c r="BH243" s="357"/>
      <c r="BI243" s="208"/>
      <c r="BJ243" s="29"/>
      <c r="BK243" s="12"/>
      <c r="BL243" s="12"/>
      <c r="BM243" s="356"/>
      <c r="BN243" s="356"/>
      <c r="BO243" s="356"/>
      <c r="BP243" s="356"/>
      <c r="BQ243" s="356"/>
      <c r="BR243" s="356"/>
      <c r="BS243" s="356"/>
      <c r="BT243" s="356"/>
      <c r="BU243" s="356"/>
      <c r="BV243" s="356"/>
      <c r="BW243" s="356"/>
      <c r="BX243" s="356"/>
      <c r="BY243" s="357"/>
      <c r="BZ243" s="357"/>
      <c r="CA243" s="12"/>
      <c r="CB243" s="12"/>
      <c r="CC243" s="12"/>
      <c r="CD243" s="12"/>
      <c r="CE243" s="12"/>
      <c r="CF243" s="12"/>
      <c r="CG243" s="12"/>
    </row>
    <row r="244" ht="15.75" customHeight="1">
      <c r="A244" s="5"/>
      <c r="B244" s="355"/>
      <c r="C244" s="356"/>
      <c r="D244" s="356"/>
      <c r="E244" s="356"/>
      <c r="F244" s="356"/>
      <c r="G244" s="356"/>
      <c r="H244" s="205"/>
      <c r="I244" s="356"/>
      <c r="J244" s="356"/>
      <c r="K244" s="356"/>
      <c r="L244" s="356"/>
      <c r="M244" s="356"/>
      <c r="N244" s="356"/>
      <c r="O244" s="356"/>
      <c r="P244" s="356"/>
      <c r="Q244" s="356"/>
      <c r="R244" s="356"/>
      <c r="S244" s="356"/>
      <c r="T244" s="356"/>
      <c r="U244" s="356"/>
      <c r="V244" s="356"/>
      <c r="W244" s="356"/>
      <c r="X244" s="356"/>
      <c r="Y244" s="356"/>
      <c r="Z244" s="42"/>
      <c r="AA244" s="42"/>
      <c r="AB244" s="42"/>
      <c r="AC244" s="42"/>
      <c r="AD244" s="42"/>
      <c r="AE244" s="42"/>
      <c r="AF244" s="356"/>
      <c r="AG244" s="356"/>
      <c r="AH244" s="357"/>
      <c r="AI244" s="356"/>
      <c r="AJ244" s="357"/>
      <c r="AK244" s="44"/>
      <c r="AL244" s="44"/>
      <c r="AM244" s="44"/>
      <c r="AN244" s="44"/>
      <c r="AO244" s="44"/>
      <c r="AP244" s="44"/>
      <c r="AQ244" s="356"/>
      <c r="AR244" s="356"/>
      <c r="AS244" s="357"/>
      <c r="AT244" s="356"/>
      <c r="AU244" s="357"/>
      <c r="AV244" s="44"/>
      <c r="AW244" s="44"/>
      <c r="AX244" s="44"/>
      <c r="AY244" s="44"/>
      <c r="AZ244" s="44"/>
      <c r="BA244" s="44"/>
      <c r="BB244" s="356"/>
      <c r="BC244" s="356"/>
      <c r="BD244" s="357"/>
      <c r="BE244" s="356"/>
      <c r="BF244" s="357"/>
      <c r="BG244" s="357"/>
      <c r="BH244" s="357"/>
      <c r="BI244" s="208"/>
      <c r="BJ244" s="29"/>
      <c r="BK244" s="12"/>
      <c r="BL244" s="12"/>
      <c r="BM244" s="356"/>
      <c r="BN244" s="356"/>
      <c r="BO244" s="356"/>
      <c r="BP244" s="356"/>
      <c r="BQ244" s="356"/>
      <c r="BR244" s="356"/>
      <c r="BS244" s="356"/>
      <c r="BT244" s="356"/>
      <c r="BU244" s="356"/>
      <c r="BV244" s="356"/>
      <c r="BW244" s="356"/>
      <c r="BX244" s="356"/>
      <c r="BY244" s="357"/>
      <c r="BZ244" s="357"/>
      <c r="CA244" s="12"/>
      <c r="CB244" s="12"/>
      <c r="CC244" s="12"/>
      <c r="CD244" s="12"/>
      <c r="CE244" s="12"/>
      <c r="CF244" s="12"/>
      <c r="CG244" s="12"/>
    </row>
    <row r="245" ht="15.75" customHeight="1">
      <c r="A245" s="5"/>
      <c r="B245" s="355"/>
      <c r="C245" s="356"/>
      <c r="D245" s="356"/>
      <c r="E245" s="356"/>
      <c r="F245" s="356"/>
      <c r="G245" s="356"/>
      <c r="H245" s="205"/>
      <c r="I245" s="356"/>
      <c r="J245" s="356"/>
      <c r="K245" s="356"/>
      <c r="L245" s="356"/>
      <c r="M245" s="356"/>
      <c r="N245" s="356"/>
      <c r="O245" s="356"/>
      <c r="P245" s="356"/>
      <c r="Q245" s="356"/>
      <c r="R245" s="356"/>
      <c r="S245" s="356"/>
      <c r="T245" s="356"/>
      <c r="U245" s="356"/>
      <c r="V245" s="356"/>
      <c r="W245" s="356"/>
      <c r="X245" s="356"/>
      <c r="Y245" s="356"/>
      <c r="Z245" s="42"/>
      <c r="AA245" s="42"/>
      <c r="AB245" s="42"/>
      <c r="AC245" s="42"/>
      <c r="AD245" s="42"/>
      <c r="AE245" s="42"/>
      <c r="AF245" s="356"/>
      <c r="AG245" s="356"/>
      <c r="AH245" s="357"/>
      <c r="AI245" s="356"/>
      <c r="AJ245" s="357"/>
      <c r="AK245" s="44"/>
      <c r="AL245" s="44"/>
      <c r="AM245" s="44"/>
      <c r="AN245" s="44"/>
      <c r="AO245" s="44"/>
      <c r="AP245" s="44"/>
      <c r="AQ245" s="356"/>
      <c r="AR245" s="356"/>
      <c r="AS245" s="357"/>
      <c r="AT245" s="356"/>
      <c r="AU245" s="357"/>
      <c r="AV245" s="44"/>
      <c r="AW245" s="44"/>
      <c r="AX245" s="44"/>
      <c r="AY245" s="44"/>
      <c r="AZ245" s="44"/>
      <c r="BA245" s="44"/>
      <c r="BB245" s="356"/>
      <c r="BC245" s="356"/>
      <c r="BD245" s="357"/>
      <c r="BE245" s="356"/>
      <c r="BF245" s="357"/>
      <c r="BG245" s="357"/>
      <c r="BH245" s="357"/>
      <c r="BI245" s="208"/>
      <c r="BJ245" s="29"/>
      <c r="BK245" s="12"/>
      <c r="BL245" s="12"/>
      <c r="BM245" s="356"/>
      <c r="BN245" s="356"/>
      <c r="BO245" s="356"/>
      <c r="BP245" s="356"/>
      <c r="BQ245" s="356"/>
      <c r="BR245" s="356"/>
      <c r="BS245" s="356"/>
      <c r="BT245" s="356"/>
      <c r="BU245" s="356"/>
      <c r="BV245" s="356"/>
      <c r="BW245" s="356"/>
      <c r="BX245" s="356"/>
      <c r="BY245" s="357"/>
      <c r="BZ245" s="357"/>
      <c r="CA245" s="12"/>
      <c r="CB245" s="12"/>
      <c r="CC245" s="12"/>
      <c r="CD245" s="12"/>
      <c r="CE245" s="12"/>
      <c r="CF245" s="12"/>
      <c r="CG245" s="12"/>
    </row>
    <row r="246" ht="15.75" customHeight="1">
      <c r="A246" s="5"/>
      <c r="B246" s="355"/>
      <c r="C246" s="356"/>
      <c r="D246" s="356"/>
      <c r="E246" s="356"/>
      <c r="F246" s="356"/>
      <c r="G246" s="356"/>
      <c r="H246" s="205"/>
      <c r="I246" s="356"/>
      <c r="J246" s="356"/>
      <c r="K246" s="356"/>
      <c r="L246" s="356"/>
      <c r="M246" s="356"/>
      <c r="N246" s="356"/>
      <c r="O246" s="356"/>
      <c r="P246" s="356"/>
      <c r="Q246" s="356"/>
      <c r="R246" s="356"/>
      <c r="S246" s="356"/>
      <c r="T246" s="356"/>
      <c r="U246" s="356"/>
      <c r="V246" s="356"/>
      <c r="W246" s="356"/>
      <c r="X246" s="356"/>
      <c r="Y246" s="356"/>
      <c r="Z246" s="42"/>
      <c r="AA246" s="42"/>
      <c r="AB246" s="42"/>
      <c r="AC246" s="42"/>
      <c r="AD246" s="42"/>
      <c r="AE246" s="42"/>
      <c r="AF246" s="356"/>
      <c r="AG246" s="356"/>
      <c r="AH246" s="357"/>
      <c r="AI246" s="356"/>
      <c r="AJ246" s="357"/>
      <c r="AK246" s="44"/>
      <c r="AL246" s="44"/>
      <c r="AM246" s="44"/>
      <c r="AN246" s="44"/>
      <c r="AO246" s="44"/>
      <c r="AP246" s="44"/>
      <c r="AQ246" s="356"/>
      <c r="AR246" s="356"/>
      <c r="AS246" s="357"/>
      <c r="AT246" s="356"/>
      <c r="AU246" s="357"/>
      <c r="AV246" s="44"/>
      <c r="AW246" s="44"/>
      <c r="AX246" s="44"/>
      <c r="AY246" s="44"/>
      <c r="AZ246" s="44"/>
      <c r="BA246" s="44"/>
      <c r="BB246" s="356"/>
      <c r="BC246" s="356"/>
      <c r="BD246" s="357"/>
      <c r="BE246" s="356"/>
      <c r="BF246" s="357"/>
      <c r="BG246" s="357"/>
      <c r="BH246" s="357"/>
      <c r="BI246" s="208"/>
      <c r="BJ246" s="29"/>
      <c r="BK246" s="12"/>
      <c r="BL246" s="12"/>
      <c r="BM246" s="356"/>
      <c r="BN246" s="356"/>
      <c r="BO246" s="356"/>
      <c r="BP246" s="356"/>
      <c r="BQ246" s="356"/>
      <c r="BR246" s="356"/>
      <c r="BS246" s="356"/>
      <c r="BT246" s="356"/>
      <c r="BU246" s="356"/>
      <c r="BV246" s="356"/>
      <c r="BW246" s="356"/>
      <c r="BX246" s="356"/>
      <c r="BY246" s="357"/>
      <c r="BZ246" s="357"/>
      <c r="CA246" s="12"/>
      <c r="CB246" s="12"/>
      <c r="CC246" s="12"/>
      <c r="CD246" s="12"/>
      <c r="CE246" s="12"/>
      <c r="CF246" s="12"/>
      <c r="CG246" s="12"/>
    </row>
    <row r="247" ht="15.75" customHeight="1">
      <c r="A247" s="5"/>
      <c r="B247" s="355"/>
      <c r="C247" s="356"/>
      <c r="D247" s="356"/>
      <c r="E247" s="356"/>
      <c r="F247" s="356"/>
      <c r="G247" s="356"/>
      <c r="H247" s="205"/>
      <c r="I247" s="356"/>
      <c r="J247" s="356"/>
      <c r="K247" s="356"/>
      <c r="L247" s="356"/>
      <c r="M247" s="356"/>
      <c r="N247" s="356"/>
      <c r="O247" s="356"/>
      <c r="P247" s="356"/>
      <c r="Q247" s="356"/>
      <c r="R247" s="356"/>
      <c r="S247" s="356"/>
      <c r="T247" s="356"/>
      <c r="U247" s="356"/>
      <c r="V247" s="356"/>
      <c r="W247" s="356"/>
      <c r="X247" s="356"/>
      <c r="Y247" s="356"/>
      <c r="Z247" s="42"/>
      <c r="AA247" s="42"/>
      <c r="AB247" s="42"/>
      <c r="AC247" s="42"/>
      <c r="AD247" s="42"/>
      <c r="AE247" s="42"/>
      <c r="AF247" s="356"/>
      <c r="AG247" s="356"/>
      <c r="AH247" s="357"/>
      <c r="AI247" s="356"/>
      <c r="AJ247" s="357"/>
      <c r="AK247" s="44"/>
      <c r="AL247" s="44"/>
      <c r="AM247" s="44"/>
      <c r="AN247" s="44"/>
      <c r="AO247" s="44"/>
      <c r="AP247" s="44"/>
      <c r="AQ247" s="356"/>
      <c r="AR247" s="356"/>
      <c r="AS247" s="357"/>
      <c r="AT247" s="356"/>
      <c r="AU247" s="357"/>
      <c r="AV247" s="44"/>
      <c r="AW247" s="44"/>
      <c r="AX247" s="44"/>
      <c r="AY247" s="44"/>
      <c r="AZ247" s="44"/>
      <c r="BA247" s="44"/>
      <c r="BB247" s="356"/>
      <c r="BC247" s="356"/>
      <c r="BD247" s="357"/>
      <c r="BE247" s="356"/>
      <c r="BF247" s="357"/>
      <c r="BG247" s="357"/>
      <c r="BH247" s="357"/>
      <c r="BI247" s="208"/>
      <c r="BJ247" s="29"/>
      <c r="BK247" s="12"/>
      <c r="BL247" s="12"/>
      <c r="BM247" s="356"/>
      <c r="BN247" s="356"/>
      <c r="BO247" s="356"/>
      <c r="BP247" s="356"/>
      <c r="BQ247" s="356"/>
      <c r="BR247" s="356"/>
      <c r="BS247" s="356"/>
      <c r="BT247" s="356"/>
      <c r="BU247" s="356"/>
      <c r="BV247" s="356"/>
      <c r="BW247" s="356"/>
      <c r="BX247" s="356"/>
      <c r="BY247" s="357"/>
      <c r="BZ247" s="357"/>
      <c r="CA247" s="12"/>
      <c r="CB247" s="12"/>
      <c r="CC247" s="12"/>
      <c r="CD247" s="12"/>
      <c r="CE247" s="12"/>
      <c r="CF247" s="12"/>
      <c r="CG247" s="12"/>
    </row>
    <row r="248" ht="15.75" customHeight="1">
      <c r="A248" s="5"/>
      <c r="B248" s="355"/>
      <c r="C248" s="356"/>
      <c r="D248" s="356"/>
      <c r="E248" s="356"/>
      <c r="F248" s="356"/>
      <c r="G248" s="356"/>
      <c r="H248" s="205"/>
      <c r="I248" s="356"/>
      <c r="J248" s="356"/>
      <c r="K248" s="356"/>
      <c r="L248" s="356"/>
      <c r="M248" s="356"/>
      <c r="N248" s="356"/>
      <c r="O248" s="356"/>
      <c r="P248" s="356"/>
      <c r="Q248" s="356"/>
      <c r="R248" s="356"/>
      <c r="S248" s="356"/>
      <c r="T248" s="356"/>
      <c r="U248" s="356"/>
      <c r="V248" s="356"/>
      <c r="W248" s="356"/>
      <c r="X248" s="356"/>
      <c r="Y248" s="356"/>
      <c r="Z248" s="42"/>
      <c r="AA248" s="42"/>
      <c r="AB248" s="42"/>
      <c r="AC248" s="42"/>
      <c r="AD248" s="42"/>
      <c r="AE248" s="42"/>
      <c r="AF248" s="356"/>
      <c r="AG248" s="356"/>
      <c r="AH248" s="357"/>
      <c r="AI248" s="356"/>
      <c r="AJ248" s="357"/>
      <c r="AK248" s="44"/>
      <c r="AL248" s="44"/>
      <c r="AM248" s="44"/>
      <c r="AN248" s="44"/>
      <c r="AO248" s="44"/>
      <c r="AP248" s="44"/>
      <c r="AQ248" s="356"/>
      <c r="AR248" s="356"/>
      <c r="AS248" s="357"/>
      <c r="AT248" s="356"/>
      <c r="AU248" s="357"/>
      <c r="AV248" s="44"/>
      <c r="AW248" s="44"/>
      <c r="AX248" s="44"/>
      <c r="AY248" s="44"/>
      <c r="AZ248" s="44"/>
      <c r="BA248" s="44"/>
      <c r="BB248" s="356"/>
      <c r="BC248" s="356"/>
      <c r="BD248" s="357"/>
      <c r="BE248" s="356"/>
      <c r="BF248" s="357"/>
      <c r="BG248" s="357"/>
      <c r="BH248" s="357"/>
      <c r="BI248" s="208"/>
      <c r="BJ248" s="29"/>
      <c r="BK248" s="12"/>
      <c r="BL248" s="12"/>
      <c r="BM248" s="356"/>
      <c r="BN248" s="356"/>
      <c r="BO248" s="356"/>
      <c r="BP248" s="356"/>
      <c r="BQ248" s="356"/>
      <c r="BR248" s="356"/>
      <c r="BS248" s="356"/>
      <c r="BT248" s="356"/>
      <c r="BU248" s="356"/>
      <c r="BV248" s="356"/>
      <c r="BW248" s="356"/>
      <c r="BX248" s="356"/>
      <c r="BY248" s="357"/>
      <c r="BZ248" s="357"/>
      <c r="CA248" s="12"/>
      <c r="CB248" s="12"/>
      <c r="CC248" s="12"/>
      <c r="CD248" s="12"/>
      <c r="CE248" s="12"/>
      <c r="CF248" s="12"/>
      <c r="CG248" s="12"/>
    </row>
    <row r="249" ht="15.75" customHeight="1">
      <c r="A249" s="5"/>
      <c r="B249" s="355"/>
      <c r="C249" s="356"/>
      <c r="D249" s="356"/>
      <c r="E249" s="356"/>
      <c r="F249" s="356"/>
      <c r="G249" s="356"/>
      <c r="H249" s="205"/>
      <c r="I249" s="356"/>
      <c r="J249" s="356"/>
      <c r="K249" s="356"/>
      <c r="L249" s="356"/>
      <c r="M249" s="356"/>
      <c r="N249" s="356"/>
      <c r="O249" s="356"/>
      <c r="P249" s="356"/>
      <c r="Q249" s="356"/>
      <c r="R249" s="356"/>
      <c r="S249" s="356"/>
      <c r="T249" s="356"/>
      <c r="U249" s="356"/>
      <c r="V249" s="356"/>
      <c r="W249" s="356"/>
      <c r="X249" s="356"/>
      <c r="Y249" s="356"/>
      <c r="Z249" s="42"/>
      <c r="AA249" s="42"/>
      <c r="AB249" s="42"/>
      <c r="AC249" s="42"/>
      <c r="AD249" s="42"/>
      <c r="AE249" s="42"/>
      <c r="AF249" s="356"/>
      <c r="AG249" s="356"/>
      <c r="AH249" s="357"/>
      <c r="AI249" s="356"/>
      <c r="AJ249" s="357"/>
      <c r="AK249" s="44"/>
      <c r="AL249" s="44"/>
      <c r="AM249" s="44"/>
      <c r="AN249" s="44"/>
      <c r="AO249" s="44"/>
      <c r="AP249" s="44"/>
      <c r="AQ249" s="356"/>
      <c r="AR249" s="356"/>
      <c r="AS249" s="357"/>
      <c r="AT249" s="356"/>
      <c r="AU249" s="357"/>
      <c r="AV249" s="44"/>
      <c r="AW249" s="44"/>
      <c r="AX249" s="44"/>
      <c r="AY249" s="44"/>
      <c r="AZ249" s="44"/>
      <c r="BA249" s="44"/>
      <c r="BB249" s="356"/>
      <c r="BC249" s="356"/>
      <c r="BD249" s="357"/>
      <c r="BE249" s="356"/>
      <c r="BF249" s="357"/>
      <c r="BG249" s="357"/>
      <c r="BH249" s="357"/>
      <c r="BI249" s="208"/>
      <c r="BJ249" s="29"/>
      <c r="BK249" s="12"/>
      <c r="BL249" s="12"/>
      <c r="BM249" s="356"/>
      <c r="BN249" s="356"/>
      <c r="BO249" s="356"/>
      <c r="BP249" s="356"/>
      <c r="BQ249" s="356"/>
      <c r="BR249" s="356"/>
      <c r="BS249" s="356"/>
      <c r="BT249" s="356"/>
      <c r="BU249" s="356"/>
      <c r="BV249" s="356"/>
      <c r="BW249" s="356"/>
      <c r="BX249" s="356"/>
      <c r="BY249" s="357"/>
      <c r="BZ249" s="357"/>
      <c r="CA249" s="12"/>
      <c r="CB249" s="12"/>
      <c r="CC249" s="12"/>
      <c r="CD249" s="12"/>
      <c r="CE249" s="12"/>
      <c r="CF249" s="12"/>
      <c r="CG249" s="12"/>
    </row>
    <row r="250" ht="15.75" customHeight="1">
      <c r="A250" s="5"/>
      <c r="B250" s="355"/>
      <c r="C250" s="356"/>
      <c r="D250" s="356"/>
      <c r="E250" s="356"/>
      <c r="F250" s="356"/>
      <c r="G250" s="356"/>
      <c r="H250" s="205"/>
      <c r="I250" s="356"/>
      <c r="J250" s="356"/>
      <c r="K250" s="356"/>
      <c r="L250" s="356"/>
      <c r="M250" s="356"/>
      <c r="N250" s="356"/>
      <c r="O250" s="356"/>
      <c r="P250" s="356"/>
      <c r="Q250" s="356"/>
      <c r="R250" s="356"/>
      <c r="S250" s="356"/>
      <c r="T250" s="356"/>
      <c r="U250" s="356"/>
      <c r="V250" s="356"/>
      <c r="W250" s="356"/>
      <c r="X250" s="356"/>
      <c r="Y250" s="356"/>
      <c r="Z250" s="42"/>
      <c r="AA250" s="42"/>
      <c r="AB250" s="42"/>
      <c r="AC250" s="42"/>
      <c r="AD250" s="42"/>
      <c r="AE250" s="42"/>
      <c r="AF250" s="356"/>
      <c r="AG250" s="356"/>
      <c r="AH250" s="357"/>
      <c r="AI250" s="356"/>
      <c r="AJ250" s="357"/>
      <c r="AK250" s="44"/>
      <c r="AL250" s="44"/>
      <c r="AM250" s="44"/>
      <c r="AN250" s="44"/>
      <c r="AO250" s="44"/>
      <c r="AP250" s="44"/>
      <c r="AQ250" s="356"/>
      <c r="AR250" s="356"/>
      <c r="AS250" s="357"/>
      <c r="AT250" s="356"/>
      <c r="AU250" s="357"/>
      <c r="AV250" s="44"/>
      <c r="AW250" s="44"/>
      <c r="AX250" s="44"/>
      <c r="AY250" s="44"/>
      <c r="AZ250" s="44"/>
      <c r="BA250" s="44"/>
      <c r="BB250" s="356"/>
      <c r="BC250" s="356"/>
      <c r="BD250" s="357"/>
      <c r="BE250" s="356"/>
      <c r="BF250" s="357"/>
      <c r="BG250" s="357"/>
      <c r="BH250" s="357"/>
      <c r="BI250" s="208"/>
      <c r="BJ250" s="29"/>
      <c r="BK250" s="12"/>
      <c r="BL250" s="12"/>
      <c r="BM250" s="356"/>
      <c r="BN250" s="356"/>
      <c r="BO250" s="356"/>
      <c r="BP250" s="356"/>
      <c r="BQ250" s="356"/>
      <c r="BR250" s="356"/>
      <c r="BS250" s="356"/>
      <c r="BT250" s="356"/>
      <c r="BU250" s="356"/>
      <c r="BV250" s="356"/>
      <c r="BW250" s="356"/>
      <c r="BX250" s="356"/>
      <c r="BY250" s="357"/>
      <c r="BZ250" s="357"/>
      <c r="CA250" s="12"/>
      <c r="CB250" s="12"/>
      <c r="CC250" s="12"/>
      <c r="CD250" s="12"/>
      <c r="CE250" s="12"/>
      <c r="CF250" s="12"/>
      <c r="CG250" s="12"/>
    </row>
    <row r="251" ht="15.75" customHeight="1">
      <c r="A251" s="5"/>
      <c r="B251" s="355"/>
      <c r="C251" s="356"/>
      <c r="D251" s="356"/>
      <c r="E251" s="356"/>
      <c r="F251" s="356"/>
      <c r="G251" s="356"/>
      <c r="H251" s="205"/>
      <c r="I251" s="356"/>
      <c r="J251" s="356"/>
      <c r="K251" s="356"/>
      <c r="L251" s="356"/>
      <c r="M251" s="356"/>
      <c r="N251" s="356"/>
      <c r="O251" s="356"/>
      <c r="P251" s="356"/>
      <c r="Q251" s="356"/>
      <c r="R251" s="356"/>
      <c r="S251" s="356"/>
      <c r="T251" s="356"/>
      <c r="U251" s="356"/>
      <c r="V251" s="356"/>
      <c r="W251" s="356"/>
      <c r="X251" s="356"/>
      <c r="Y251" s="356"/>
      <c r="Z251" s="42"/>
      <c r="AA251" s="42"/>
      <c r="AB251" s="42"/>
      <c r="AC251" s="42"/>
      <c r="AD251" s="42"/>
      <c r="AE251" s="42"/>
      <c r="AF251" s="356"/>
      <c r="AG251" s="356"/>
      <c r="AH251" s="357"/>
      <c r="AI251" s="356"/>
      <c r="AJ251" s="357"/>
      <c r="AK251" s="44"/>
      <c r="AL251" s="44"/>
      <c r="AM251" s="44"/>
      <c r="AN251" s="44"/>
      <c r="AO251" s="44"/>
      <c r="AP251" s="44"/>
      <c r="AQ251" s="356"/>
      <c r="AR251" s="356"/>
      <c r="AS251" s="357"/>
      <c r="AT251" s="356"/>
      <c r="AU251" s="357"/>
      <c r="AV251" s="44"/>
      <c r="AW251" s="44"/>
      <c r="AX251" s="44"/>
      <c r="AY251" s="44"/>
      <c r="AZ251" s="44"/>
      <c r="BA251" s="44"/>
      <c r="BB251" s="356"/>
      <c r="BC251" s="356"/>
      <c r="BD251" s="357"/>
      <c r="BE251" s="356"/>
      <c r="BF251" s="357"/>
      <c r="BG251" s="357"/>
      <c r="BH251" s="357"/>
      <c r="BI251" s="208"/>
      <c r="BJ251" s="29"/>
      <c r="BK251" s="12"/>
      <c r="BL251" s="12"/>
      <c r="BM251" s="356"/>
      <c r="BN251" s="356"/>
      <c r="BO251" s="356"/>
      <c r="BP251" s="356"/>
      <c r="BQ251" s="356"/>
      <c r="BR251" s="356"/>
      <c r="BS251" s="356"/>
      <c r="BT251" s="356"/>
      <c r="BU251" s="356"/>
      <c r="BV251" s="356"/>
      <c r="BW251" s="356"/>
      <c r="BX251" s="356"/>
      <c r="BY251" s="357"/>
      <c r="BZ251" s="357"/>
      <c r="CA251" s="12"/>
      <c r="CB251" s="12"/>
      <c r="CC251" s="12"/>
      <c r="CD251" s="12"/>
      <c r="CE251" s="12"/>
      <c r="CF251" s="12"/>
      <c r="CG251" s="12"/>
    </row>
    <row r="252" ht="15.75" customHeight="1">
      <c r="A252" s="5"/>
      <c r="B252" s="355"/>
      <c r="C252" s="356"/>
      <c r="D252" s="356"/>
      <c r="E252" s="356"/>
      <c r="F252" s="356"/>
      <c r="G252" s="356"/>
      <c r="H252" s="205"/>
      <c r="I252" s="356"/>
      <c r="J252" s="356"/>
      <c r="K252" s="356"/>
      <c r="L252" s="356"/>
      <c r="M252" s="356"/>
      <c r="N252" s="356"/>
      <c r="O252" s="356"/>
      <c r="P252" s="356"/>
      <c r="Q252" s="356"/>
      <c r="R252" s="356"/>
      <c r="S252" s="356"/>
      <c r="T252" s="356"/>
      <c r="U252" s="356"/>
      <c r="V252" s="356"/>
      <c r="W252" s="356"/>
      <c r="X252" s="356"/>
      <c r="Y252" s="356"/>
      <c r="Z252" s="42"/>
      <c r="AA252" s="42"/>
      <c r="AB252" s="42"/>
      <c r="AC252" s="42"/>
      <c r="AD252" s="42"/>
      <c r="AE252" s="42"/>
      <c r="AF252" s="356"/>
      <c r="AG252" s="356"/>
      <c r="AH252" s="357"/>
      <c r="AI252" s="356"/>
      <c r="AJ252" s="357"/>
      <c r="AK252" s="44"/>
      <c r="AL252" s="44"/>
      <c r="AM252" s="44"/>
      <c r="AN252" s="44"/>
      <c r="AO252" s="44"/>
      <c r="AP252" s="44"/>
      <c r="AQ252" s="356"/>
      <c r="AR252" s="356"/>
      <c r="AS252" s="357"/>
      <c r="AT252" s="356"/>
      <c r="AU252" s="357"/>
      <c r="AV252" s="44"/>
      <c r="AW252" s="44"/>
      <c r="AX252" s="44"/>
      <c r="AY252" s="44"/>
      <c r="AZ252" s="44"/>
      <c r="BA252" s="44"/>
      <c r="BB252" s="356"/>
      <c r="BC252" s="356"/>
      <c r="BD252" s="357"/>
      <c r="BE252" s="356"/>
      <c r="BF252" s="357"/>
      <c r="BG252" s="357"/>
      <c r="BH252" s="357"/>
      <c r="BI252" s="208"/>
      <c r="BJ252" s="29"/>
      <c r="BK252" s="12"/>
      <c r="BL252" s="12"/>
      <c r="BM252" s="356"/>
      <c r="BN252" s="356"/>
      <c r="BO252" s="356"/>
      <c r="BP252" s="356"/>
      <c r="BQ252" s="356"/>
      <c r="BR252" s="356"/>
      <c r="BS252" s="356"/>
      <c r="BT252" s="356"/>
      <c r="BU252" s="356"/>
      <c r="BV252" s="356"/>
      <c r="BW252" s="356"/>
      <c r="BX252" s="356"/>
      <c r="BY252" s="357"/>
      <c r="BZ252" s="357"/>
      <c r="CA252" s="12"/>
      <c r="CB252" s="12"/>
      <c r="CC252" s="12"/>
      <c r="CD252" s="12"/>
      <c r="CE252" s="12"/>
      <c r="CF252" s="12"/>
      <c r="CG252" s="12"/>
    </row>
    <row r="253" ht="15.75" customHeight="1">
      <c r="A253" s="5"/>
      <c r="B253" s="355"/>
      <c r="C253" s="356"/>
      <c r="D253" s="356"/>
      <c r="E253" s="356"/>
      <c r="F253" s="356"/>
      <c r="G253" s="356"/>
      <c r="H253" s="205"/>
      <c r="I253" s="356"/>
      <c r="J253" s="356"/>
      <c r="K253" s="356"/>
      <c r="L253" s="356"/>
      <c r="M253" s="356"/>
      <c r="N253" s="356"/>
      <c r="O253" s="356"/>
      <c r="P253" s="356"/>
      <c r="Q253" s="356"/>
      <c r="R253" s="356"/>
      <c r="S253" s="356"/>
      <c r="T253" s="356"/>
      <c r="U253" s="356"/>
      <c r="V253" s="356"/>
      <c r="W253" s="356"/>
      <c r="X253" s="356"/>
      <c r="Y253" s="356"/>
      <c r="Z253" s="42"/>
      <c r="AA253" s="42"/>
      <c r="AB253" s="42"/>
      <c r="AC253" s="42"/>
      <c r="AD253" s="42"/>
      <c r="AE253" s="42"/>
      <c r="AF253" s="356"/>
      <c r="AG253" s="356"/>
      <c r="AH253" s="357"/>
      <c r="AI253" s="356"/>
      <c r="AJ253" s="357"/>
      <c r="AK253" s="44"/>
      <c r="AL253" s="44"/>
      <c r="AM253" s="44"/>
      <c r="AN253" s="44"/>
      <c r="AO253" s="44"/>
      <c r="AP253" s="44"/>
      <c r="AQ253" s="356"/>
      <c r="AR253" s="356"/>
      <c r="AS253" s="357"/>
      <c r="AT253" s="356"/>
      <c r="AU253" s="357"/>
      <c r="AV253" s="44"/>
      <c r="AW253" s="44"/>
      <c r="AX253" s="44"/>
      <c r="AY253" s="44"/>
      <c r="AZ253" s="44"/>
      <c r="BA253" s="44"/>
      <c r="BB253" s="356"/>
      <c r="BC253" s="356"/>
      <c r="BD253" s="357"/>
      <c r="BE253" s="356"/>
      <c r="BF253" s="357"/>
      <c r="BG253" s="357"/>
      <c r="BH253" s="357"/>
      <c r="BI253" s="208"/>
      <c r="BJ253" s="29"/>
      <c r="BK253" s="12"/>
      <c r="BL253" s="12"/>
      <c r="BM253" s="356"/>
      <c r="BN253" s="356"/>
      <c r="BO253" s="356"/>
      <c r="BP253" s="356"/>
      <c r="BQ253" s="356"/>
      <c r="BR253" s="356"/>
      <c r="BS253" s="356"/>
      <c r="BT253" s="356"/>
      <c r="BU253" s="356"/>
      <c r="BV253" s="356"/>
      <c r="BW253" s="356"/>
      <c r="BX253" s="356"/>
      <c r="BY253" s="357"/>
      <c r="BZ253" s="357"/>
      <c r="CA253" s="12"/>
      <c r="CB253" s="12"/>
      <c r="CC253" s="12"/>
      <c r="CD253" s="12"/>
      <c r="CE253" s="12"/>
      <c r="CF253" s="12"/>
      <c r="CG253" s="12"/>
    </row>
    <row r="254" ht="15.75" customHeight="1">
      <c r="A254" s="5"/>
      <c r="B254" s="355"/>
      <c r="C254" s="356"/>
      <c r="D254" s="356"/>
      <c r="E254" s="356"/>
      <c r="F254" s="356"/>
      <c r="G254" s="356"/>
      <c r="H254" s="205"/>
      <c r="I254" s="356"/>
      <c r="J254" s="356"/>
      <c r="K254" s="356"/>
      <c r="L254" s="356"/>
      <c r="M254" s="356"/>
      <c r="N254" s="356"/>
      <c r="O254" s="356"/>
      <c r="P254" s="356"/>
      <c r="Q254" s="356"/>
      <c r="R254" s="356"/>
      <c r="S254" s="356"/>
      <c r="T254" s="356"/>
      <c r="U254" s="356"/>
      <c r="V254" s="356"/>
      <c r="W254" s="356"/>
      <c r="X254" s="356"/>
      <c r="Y254" s="356"/>
      <c r="Z254" s="42"/>
      <c r="AA254" s="42"/>
      <c r="AB254" s="42"/>
      <c r="AC254" s="42"/>
      <c r="AD254" s="42"/>
      <c r="AE254" s="42"/>
      <c r="AF254" s="356"/>
      <c r="AG254" s="356"/>
      <c r="AH254" s="357"/>
      <c r="AI254" s="356"/>
      <c r="AJ254" s="357"/>
      <c r="AK254" s="44"/>
      <c r="AL254" s="44"/>
      <c r="AM254" s="44"/>
      <c r="AN254" s="44"/>
      <c r="AO254" s="44"/>
      <c r="AP254" s="44"/>
      <c r="AQ254" s="356"/>
      <c r="AR254" s="356"/>
      <c r="AS254" s="357"/>
      <c r="AT254" s="356"/>
      <c r="AU254" s="357"/>
      <c r="AV254" s="44"/>
      <c r="AW254" s="44"/>
      <c r="AX254" s="44"/>
      <c r="AY254" s="44"/>
      <c r="AZ254" s="44"/>
      <c r="BA254" s="44"/>
      <c r="BB254" s="356"/>
      <c r="BC254" s="356"/>
      <c r="BD254" s="357"/>
      <c r="BE254" s="356"/>
      <c r="BF254" s="357"/>
      <c r="BG254" s="357"/>
      <c r="BH254" s="357"/>
      <c r="BI254" s="208"/>
      <c r="BJ254" s="29"/>
      <c r="BK254" s="12"/>
      <c r="BL254" s="12"/>
      <c r="BM254" s="356"/>
      <c r="BN254" s="356"/>
      <c r="BO254" s="356"/>
      <c r="BP254" s="356"/>
      <c r="BQ254" s="356"/>
      <c r="BR254" s="356"/>
      <c r="BS254" s="356"/>
      <c r="BT254" s="356"/>
      <c r="BU254" s="356"/>
      <c r="BV254" s="356"/>
      <c r="BW254" s="356"/>
      <c r="BX254" s="356"/>
      <c r="BY254" s="357"/>
      <c r="BZ254" s="357"/>
      <c r="CA254" s="12"/>
      <c r="CB254" s="12"/>
      <c r="CC254" s="12"/>
      <c r="CD254" s="12"/>
      <c r="CE254" s="12"/>
      <c r="CF254" s="12"/>
      <c r="CG254" s="12"/>
    </row>
    <row r="255" ht="15.75" customHeight="1">
      <c r="A255" s="5"/>
      <c r="B255" s="355"/>
      <c r="C255" s="356"/>
      <c r="D255" s="356"/>
      <c r="E255" s="356"/>
      <c r="F255" s="356"/>
      <c r="G255" s="356"/>
      <c r="H255" s="205"/>
      <c r="I255" s="356"/>
      <c r="J255" s="356"/>
      <c r="K255" s="356"/>
      <c r="L255" s="356"/>
      <c r="M255" s="356"/>
      <c r="N255" s="356"/>
      <c r="O255" s="356"/>
      <c r="P255" s="356"/>
      <c r="Q255" s="356"/>
      <c r="R255" s="356"/>
      <c r="S255" s="356"/>
      <c r="T255" s="356"/>
      <c r="U255" s="356"/>
      <c r="V255" s="356"/>
      <c r="W255" s="356"/>
      <c r="X255" s="356"/>
      <c r="Y255" s="356"/>
      <c r="Z255" s="42"/>
      <c r="AA255" s="42"/>
      <c r="AB255" s="42"/>
      <c r="AC255" s="42"/>
      <c r="AD255" s="42"/>
      <c r="AE255" s="42"/>
      <c r="AF255" s="356"/>
      <c r="AG255" s="356"/>
      <c r="AH255" s="357"/>
      <c r="AI255" s="356"/>
      <c r="AJ255" s="357"/>
      <c r="AK255" s="44"/>
      <c r="AL255" s="44"/>
      <c r="AM255" s="44"/>
      <c r="AN255" s="44"/>
      <c r="AO255" s="44"/>
      <c r="AP255" s="44"/>
      <c r="AQ255" s="356"/>
      <c r="AR255" s="356"/>
      <c r="AS255" s="357"/>
      <c r="AT255" s="356"/>
      <c r="AU255" s="357"/>
      <c r="AV255" s="44"/>
      <c r="AW255" s="44"/>
      <c r="AX255" s="44"/>
      <c r="AY255" s="44"/>
      <c r="AZ255" s="44"/>
      <c r="BA255" s="44"/>
      <c r="BB255" s="356"/>
      <c r="BC255" s="356"/>
      <c r="BD255" s="357"/>
      <c r="BE255" s="356"/>
      <c r="BF255" s="357"/>
      <c r="BG255" s="357"/>
      <c r="BH255" s="357"/>
      <c r="BI255" s="208"/>
      <c r="BJ255" s="29"/>
      <c r="BK255" s="12"/>
      <c r="BL255" s="12"/>
      <c r="BM255" s="356"/>
      <c r="BN255" s="356"/>
      <c r="BO255" s="356"/>
      <c r="BP255" s="356"/>
      <c r="BQ255" s="356"/>
      <c r="BR255" s="356"/>
      <c r="BS255" s="356"/>
      <c r="BT255" s="356"/>
      <c r="BU255" s="356"/>
      <c r="BV255" s="356"/>
      <c r="BW255" s="356"/>
      <c r="BX255" s="356"/>
      <c r="BY255" s="357"/>
      <c r="BZ255" s="357"/>
      <c r="CA255" s="12"/>
      <c r="CB255" s="12"/>
      <c r="CC255" s="12"/>
      <c r="CD255" s="12"/>
      <c r="CE255" s="12"/>
      <c r="CF255" s="12"/>
      <c r="CG255" s="12"/>
    </row>
    <row r="256" ht="15.75" customHeight="1">
      <c r="A256" s="5"/>
      <c r="B256" s="355"/>
      <c r="C256" s="356"/>
      <c r="D256" s="356"/>
      <c r="E256" s="356"/>
      <c r="F256" s="356"/>
      <c r="G256" s="356"/>
      <c r="H256" s="205"/>
      <c r="I256" s="356"/>
      <c r="J256" s="356"/>
      <c r="K256" s="356"/>
      <c r="L256" s="356"/>
      <c r="M256" s="356"/>
      <c r="N256" s="356"/>
      <c r="O256" s="356"/>
      <c r="P256" s="356"/>
      <c r="Q256" s="356"/>
      <c r="R256" s="356"/>
      <c r="S256" s="356"/>
      <c r="T256" s="356"/>
      <c r="U256" s="356"/>
      <c r="V256" s="356"/>
      <c r="W256" s="356"/>
      <c r="X256" s="356"/>
      <c r="Y256" s="356"/>
      <c r="Z256" s="42"/>
      <c r="AA256" s="42"/>
      <c r="AB256" s="42"/>
      <c r="AC256" s="42"/>
      <c r="AD256" s="42"/>
      <c r="AE256" s="42"/>
      <c r="AF256" s="356"/>
      <c r="AG256" s="356"/>
      <c r="AH256" s="357"/>
      <c r="AI256" s="356"/>
      <c r="AJ256" s="357"/>
      <c r="AK256" s="44"/>
      <c r="AL256" s="44"/>
      <c r="AM256" s="44"/>
      <c r="AN256" s="44"/>
      <c r="AO256" s="44"/>
      <c r="AP256" s="44"/>
      <c r="AQ256" s="356"/>
      <c r="AR256" s="356"/>
      <c r="AS256" s="357"/>
      <c r="AT256" s="356"/>
      <c r="AU256" s="357"/>
      <c r="AV256" s="44"/>
      <c r="AW256" s="44"/>
      <c r="AX256" s="44"/>
      <c r="AY256" s="44"/>
      <c r="AZ256" s="44"/>
      <c r="BA256" s="44"/>
      <c r="BB256" s="356"/>
      <c r="BC256" s="356"/>
      <c r="BD256" s="357"/>
      <c r="BE256" s="356"/>
      <c r="BF256" s="357"/>
      <c r="BG256" s="357"/>
      <c r="BH256" s="357"/>
      <c r="BI256" s="208"/>
      <c r="BJ256" s="29"/>
      <c r="BK256" s="12"/>
      <c r="BL256" s="12"/>
      <c r="BM256" s="356"/>
      <c r="BN256" s="356"/>
      <c r="BO256" s="356"/>
      <c r="BP256" s="356"/>
      <c r="BQ256" s="356"/>
      <c r="BR256" s="356"/>
      <c r="BS256" s="356"/>
      <c r="BT256" s="356"/>
      <c r="BU256" s="356"/>
      <c r="BV256" s="356"/>
      <c r="BW256" s="356"/>
      <c r="BX256" s="356"/>
      <c r="BY256" s="357"/>
      <c r="BZ256" s="357"/>
      <c r="CA256" s="12"/>
      <c r="CB256" s="12"/>
      <c r="CC256" s="12"/>
      <c r="CD256" s="12"/>
      <c r="CE256" s="12"/>
      <c r="CF256" s="12"/>
      <c r="CG256" s="12"/>
    </row>
    <row r="257" ht="15.75" customHeight="1">
      <c r="A257" s="5"/>
      <c r="B257" s="355"/>
      <c r="C257" s="356"/>
      <c r="D257" s="356"/>
      <c r="E257" s="356"/>
      <c r="F257" s="356"/>
      <c r="G257" s="356"/>
      <c r="H257" s="205"/>
      <c r="I257" s="356"/>
      <c r="J257" s="356"/>
      <c r="K257" s="356"/>
      <c r="L257" s="356"/>
      <c r="M257" s="356"/>
      <c r="N257" s="356"/>
      <c r="O257" s="356"/>
      <c r="P257" s="356"/>
      <c r="Q257" s="356"/>
      <c r="R257" s="356"/>
      <c r="S257" s="356"/>
      <c r="T257" s="356"/>
      <c r="U257" s="356"/>
      <c r="V257" s="356"/>
      <c r="W257" s="356"/>
      <c r="X257" s="356"/>
      <c r="Y257" s="356"/>
      <c r="Z257" s="42"/>
      <c r="AA257" s="42"/>
      <c r="AB257" s="42"/>
      <c r="AC257" s="42"/>
      <c r="AD257" s="42"/>
      <c r="AE257" s="42"/>
      <c r="AF257" s="356"/>
      <c r="AG257" s="356"/>
      <c r="AH257" s="357"/>
      <c r="AI257" s="356"/>
      <c r="AJ257" s="357"/>
      <c r="AK257" s="44"/>
      <c r="AL257" s="44"/>
      <c r="AM257" s="44"/>
      <c r="AN257" s="44"/>
      <c r="AO257" s="44"/>
      <c r="AP257" s="44"/>
      <c r="AQ257" s="356"/>
      <c r="AR257" s="356"/>
      <c r="AS257" s="357"/>
      <c r="AT257" s="356"/>
      <c r="AU257" s="357"/>
      <c r="AV257" s="44"/>
      <c r="AW257" s="44"/>
      <c r="AX257" s="44"/>
      <c r="AY257" s="44"/>
      <c r="AZ257" s="44"/>
      <c r="BA257" s="44"/>
      <c r="BB257" s="356"/>
      <c r="BC257" s="356"/>
      <c r="BD257" s="357"/>
      <c r="BE257" s="356"/>
      <c r="BF257" s="357"/>
      <c r="BG257" s="357"/>
      <c r="BH257" s="357"/>
      <c r="BI257" s="208"/>
      <c r="BJ257" s="29"/>
      <c r="BK257" s="12"/>
      <c r="BL257" s="12"/>
      <c r="BM257" s="356"/>
      <c r="BN257" s="356"/>
      <c r="BO257" s="356"/>
      <c r="BP257" s="356"/>
      <c r="BQ257" s="356"/>
      <c r="BR257" s="356"/>
      <c r="BS257" s="356"/>
      <c r="BT257" s="356"/>
      <c r="BU257" s="356"/>
      <c r="BV257" s="356"/>
      <c r="BW257" s="356"/>
      <c r="BX257" s="356"/>
      <c r="BY257" s="357"/>
      <c r="BZ257" s="357"/>
      <c r="CA257" s="12"/>
      <c r="CB257" s="12"/>
      <c r="CC257" s="12"/>
      <c r="CD257" s="12"/>
      <c r="CE257" s="12"/>
      <c r="CF257" s="12"/>
      <c r="CG257" s="12"/>
    </row>
    <row r="258" ht="15.75" customHeight="1">
      <c r="A258" s="5"/>
      <c r="B258" s="355"/>
      <c r="C258" s="356"/>
      <c r="D258" s="356"/>
      <c r="E258" s="356"/>
      <c r="F258" s="356"/>
      <c r="G258" s="356"/>
      <c r="H258" s="205"/>
      <c r="I258" s="356"/>
      <c r="J258" s="356"/>
      <c r="K258" s="356"/>
      <c r="L258" s="356"/>
      <c r="M258" s="356"/>
      <c r="N258" s="356"/>
      <c r="O258" s="356"/>
      <c r="P258" s="356"/>
      <c r="Q258" s="356"/>
      <c r="R258" s="356"/>
      <c r="S258" s="356"/>
      <c r="T258" s="356"/>
      <c r="U258" s="356"/>
      <c r="V258" s="356"/>
      <c r="W258" s="356"/>
      <c r="X258" s="356"/>
      <c r="Y258" s="356"/>
      <c r="Z258" s="42"/>
      <c r="AA258" s="42"/>
      <c r="AB258" s="42"/>
      <c r="AC258" s="42"/>
      <c r="AD258" s="42"/>
      <c r="AE258" s="42"/>
      <c r="AF258" s="356"/>
      <c r="AG258" s="356"/>
      <c r="AH258" s="357"/>
      <c r="AI258" s="356"/>
      <c r="AJ258" s="357"/>
      <c r="AK258" s="44"/>
      <c r="AL258" s="44"/>
      <c r="AM258" s="44"/>
      <c r="AN258" s="44"/>
      <c r="AO258" s="44"/>
      <c r="AP258" s="44"/>
      <c r="AQ258" s="356"/>
      <c r="AR258" s="356"/>
      <c r="AS258" s="357"/>
      <c r="AT258" s="356"/>
      <c r="AU258" s="357"/>
      <c r="AV258" s="44"/>
      <c r="AW258" s="44"/>
      <c r="AX258" s="44"/>
      <c r="AY258" s="44"/>
      <c r="AZ258" s="44"/>
      <c r="BA258" s="44"/>
      <c r="BB258" s="356"/>
      <c r="BC258" s="356"/>
      <c r="BD258" s="357"/>
      <c r="BE258" s="356"/>
      <c r="BF258" s="357"/>
      <c r="BG258" s="357"/>
      <c r="BH258" s="357"/>
      <c r="BI258" s="208"/>
      <c r="BJ258" s="29"/>
      <c r="BK258" s="12"/>
      <c r="BL258" s="12"/>
      <c r="BM258" s="356"/>
      <c r="BN258" s="356"/>
      <c r="BO258" s="356"/>
      <c r="BP258" s="356"/>
      <c r="BQ258" s="356"/>
      <c r="BR258" s="356"/>
      <c r="BS258" s="356"/>
      <c r="BT258" s="356"/>
      <c r="BU258" s="356"/>
      <c r="BV258" s="356"/>
      <c r="BW258" s="356"/>
      <c r="BX258" s="356"/>
      <c r="BY258" s="357"/>
      <c r="BZ258" s="357"/>
      <c r="CA258" s="12"/>
      <c r="CB258" s="12"/>
      <c r="CC258" s="12"/>
      <c r="CD258" s="12"/>
      <c r="CE258" s="12"/>
      <c r="CF258" s="12"/>
      <c r="CG258" s="12"/>
    </row>
    <row r="259" ht="15.75" customHeight="1">
      <c r="A259" s="5"/>
      <c r="B259" s="355"/>
      <c r="C259" s="356"/>
      <c r="D259" s="356"/>
      <c r="E259" s="356"/>
      <c r="F259" s="356"/>
      <c r="G259" s="356"/>
      <c r="H259" s="205"/>
      <c r="I259" s="356"/>
      <c r="J259" s="356"/>
      <c r="K259" s="356"/>
      <c r="L259" s="356"/>
      <c r="M259" s="356"/>
      <c r="N259" s="356"/>
      <c r="O259" s="356"/>
      <c r="P259" s="356"/>
      <c r="Q259" s="356"/>
      <c r="R259" s="356"/>
      <c r="S259" s="356"/>
      <c r="T259" s="356"/>
      <c r="U259" s="356"/>
      <c r="V259" s="356"/>
      <c r="W259" s="356"/>
      <c r="X259" s="356"/>
      <c r="Y259" s="356"/>
      <c r="Z259" s="42"/>
      <c r="AA259" s="42"/>
      <c r="AB259" s="42"/>
      <c r="AC259" s="42"/>
      <c r="AD259" s="42"/>
      <c r="AE259" s="42"/>
      <c r="AF259" s="356"/>
      <c r="AG259" s="356"/>
      <c r="AH259" s="357"/>
      <c r="AI259" s="356"/>
      <c r="AJ259" s="357"/>
      <c r="AK259" s="44"/>
      <c r="AL259" s="44"/>
      <c r="AM259" s="44"/>
      <c r="AN259" s="44"/>
      <c r="AO259" s="44"/>
      <c r="AP259" s="44"/>
      <c r="AQ259" s="356"/>
      <c r="AR259" s="356"/>
      <c r="AS259" s="357"/>
      <c r="AT259" s="356"/>
      <c r="AU259" s="357"/>
      <c r="AV259" s="44"/>
      <c r="AW259" s="44"/>
      <c r="AX259" s="44"/>
      <c r="AY259" s="44"/>
      <c r="AZ259" s="44"/>
      <c r="BA259" s="44"/>
      <c r="BB259" s="356"/>
      <c r="BC259" s="356"/>
      <c r="BD259" s="357"/>
      <c r="BE259" s="356"/>
      <c r="BF259" s="357"/>
      <c r="BG259" s="357"/>
      <c r="BH259" s="357"/>
      <c r="BI259" s="208"/>
      <c r="BJ259" s="29"/>
      <c r="BK259" s="12"/>
      <c r="BL259" s="12"/>
      <c r="BM259" s="356"/>
      <c r="BN259" s="356"/>
      <c r="BO259" s="356"/>
      <c r="BP259" s="356"/>
      <c r="BQ259" s="356"/>
      <c r="BR259" s="356"/>
      <c r="BS259" s="356"/>
      <c r="BT259" s="356"/>
      <c r="BU259" s="356"/>
      <c r="BV259" s="356"/>
      <c r="BW259" s="356"/>
      <c r="BX259" s="356"/>
      <c r="BY259" s="357"/>
      <c r="BZ259" s="357"/>
      <c r="CA259" s="12"/>
      <c r="CB259" s="12"/>
      <c r="CC259" s="12"/>
      <c r="CD259" s="12"/>
      <c r="CE259" s="12"/>
      <c r="CF259" s="12"/>
      <c r="CG259" s="12"/>
    </row>
    <row r="260" ht="15.75" customHeight="1">
      <c r="A260" s="5"/>
      <c r="B260" s="355"/>
      <c r="C260" s="356"/>
      <c r="D260" s="356"/>
      <c r="E260" s="356"/>
      <c r="F260" s="356"/>
      <c r="G260" s="356"/>
      <c r="H260" s="205"/>
      <c r="I260" s="356"/>
      <c r="J260" s="356"/>
      <c r="K260" s="356"/>
      <c r="L260" s="356"/>
      <c r="M260" s="356"/>
      <c r="N260" s="356"/>
      <c r="O260" s="356"/>
      <c r="P260" s="356"/>
      <c r="Q260" s="356"/>
      <c r="R260" s="356"/>
      <c r="S260" s="356"/>
      <c r="T260" s="356"/>
      <c r="U260" s="356"/>
      <c r="V260" s="356"/>
      <c r="W260" s="356"/>
      <c r="X260" s="356"/>
      <c r="Y260" s="356"/>
      <c r="Z260" s="42"/>
      <c r="AA260" s="42"/>
      <c r="AB260" s="42"/>
      <c r="AC260" s="42"/>
      <c r="AD260" s="42"/>
      <c r="AE260" s="42"/>
      <c r="AF260" s="356"/>
      <c r="AG260" s="356"/>
      <c r="AH260" s="357"/>
      <c r="AI260" s="356"/>
      <c r="AJ260" s="357"/>
      <c r="AK260" s="44"/>
      <c r="AL260" s="44"/>
      <c r="AM260" s="44"/>
      <c r="AN260" s="44"/>
      <c r="AO260" s="44"/>
      <c r="AP260" s="44"/>
      <c r="AQ260" s="356"/>
      <c r="AR260" s="356"/>
      <c r="AS260" s="357"/>
      <c r="AT260" s="356"/>
      <c r="AU260" s="357"/>
      <c r="AV260" s="44"/>
      <c r="AW260" s="44"/>
      <c r="AX260" s="44"/>
      <c r="AY260" s="44"/>
      <c r="AZ260" s="44"/>
      <c r="BA260" s="44"/>
      <c r="BB260" s="356"/>
      <c r="BC260" s="356"/>
      <c r="BD260" s="357"/>
      <c r="BE260" s="356"/>
      <c r="BF260" s="357"/>
      <c r="BG260" s="357"/>
      <c r="BH260" s="357"/>
      <c r="BI260" s="208"/>
      <c r="BJ260" s="29"/>
      <c r="BK260" s="12"/>
      <c r="BL260" s="12"/>
      <c r="BM260" s="356"/>
      <c r="BN260" s="356"/>
      <c r="BO260" s="356"/>
      <c r="BP260" s="356"/>
      <c r="BQ260" s="356"/>
      <c r="BR260" s="356"/>
      <c r="BS260" s="356"/>
      <c r="BT260" s="356"/>
      <c r="BU260" s="356"/>
      <c r="BV260" s="356"/>
      <c r="BW260" s="356"/>
      <c r="BX260" s="356"/>
      <c r="BY260" s="357"/>
      <c r="BZ260" s="357"/>
      <c r="CA260" s="12"/>
      <c r="CB260" s="12"/>
      <c r="CC260" s="12"/>
      <c r="CD260" s="12"/>
      <c r="CE260" s="12"/>
      <c r="CF260" s="12"/>
      <c r="CG260" s="12"/>
    </row>
    <row r="261" ht="15.75" customHeight="1">
      <c r="A261" s="5"/>
      <c r="B261" s="355"/>
      <c r="C261" s="356"/>
      <c r="D261" s="356"/>
      <c r="E261" s="356"/>
      <c r="F261" s="356"/>
      <c r="G261" s="356"/>
      <c r="H261" s="205"/>
      <c r="I261" s="356"/>
      <c r="J261" s="356"/>
      <c r="K261" s="356"/>
      <c r="L261" s="356"/>
      <c r="M261" s="356"/>
      <c r="N261" s="356"/>
      <c r="O261" s="356"/>
      <c r="P261" s="356"/>
      <c r="Q261" s="356"/>
      <c r="R261" s="356"/>
      <c r="S261" s="356"/>
      <c r="T261" s="356"/>
      <c r="U261" s="356"/>
      <c r="V261" s="356"/>
      <c r="W261" s="356"/>
      <c r="X261" s="356"/>
      <c r="Y261" s="356"/>
      <c r="Z261" s="42"/>
      <c r="AA261" s="42"/>
      <c r="AB261" s="42"/>
      <c r="AC261" s="42"/>
      <c r="AD261" s="42"/>
      <c r="AE261" s="42"/>
      <c r="AF261" s="356"/>
      <c r="AG261" s="356"/>
      <c r="AH261" s="357"/>
      <c r="AI261" s="356"/>
      <c r="AJ261" s="357"/>
      <c r="AK261" s="44"/>
      <c r="AL261" s="44"/>
      <c r="AM261" s="44"/>
      <c r="AN261" s="44"/>
      <c r="AO261" s="44"/>
      <c r="AP261" s="44"/>
      <c r="AQ261" s="356"/>
      <c r="AR261" s="356"/>
      <c r="AS261" s="357"/>
      <c r="AT261" s="356"/>
      <c r="AU261" s="357"/>
      <c r="AV261" s="44"/>
      <c r="AW261" s="44"/>
      <c r="AX261" s="44"/>
      <c r="AY261" s="44"/>
      <c r="AZ261" s="44"/>
      <c r="BA261" s="44"/>
      <c r="BB261" s="356"/>
      <c r="BC261" s="356"/>
      <c r="BD261" s="357"/>
      <c r="BE261" s="356"/>
      <c r="BF261" s="357"/>
      <c r="BG261" s="357"/>
      <c r="BH261" s="357"/>
      <c r="BI261" s="208"/>
      <c r="BJ261" s="29"/>
      <c r="BK261" s="12"/>
      <c r="BL261" s="12"/>
      <c r="BM261" s="356"/>
      <c r="BN261" s="356"/>
      <c r="BO261" s="356"/>
      <c r="BP261" s="356"/>
      <c r="BQ261" s="356"/>
      <c r="BR261" s="356"/>
      <c r="BS261" s="356"/>
      <c r="BT261" s="356"/>
      <c r="BU261" s="356"/>
      <c r="BV261" s="356"/>
      <c r="BW261" s="356"/>
      <c r="BX261" s="356"/>
      <c r="BY261" s="357"/>
      <c r="BZ261" s="357"/>
      <c r="CA261" s="12"/>
      <c r="CB261" s="12"/>
      <c r="CC261" s="12"/>
      <c r="CD261" s="12"/>
      <c r="CE261" s="12"/>
      <c r="CF261" s="12"/>
      <c r="CG261" s="12"/>
    </row>
    <row r="262" ht="15.75" customHeight="1">
      <c r="A262" s="5"/>
      <c r="B262" s="355"/>
      <c r="C262" s="356"/>
      <c r="D262" s="356"/>
      <c r="E262" s="356"/>
      <c r="F262" s="356"/>
      <c r="G262" s="356"/>
      <c r="H262" s="205"/>
      <c r="I262" s="356"/>
      <c r="J262" s="356"/>
      <c r="K262" s="356"/>
      <c r="L262" s="356"/>
      <c r="M262" s="356"/>
      <c r="N262" s="356"/>
      <c r="O262" s="356"/>
      <c r="P262" s="356"/>
      <c r="Q262" s="356"/>
      <c r="R262" s="356"/>
      <c r="S262" s="356"/>
      <c r="T262" s="356"/>
      <c r="U262" s="356"/>
      <c r="V262" s="356"/>
      <c r="W262" s="356"/>
      <c r="X262" s="356"/>
      <c r="Y262" s="356"/>
      <c r="Z262" s="42"/>
      <c r="AA262" s="42"/>
      <c r="AB262" s="42"/>
      <c r="AC262" s="42"/>
      <c r="AD262" s="42"/>
      <c r="AE262" s="42"/>
      <c r="AF262" s="356"/>
      <c r="AG262" s="356"/>
      <c r="AH262" s="357"/>
      <c r="AI262" s="356"/>
      <c r="AJ262" s="357"/>
      <c r="AK262" s="44"/>
      <c r="AL262" s="44"/>
      <c r="AM262" s="44"/>
      <c r="AN262" s="44"/>
      <c r="AO262" s="44"/>
      <c r="AP262" s="44"/>
      <c r="AQ262" s="356"/>
      <c r="AR262" s="356"/>
      <c r="AS262" s="357"/>
      <c r="AT262" s="356"/>
      <c r="AU262" s="357"/>
      <c r="AV262" s="44"/>
      <c r="AW262" s="44"/>
      <c r="AX262" s="44"/>
      <c r="AY262" s="44"/>
      <c r="AZ262" s="44"/>
      <c r="BA262" s="44"/>
      <c r="BB262" s="356"/>
      <c r="BC262" s="356"/>
      <c r="BD262" s="357"/>
      <c r="BE262" s="356"/>
      <c r="BF262" s="357"/>
      <c r="BG262" s="357"/>
      <c r="BH262" s="357"/>
      <c r="BI262" s="208"/>
      <c r="BJ262" s="29"/>
      <c r="BK262" s="12"/>
      <c r="BL262" s="12"/>
      <c r="BM262" s="356"/>
      <c r="BN262" s="356"/>
      <c r="BO262" s="356"/>
      <c r="BP262" s="356"/>
      <c r="BQ262" s="356"/>
      <c r="BR262" s="356"/>
      <c r="BS262" s="356"/>
      <c r="BT262" s="356"/>
      <c r="BU262" s="356"/>
      <c r="BV262" s="356"/>
      <c r="BW262" s="356"/>
      <c r="BX262" s="356"/>
      <c r="BY262" s="357"/>
      <c r="BZ262" s="357"/>
      <c r="CA262" s="12"/>
      <c r="CB262" s="12"/>
      <c r="CC262" s="12"/>
      <c r="CD262" s="12"/>
      <c r="CE262" s="12"/>
      <c r="CF262" s="12"/>
      <c r="CG262" s="12"/>
    </row>
    <row r="263" ht="15.75" customHeight="1">
      <c r="A263" s="5"/>
      <c r="B263" s="355"/>
      <c r="C263" s="356"/>
      <c r="D263" s="356"/>
      <c r="E263" s="356"/>
      <c r="F263" s="356"/>
      <c r="G263" s="356"/>
      <c r="H263" s="205"/>
      <c r="I263" s="356"/>
      <c r="J263" s="356"/>
      <c r="K263" s="356"/>
      <c r="L263" s="356"/>
      <c r="M263" s="356"/>
      <c r="N263" s="356"/>
      <c r="O263" s="356"/>
      <c r="P263" s="356"/>
      <c r="Q263" s="356"/>
      <c r="R263" s="356"/>
      <c r="S263" s="356"/>
      <c r="T263" s="356"/>
      <c r="U263" s="356"/>
      <c r="V263" s="356"/>
      <c r="W263" s="356"/>
      <c r="X263" s="356"/>
      <c r="Y263" s="356"/>
      <c r="Z263" s="42"/>
      <c r="AA263" s="42"/>
      <c r="AB263" s="42"/>
      <c r="AC263" s="42"/>
      <c r="AD263" s="42"/>
      <c r="AE263" s="42"/>
      <c r="AF263" s="356"/>
      <c r="AG263" s="356"/>
      <c r="AH263" s="357"/>
      <c r="AI263" s="356"/>
      <c r="AJ263" s="357"/>
      <c r="AK263" s="44"/>
      <c r="AL263" s="44"/>
      <c r="AM263" s="44"/>
      <c r="AN263" s="44"/>
      <c r="AO263" s="44"/>
      <c r="AP263" s="44"/>
      <c r="AQ263" s="356"/>
      <c r="AR263" s="356"/>
      <c r="AS263" s="357"/>
      <c r="AT263" s="356"/>
      <c r="AU263" s="357"/>
      <c r="AV263" s="44"/>
      <c r="AW263" s="44"/>
      <c r="AX263" s="44"/>
      <c r="AY263" s="44"/>
      <c r="AZ263" s="44"/>
      <c r="BA263" s="44"/>
      <c r="BB263" s="356"/>
      <c r="BC263" s="356"/>
      <c r="BD263" s="357"/>
      <c r="BE263" s="356"/>
      <c r="BF263" s="357"/>
      <c r="BG263" s="357"/>
      <c r="BH263" s="357"/>
      <c r="BI263" s="208"/>
      <c r="BJ263" s="29"/>
      <c r="BK263" s="12"/>
      <c r="BL263" s="12"/>
      <c r="BM263" s="356"/>
      <c r="BN263" s="356"/>
      <c r="BO263" s="356"/>
      <c r="BP263" s="356"/>
      <c r="BQ263" s="356"/>
      <c r="BR263" s="356"/>
      <c r="BS263" s="356"/>
      <c r="BT263" s="356"/>
      <c r="BU263" s="356"/>
      <c r="BV263" s="356"/>
      <c r="BW263" s="356"/>
      <c r="BX263" s="356"/>
      <c r="BY263" s="357"/>
      <c r="BZ263" s="357"/>
      <c r="CA263" s="12"/>
      <c r="CB263" s="12"/>
      <c r="CC263" s="12"/>
      <c r="CD263" s="12"/>
      <c r="CE263" s="12"/>
      <c r="CF263" s="12"/>
      <c r="CG263" s="12"/>
    </row>
    <row r="264" ht="15.75" customHeight="1">
      <c r="A264" s="5"/>
      <c r="B264" s="355"/>
      <c r="C264" s="356"/>
      <c r="D264" s="356"/>
      <c r="E264" s="356"/>
      <c r="F264" s="356"/>
      <c r="G264" s="356"/>
      <c r="H264" s="205"/>
      <c r="I264" s="356"/>
      <c r="J264" s="356"/>
      <c r="K264" s="356"/>
      <c r="L264" s="356"/>
      <c r="M264" s="356"/>
      <c r="N264" s="356"/>
      <c r="O264" s="356"/>
      <c r="P264" s="356"/>
      <c r="Q264" s="356"/>
      <c r="R264" s="356"/>
      <c r="S264" s="356"/>
      <c r="T264" s="356"/>
      <c r="U264" s="356"/>
      <c r="V264" s="356"/>
      <c r="W264" s="356"/>
      <c r="X264" s="356"/>
      <c r="Y264" s="356"/>
      <c r="Z264" s="42"/>
      <c r="AA264" s="42"/>
      <c r="AB264" s="42"/>
      <c r="AC264" s="42"/>
      <c r="AD264" s="42"/>
      <c r="AE264" s="42"/>
      <c r="AF264" s="356"/>
      <c r="AG264" s="356"/>
      <c r="AH264" s="357"/>
      <c r="AI264" s="356"/>
      <c r="AJ264" s="357"/>
      <c r="AK264" s="44"/>
      <c r="AL264" s="44"/>
      <c r="AM264" s="44"/>
      <c r="AN264" s="44"/>
      <c r="AO264" s="44"/>
      <c r="AP264" s="44"/>
      <c r="AQ264" s="356"/>
      <c r="AR264" s="356"/>
      <c r="AS264" s="357"/>
      <c r="AT264" s="356"/>
      <c r="AU264" s="357"/>
      <c r="AV264" s="44"/>
      <c r="AW264" s="44"/>
      <c r="AX264" s="44"/>
      <c r="AY264" s="44"/>
      <c r="AZ264" s="44"/>
      <c r="BA264" s="44"/>
      <c r="BB264" s="356"/>
      <c r="BC264" s="356"/>
      <c r="BD264" s="357"/>
      <c r="BE264" s="356"/>
      <c r="BF264" s="357"/>
      <c r="BG264" s="357"/>
      <c r="BH264" s="357"/>
      <c r="BI264" s="208"/>
      <c r="BJ264" s="29"/>
      <c r="BK264" s="12"/>
      <c r="BL264" s="12"/>
      <c r="BM264" s="356"/>
      <c r="BN264" s="356"/>
      <c r="BO264" s="356"/>
      <c r="BP264" s="356"/>
      <c r="BQ264" s="356"/>
      <c r="BR264" s="356"/>
      <c r="BS264" s="356"/>
      <c r="BT264" s="356"/>
      <c r="BU264" s="356"/>
      <c r="BV264" s="356"/>
      <c r="BW264" s="356"/>
      <c r="BX264" s="356"/>
      <c r="BY264" s="357"/>
      <c r="BZ264" s="357"/>
      <c r="CA264" s="12"/>
      <c r="CB264" s="12"/>
      <c r="CC264" s="12"/>
      <c r="CD264" s="12"/>
      <c r="CE264" s="12"/>
      <c r="CF264" s="12"/>
      <c r="CG264" s="12"/>
    </row>
    <row r="265" ht="15.75" customHeight="1">
      <c r="A265" s="5"/>
      <c r="B265" s="355"/>
      <c r="C265" s="356"/>
      <c r="D265" s="356"/>
      <c r="E265" s="356"/>
      <c r="F265" s="356"/>
      <c r="G265" s="356"/>
      <c r="H265" s="205"/>
      <c r="I265" s="356"/>
      <c r="J265" s="356"/>
      <c r="K265" s="356"/>
      <c r="L265" s="356"/>
      <c r="M265" s="356"/>
      <c r="N265" s="356"/>
      <c r="O265" s="356"/>
      <c r="P265" s="356"/>
      <c r="Q265" s="356"/>
      <c r="R265" s="356"/>
      <c r="S265" s="356"/>
      <c r="T265" s="356"/>
      <c r="U265" s="356"/>
      <c r="V265" s="356"/>
      <c r="W265" s="356"/>
      <c r="X265" s="356"/>
      <c r="Y265" s="356"/>
      <c r="Z265" s="42"/>
      <c r="AA265" s="42"/>
      <c r="AB265" s="42"/>
      <c r="AC265" s="42"/>
      <c r="AD265" s="42"/>
      <c r="AE265" s="42"/>
      <c r="AF265" s="356"/>
      <c r="AG265" s="356"/>
      <c r="AH265" s="357"/>
      <c r="AI265" s="356"/>
      <c r="AJ265" s="357"/>
      <c r="AK265" s="44"/>
      <c r="AL265" s="44"/>
      <c r="AM265" s="44"/>
      <c r="AN265" s="44"/>
      <c r="AO265" s="44"/>
      <c r="AP265" s="44"/>
      <c r="AQ265" s="356"/>
      <c r="AR265" s="356"/>
      <c r="AS265" s="357"/>
      <c r="AT265" s="356"/>
      <c r="AU265" s="357"/>
      <c r="AV265" s="44"/>
      <c r="AW265" s="44"/>
      <c r="AX265" s="44"/>
      <c r="AY265" s="44"/>
      <c r="AZ265" s="44"/>
      <c r="BA265" s="44"/>
      <c r="BB265" s="356"/>
      <c r="BC265" s="356"/>
      <c r="BD265" s="357"/>
      <c r="BE265" s="356"/>
      <c r="BF265" s="357"/>
      <c r="BG265" s="357"/>
      <c r="BH265" s="357"/>
      <c r="BI265" s="208"/>
      <c r="BJ265" s="29"/>
      <c r="BK265" s="12"/>
      <c r="BL265" s="12"/>
      <c r="BM265" s="356"/>
      <c r="BN265" s="356"/>
      <c r="BO265" s="356"/>
      <c r="BP265" s="356"/>
      <c r="BQ265" s="356"/>
      <c r="BR265" s="356"/>
      <c r="BS265" s="356"/>
      <c r="BT265" s="356"/>
      <c r="BU265" s="356"/>
      <c r="BV265" s="356"/>
      <c r="BW265" s="356"/>
      <c r="BX265" s="356"/>
      <c r="BY265" s="357"/>
      <c r="BZ265" s="357"/>
      <c r="CA265" s="12"/>
      <c r="CB265" s="12"/>
      <c r="CC265" s="12"/>
      <c r="CD265" s="12"/>
      <c r="CE265" s="12"/>
      <c r="CF265" s="12"/>
      <c r="CG265" s="12"/>
    </row>
    <row r="266" ht="15.75" customHeight="1">
      <c r="A266" s="5"/>
      <c r="B266" s="355"/>
      <c r="C266" s="356"/>
      <c r="D266" s="356"/>
      <c r="E266" s="356"/>
      <c r="F266" s="356"/>
      <c r="G266" s="356"/>
      <c r="H266" s="205"/>
      <c r="I266" s="356"/>
      <c r="J266" s="356"/>
      <c r="K266" s="356"/>
      <c r="L266" s="356"/>
      <c r="M266" s="356"/>
      <c r="N266" s="356"/>
      <c r="O266" s="356"/>
      <c r="P266" s="356"/>
      <c r="Q266" s="356"/>
      <c r="R266" s="356"/>
      <c r="S266" s="356"/>
      <c r="T266" s="356"/>
      <c r="U266" s="356"/>
      <c r="V266" s="356"/>
      <c r="W266" s="356"/>
      <c r="X266" s="356"/>
      <c r="Y266" s="356"/>
      <c r="Z266" s="42"/>
      <c r="AA266" s="42"/>
      <c r="AB266" s="42"/>
      <c r="AC266" s="42"/>
      <c r="AD266" s="42"/>
      <c r="AE266" s="42"/>
      <c r="AF266" s="356"/>
      <c r="AG266" s="356"/>
      <c r="AH266" s="357"/>
      <c r="AI266" s="356"/>
      <c r="AJ266" s="357"/>
      <c r="AK266" s="44"/>
      <c r="AL266" s="44"/>
      <c r="AM266" s="44"/>
      <c r="AN266" s="44"/>
      <c r="AO266" s="44"/>
      <c r="AP266" s="44"/>
      <c r="AQ266" s="356"/>
      <c r="AR266" s="356"/>
      <c r="AS266" s="357"/>
      <c r="AT266" s="356"/>
      <c r="AU266" s="357"/>
      <c r="AV266" s="44"/>
      <c r="AW266" s="44"/>
      <c r="AX266" s="44"/>
      <c r="AY266" s="44"/>
      <c r="AZ266" s="44"/>
      <c r="BA266" s="44"/>
      <c r="BB266" s="356"/>
      <c r="BC266" s="356"/>
      <c r="BD266" s="357"/>
      <c r="BE266" s="356"/>
      <c r="BF266" s="357"/>
      <c r="BG266" s="357"/>
      <c r="BH266" s="357"/>
      <c r="BI266" s="208"/>
      <c r="BJ266" s="29"/>
      <c r="BK266" s="12"/>
      <c r="BL266" s="12"/>
      <c r="BM266" s="356"/>
      <c r="BN266" s="356"/>
      <c r="BO266" s="356"/>
      <c r="BP266" s="356"/>
      <c r="BQ266" s="356"/>
      <c r="BR266" s="356"/>
      <c r="BS266" s="356"/>
      <c r="BT266" s="356"/>
      <c r="BU266" s="356"/>
      <c r="BV266" s="356"/>
      <c r="BW266" s="356"/>
      <c r="BX266" s="356"/>
      <c r="BY266" s="357"/>
      <c r="BZ266" s="357"/>
      <c r="CA266" s="12"/>
      <c r="CB266" s="12"/>
      <c r="CC266" s="12"/>
      <c r="CD266" s="12"/>
      <c r="CE266" s="12"/>
      <c r="CF266" s="12"/>
      <c r="CG266" s="12"/>
    </row>
    <row r="267" ht="15.75" customHeight="1">
      <c r="A267" s="5"/>
      <c r="B267" s="355"/>
      <c r="C267" s="356"/>
      <c r="D267" s="356"/>
      <c r="E267" s="356"/>
      <c r="F267" s="356"/>
      <c r="G267" s="356"/>
      <c r="H267" s="205"/>
      <c r="I267" s="356"/>
      <c r="J267" s="356"/>
      <c r="K267" s="356"/>
      <c r="L267" s="356"/>
      <c r="M267" s="356"/>
      <c r="N267" s="356"/>
      <c r="O267" s="356"/>
      <c r="P267" s="356"/>
      <c r="Q267" s="356"/>
      <c r="R267" s="356"/>
      <c r="S267" s="356"/>
      <c r="T267" s="356"/>
      <c r="U267" s="356"/>
      <c r="V267" s="356"/>
      <c r="W267" s="356"/>
      <c r="X267" s="356"/>
      <c r="Y267" s="356"/>
      <c r="Z267" s="42"/>
      <c r="AA267" s="42"/>
      <c r="AB267" s="42"/>
      <c r="AC267" s="42"/>
      <c r="AD267" s="42"/>
      <c r="AE267" s="42"/>
      <c r="AF267" s="356"/>
      <c r="AG267" s="356"/>
      <c r="AH267" s="357"/>
      <c r="AI267" s="356"/>
      <c r="AJ267" s="357"/>
      <c r="AK267" s="44"/>
      <c r="AL267" s="44"/>
      <c r="AM267" s="44"/>
      <c r="AN267" s="44"/>
      <c r="AO267" s="44"/>
      <c r="AP267" s="44"/>
      <c r="AQ267" s="356"/>
      <c r="AR267" s="356"/>
      <c r="AS267" s="357"/>
      <c r="AT267" s="356"/>
      <c r="AU267" s="357"/>
      <c r="AV267" s="44"/>
      <c r="AW267" s="44"/>
      <c r="AX267" s="44"/>
      <c r="AY267" s="44"/>
      <c r="AZ267" s="44"/>
      <c r="BA267" s="44"/>
      <c r="BB267" s="356"/>
      <c r="BC267" s="356"/>
      <c r="BD267" s="357"/>
      <c r="BE267" s="356"/>
      <c r="BF267" s="357"/>
      <c r="BG267" s="357"/>
      <c r="BH267" s="357"/>
      <c r="BI267" s="208"/>
      <c r="BJ267" s="29"/>
      <c r="BK267" s="12"/>
      <c r="BL267" s="12"/>
      <c r="BM267" s="356"/>
      <c r="BN267" s="356"/>
      <c r="BO267" s="356"/>
      <c r="BP267" s="356"/>
      <c r="BQ267" s="356"/>
      <c r="BR267" s="356"/>
      <c r="BS267" s="356"/>
      <c r="BT267" s="356"/>
      <c r="BU267" s="356"/>
      <c r="BV267" s="356"/>
      <c r="BW267" s="356"/>
      <c r="BX267" s="356"/>
      <c r="BY267" s="357"/>
      <c r="BZ267" s="357"/>
      <c r="CA267" s="12"/>
      <c r="CB267" s="12"/>
      <c r="CC267" s="12"/>
      <c r="CD267" s="12"/>
      <c r="CE267" s="12"/>
      <c r="CF267" s="12"/>
      <c r="CG267" s="12"/>
    </row>
    <row r="268" ht="15.75" customHeight="1">
      <c r="A268" s="5"/>
      <c r="B268" s="355"/>
      <c r="C268" s="356"/>
      <c r="D268" s="356"/>
      <c r="E268" s="356"/>
      <c r="F268" s="356"/>
      <c r="G268" s="356"/>
      <c r="H268" s="205"/>
      <c r="I268" s="356"/>
      <c r="J268" s="356"/>
      <c r="K268" s="356"/>
      <c r="L268" s="356"/>
      <c r="M268" s="356"/>
      <c r="N268" s="356"/>
      <c r="O268" s="356"/>
      <c r="P268" s="356"/>
      <c r="Q268" s="356"/>
      <c r="R268" s="356"/>
      <c r="S268" s="356"/>
      <c r="T268" s="356"/>
      <c r="U268" s="356"/>
      <c r="V268" s="356"/>
      <c r="W268" s="356"/>
      <c r="X268" s="356"/>
      <c r="Y268" s="356"/>
      <c r="Z268" s="42"/>
      <c r="AA268" s="42"/>
      <c r="AB268" s="42"/>
      <c r="AC268" s="42"/>
      <c r="AD268" s="42"/>
      <c r="AE268" s="42"/>
      <c r="AF268" s="356"/>
      <c r="AG268" s="356"/>
      <c r="AH268" s="357"/>
      <c r="AI268" s="356"/>
      <c r="AJ268" s="357"/>
      <c r="AK268" s="44"/>
      <c r="AL268" s="44"/>
      <c r="AM268" s="44"/>
      <c r="AN268" s="44"/>
      <c r="AO268" s="44"/>
      <c r="AP268" s="44"/>
      <c r="AQ268" s="356"/>
      <c r="AR268" s="356"/>
      <c r="AS268" s="357"/>
      <c r="AT268" s="356"/>
      <c r="AU268" s="357"/>
      <c r="AV268" s="44"/>
      <c r="AW268" s="44"/>
      <c r="AX268" s="44"/>
      <c r="AY268" s="44"/>
      <c r="AZ268" s="44"/>
      <c r="BA268" s="44"/>
      <c r="BB268" s="356"/>
      <c r="BC268" s="356"/>
      <c r="BD268" s="357"/>
      <c r="BE268" s="356"/>
      <c r="BF268" s="357"/>
      <c r="BG268" s="357"/>
      <c r="BH268" s="357"/>
      <c r="BI268" s="208"/>
      <c r="BJ268" s="29"/>
      <c r="BK268" s="12"/>
      <c r="BL268" s="12"/>
      <c r="BM268" s="356"/>
      <c r="BN268" s="356"/>
      <c r="BO268" s="356"/>
      <c r="BP268" s="356"/>
      <c r="BQ268" s="356"/>
      <c r="BR268" s="356"/>
      <c r="BS268" s="356"/>
      <c r="BT268" s="356"/>
      <c r="BU268" s="356"/>
      <c r="BV268" s="356"/>
      <c r="BW268" s="356"/>
      <c r="BX268" s="356"/>
      <c r="BY268" s="357"/>
      <c r="BZ268" s="357"/>
      <c r="CA268" s="12"/>
      <c r="CB268" s="12"/>
      <c r="CC268" s="12"/>
      <c r="CD268" s="12"/>
      <c r="CE268" s="12"/>
      <c r="CF268" s="12"/>
      <c r="CG268" s="12"/>
    </row>
    <row r="269" ht="15.75" customHeight="1">
      <c r="A269" s="5"/>
      <c r="B269" s="355"/>
      <c r="C269" s="356"/>
      <c r="D269" s="356"/>
      <c r="E269" s="356"/>
      <c r="F269" s="356"/>
      <c r="G269" s="356"/>
      <c r="H269" s="205"/>
      <c r="I269" s="356"/>
      <c r="J269" s="356"/>
      <c r="K269" s="356"/>
      <c r="L269" s="356"/>
      <c r="M269" s="356"/>
      <c r="N269" s="356"/>
      <c r="O269" s="356"/>
      <c r="P269" s="356"/>
      <c r="Q269" s="356"/>
      <c r="R269" s="356"/>
      <c r="S269" s="356"/>
      <c r="T269" s="356"/>
      <c r="U269" s="356"/>
      <c r="V269" s="356"/>
      <c r="W269" s="356"/>
      <c r="X269" s="356"/>
      <c r="Y269" s="356"/>
      <c r="Z269" s="42"/>
      <c r="AA269" s="42"/>
      <c r="AB269" s="42"/>
      <c r="AC269" s="42"/>
      <c r="AD269" s="42"/>
      <c r="AE269" s="42"/>
      <c r="AF269" s="356"/>
      <c r="AG269" s="356"/>
      <c r="AH269" s="357"/>
      <c r="AI269" s="356"/>
      <c r="AJ269" s="357"/>
      <c r="AK269" s="44"/>
      <c r="AL269" s="44"/>
      <c r="AM269" s="44"/>
      <c r="AN269" s="44"/>
      <c r="AO269" s="44"/>
      <c r="AP269" s="44"/>
      <c r="AQ269" s="356"/>
      <c r="AR269" s="356"/>
      <c r="AS269" s="357"/>
      <c r="AT269" s="356"/>
      <c r="AU269" s="357"/>
      <c r="AV269" s="44"/>
      <c r="AW269" s="44"/>
      <c r="AX269" s="44"/>
      <c r="AY269" s="44"/>
      <c r="AZ269" s="44"/>
      <c r="BA269" s="44"/>
      <c r="BB269" s="356"/>
      <c r="BC269" s="356"/>
      <c r="BD269" s="357"/>
      <c r="BE269" s="356"/>
      <c r="BF269" s="357"/>
      <c r="BG269" s="357"/>
      <c r="BH269" s="357"/>
      <c r="BI269" s="208"/>
      <c r="BJ269" s="29"/>
      <c r="BK269" s="12"/>
      <c r="BL269" s="12"/>
      <c r="BM269" s="356"/>
      <c r="BN269" s="356"/>
      <c r="BO269" s="356"/>
      <c r="BP269" s="356"/>
      <c r="BQ269" s="356"/>
      <c r="BR269" s="356"/>
      <c r="BS269" s="356"/>
      <c r="BT269" s="356"/>
      <c r="BU269" s="356"/>
      <c r="BV269" s="356"/>
      <c r="BW269" s="356"/>
      <c r="BX269" s="356"/>
      <c r="BY269" s="357"/>
      <c r="BZ269" s="357"/>
      <c r="CA269" s="12"/>
      <c r="CB269" s="12"/>
      <c r="CC269" s="12"/>
      <c r="CD269" s="12"/>
      <c r="CE269" s="12"/>
      <c r="CF269" s="12"/>
      <c r="CG269" s="12"/>
    </row>
    <row r="270" ht="15.75" customHeight="1">
      <c r="A270" s="5"/>
      <c r="B270" s="355"/>
      <c r="C270" s="356"/>
      <c r="D270" s="356"/>
      <c r="E270" s="356"/>
      <c r="F270" s="356"/>
      <c r="G270" s="356"/>
      <c r="H270" s="205"/>
      <c r="I270" s="356"/>
      <c r="J270" s="356"/>
      <c r="K270" s="356"/>
      <c r="L270" s="356"/>
      <c r="M270" s="356"/>
      <c r="N270" s="356"/>
      <c r="O270" s="356"/>
      <c r="P270" s="356"/>
      <c r="Q270" s="356"/>
      <c r="R270" s="356"/>
      <c r="S270" s="356"/>
      <c r="T270" s="356"/>
      <c r="U270" s="356"/>
      <c r="V270" s="356"/>
      <c r="W270" s="356"/>
      <c r="X270" s="356"/>
      <c r="Y270" s="356"/>
      <c r="Z270" s="42"/>
      <c r="AA270" s="42"/>
      <c r="AB270" s="42"/>
      <c r="AC270" s="42"/>
      <c r="AD270" s="42"/>
      <c r="AE270" s="42"/>
      <c r="AF270" s="356"/>
      <c r="AG270" s="356"/>
      <c r="AH270" s="357"/>
      <c r="AI270" s="356"/>
      <c r="AJ270" s="357"/>
      <c r="AK270" s="44"/>
      <c r="AL270" s="44"/>
      <c r="AM270" s="44"/>
      <c r="AN270" s="44"/>
      <c r="AO270" s="44"/>
      <c r="AP270" s="44"/>
      <c r="AQ270" s="356"/>
      <c r="AR270" s="356"/>
      <c r="AS270" s="357"/>
      <c r="AT270" s="356"/>
      <c r="AU270" s="357"/>
      <c r="AV270" s="44"/>
      <c r="AW270" s="44"/>
      <c r="AX270" s="44"/>
      <c r="AY270" s="44"/>
      <c r="AZ270" s="44"/>
      <c r="BA270" s="44"/>
      <c r="BB270" s="356"/>
      <c r="BC270" s="356"/>
      <c r="BD270" s="357"/>
      <c r="BE270" s="356"/>
      <c r="BF270" s="357"/>
      <c r="BG270" s="357"/>
      <c r="BH270" s="357"/>
      <c r="BI270" s="208"/>
      <c r="BJ270" s="29"/>
      <c r="BK270" s="12"/>
      <c r="BL270" s="12"/>
      <c r="BM270" s="356"/>
      <c r="BN270" s="356"/>
      <c r="BO270" s="356"/>
      <c r="BP270" s="356"/>
      <c r="BQ270" s="356"/>
      <c r="BR270" s="356"/>
      <c r="BS270" s="356"/>
      <c r="BT270" s="356"/>
      <c r="BU270" s="356"/>
      <c r="BV270" s="356"/>
      <c r="BW270" s="356"/>
      <c r="BX270" s="356"/>
      <c r="BY270" s="357"/>
      <c r="BZ270" s="357"/>
      <c r="CA270" s="12"/>
      <c r="CB270" s="12"/>
      <c r="CC270" s="12"/>
      <c r="CD270" s="12"/>
      <c r="CE270" s="12"/>
      <c r="CF270" s="12"/>
      <c r="CG270" s="12"/>
    </row>
    <row r="271" ht="15.75" customHeight="1">
      <c r="A271" s="5"/>
      <c r="B271" s="355"/>
      <c r="C271" s="356"/>
      <c r="D271" s="356"/>
      <c r="E271" s="356"/>
      <c r="F271" s="356"/>
      <c r="G271" s="356"/>
      <c r="H271" s="205"/>
      <c r="I271" s="356"/>
      <c r="J271" s="356"/>
      <c r="K271" s="356"/>
      <c r="L271" s="356"/>
      <c r="M271" s="356"/>
      <c r="N271" s="356"/>
      <c r="O271" s="356"/>
      <c r="P271" s="356"/>
      <c r="Q271" s="356"/>
      <c r="R271" s="356"/>
      <c r="S271" s="356"/>
      <c r="T271" s="356"/>
      <c r="U271" s="356"/>
      <c r="V271" s="356"/>
      <c r="W271" s="356"/>
      <c r="X271" s="356"/>
      <c r="Y271" s="356"/>
      <c r="Z271" s="42"/>
      <c r="AA271" s="42"/>
      <c r="AB271" s="42"/>
      <c r="AC271" s="42"/>
      <c r="AD271" s="42"/>
      <c r="AE271" s="42"/>
      <c r="AF271" s="356"/>
      <c r="AG271" s="356"/>
      <c r="AH271" s="357"/>
      <c r="AI271" s="356"/>
      <c r="AJ271" s="357"/>
      <c r="AK271" s="44"/>
      <c r="AL271" s="44"/>
      <c r="AM271" s="44"/>
      <c r="AN271" s="44"/>
      <c r="AO271" s="44"/>
      <c r="AP271" s="44"/>
      <c r="AQ271" s="356"/>
      <c r="AR271" s="356"/>
      <c r="AS271" s="357"/>
      <c r="AT271" s="356"/>
      <c r="AU271" s="357"/>
      <c r="AV271" s="44"/>
      <c r="AW271" s="44"/>
      <c r="AX271" s="44"/>
      <c r="AY271" s="44"/>
      <c r="AZ271" s="44"/>
      <c r="BA271" s="44"/>
      <c r="BB271" s="356"/>
      <c r="BC271" s="356"/>
      <c r="BD271" s="357"/>
      <c r="BE271" s="356"/>
      <c r="BF271" s="357"/>
      <c r="BG271" s="357"/>
      <c r="BH271" s="357"/>
      <c r="BI271" s="208"/>
      <c r="BJ271" s="29"/>
      <c r="BK271" s="12"/>
      <c r="BL271" s="12"/>
      <c r="BM271" s="356"/>
      <c r="BN271" s="356"/>
      <c r="BO271" s="356"/>
      <c r="BP271" s="356"/>
      <c r="BQ271" s="356"/>
      <c r="BR271" s="356"/>
      <c r="BS271" s="356"/>
      <c r="BT271" s="356"/>
      <c r="BU271" s="356"/>
      <c r="BV271" s="356"/>
      <c r="BW271" s="356"/>
      <c r="BX271" s="356"/>
      <c r="BY271" s="357"/>
      <c r="BZ271" s="357"/>
      <c r="CA271" s="12"/>
      <c r="CB271" s="12"/>
      <c r="CC271" s="12"/>
      <c r="CD271" s="12"/>
      <c r="CE271" s="12"/>
      <c r="CF271" s="12"/>
      <c r="CG271" s="12"/>
    </row>
    <row r="272" ht="15.75" customHeight="1">
      <c r="A272" s="5"/>
      <c r="B272" s="355"/>
      <c r="C272" s="356"/>
      <c r="D272" s="356"/>
      <c r="E272" s="356"/>
      <c r="F272" s="356"/>
      <c r="G272" s="356"/>
      <c r="H272" s="205"/>
      <c r="I272" s="356"/>
      <c r="J272" s="356"/>
      <c r="K272" s="356"/>
      <c r="L272" s="356"/>
      <c r="M272" s="356"/>
      <c r="N272" s="356"/>
      <c r="O272" s="356"/>
      <c r="P272" s="356"/>
      <c r="Q272" s="356"/>
      <c r="R272" s="356"/>
      <c r="S272" s="356"/>
      <c r="T272" s="356"/>
      <c r="U272" s="356"/>
      <c r="V272" s="356"/>
      <c r="W272" s="356"/>
      <c r="X272" s="356"/>
      <c r="Y272" s="356"/>
      <c r="Z272" s="42"/>
      <c r="AA272" s="42"/>
      <c r="AB272" s="42"/>
      <c r="AC272" s="42"/>
      <c r="AD272" s="42"/>
      <c r="AE272" s="42"/>
      <c r="AF272" s="356"/>
      <c r="AG272" s="356"/>
      <c r="AH272" s="357"/>
      <c r="AI272" s="356"/>
      <c r="AJ272" s="357"/>
      <c r="AK272" s="44"/>
      <c r="AL272" s="44"/>
      <c r="AM272" s="44"/>
      <c r="AN272" s="44"/>
      <c r="AO272" s="44"/>
      <c r="AP272" s="44"/>
      <c r="AQ272" s="356"/>
      <c r="AR272" s="356"/>
      <c r="AS272" s="357"/>
      <c r="AT272" s="356"/>
      <c r="AU272" s="357"/>
      <c r="AV272" s="44"/>
      <c r="AW272" s="44"/>
      <c r="AX272" s="44"/>
      <c r="AY272" s="44"/>
      <c r="AZ272" s="44"/>
      <c r="BA272" s="44"/>
      <c r="BB272" s="356"/>
      <c r="BC272" s="356"/>
      <c r="BD272" s="357"/>
      <c r="BE272" s="356"/>
      <c r="BF272" s="357"/>
      <c r="BG272" s="357"/>
      <c r="BH272" s="357"/>
      <c r="BI272" s="208"/>
      <c r="BJ272" s="29"/>
      <c r="BK272" s="12"/>
      <c r="BL272" s="12"/>
      <c r="BM272" s="356"/>
      <c r="BN272" s="356"/>
      <c r="BO272" s="356"/>
      <c r="BP272" s="356"/>
      <c r="BQ272" s="356"/>
      <c r="BR272" s="356"/>
      <c r="BS272" s="356"/>
      <c r="BT272" s="356"/>
      <c r="BU272" s="356"/>
      <c r="BV272" s="356"/>
      <c r="BW272" s="356"/>
      <c r="BX272" s="356"/>
      <c r="BY272" s="357"/>
      <c r="BZ272" s="357"/>
      <c r="CA272" s="12"/>
      <c r="CB272" s="12"/>
      <c r="CC272" s="12"/>
      <c r="CD272" s="12"/>
      <c r="CE272" s="12"/>
      <c r="CF272" s="12"/>
      <c r="CG272" s="12"/>
    </row>
    <row r="273" ht="15.75" customHeight="1">
      <c r="A273" s="5"/>
      <c r="B273" s="355"/>
      <c r="C273" s="356"/>
      <c r="D273" s="356"/>
      <c r="E273" s="356"/>
      <c r="F273" s="356"/>
      <c r="G273" s="356"/>
      <c r="H273" s="205"/>
      <c r="I273" s="356"/>
      <c r="J273" s="356"/>
      <c r="K273" s="356"/>
      <c r="L273" s="356"/>
      <c r="M273" s="356"/>
      <c r="N273" s="356"/>
      <c r="O273" s="356"/>
      <c r="P273" s="356"/>
      <c r="Q273" s="356"/>
      <c r="R273" s="356"/>
      <c r="S273" s="356"/>
      <c r="T273" s="356"/>
      <c r="U273" s="356"/>
      <c r="V273" s="356"/>
      <c r="W273" s="356"/>
      <c r="X273" s="356"/>
      <c r="Y273" s="356"/>
      <c r="Z273" s="42"/>
      <c r="AA273" s="42"/>
      <c r="AB273" s="42"/>
      <c r="AC273" s="42"/>
      <c r="AD273" s="42"/>
      <c r="AE273" s="42"/>
      <c r="AF273" s="356"/>
      <c r="AG273" s="356"/>
      <c r="AH273" s="357"/>
      <c r="AI273" s="356"/>
      <c r="AJ273" s="357"/>
      <c r="AK273" s="44"/>
      <c r="AL273" s="44"/>
      <c r="AM273" s="44"/>
      <c r="AN273" s="44"/>
      <c r="AO273" s="44"/>
      <c r="AP273" s="44"/>
      <c r="AQ273" s="356"/>
      <c r="AR273" s="356"/>
      <c r="AS273" s="357"/>
      <c r="AT273" s="356"/>
      <c r="AU273" s="357"/>
      <c r="AV273" s="44"/>
      <c r="AW273" s="44"/>
      <c r="AX273" s="44"/>
      <c r="AY273" s="44"/>
      <c r="AZ273" s="44"/>
      <c r="BA273" s="44"/>
      <c r="BB273" s="356"/>
      <c r="BC273" s="356"/>
      <c r="BD273" s="357"/>
      <c r="BE273" s="356"/>
      <c r="BF273" s="357"/>
      <c r="BG273" s="357"/>
      <c r="BH273" s="357"/>
      <c r="BI273" s="208"/>
      <c r="BJ273" s="29"/>
      <c r="BK273" s="12"/>
      <c r="BL273" s="12"/>
      <c r="BM273" s="356"/>
      <c r="BN273" s="356"/>
      <c r="BO273" s="356"/>
      <c r="BP273" s="356"/>
      <c r="BQ273" s="356"/>
      <c r="BR273" s="356"/>
      <c r="BS273" s="356"/>
      <c r="BT273" s="356"/>
      <c r="BU273" s="356"/>
      <c r="BV273" s="356"/>
      <c r="BW273" s="356"/>
      <c r="BX273" s="356"/>
      <c r="BY273" s="357"/>
      <c r="BZ273" s="357"/>
      <c r="CA273" s="12"/>
      <c r="CB273" s="12"/>
      <c r="CC273" s="12"/>
      <c r="CD273" s="12"/>
      <c r="CE273" s="12"/>
      <c r="CF273" s="12"/>
      <c r="CG273" s="12"/>
    </row>
    <row r="274" ht="15.75" customHeight="1">
      <c r="A274" s="5"/>
      <c r="B274" s="355"/>
      <c r="C274" s="356"/>
      <c r="D274" s="356"/>
      <c r="E274" s="356"/>
      <c r="F274" s="356"/>
      <c r="G274" s="356"/>
      <c r="H274" s="205"/>
      <c r="I274" s="356"/>
      <c r="J274" s="356"/>
      <c r="K274" s="356"/>
      <c r="L274" s="356"/>
      <c r="M274" s="356"/>
      <c r="N274" s="356"/>
      <c r="O274" s="356"/>
      <c r="P274" s="356"/>
      <c r="Q274" s="356"/>
      <c r="R274" s="356"/>
      <c r="S274" s="356"/>
      <c r="T274" s="356"/>
      <c r="U274" s="356"/>
      <c r="V274" s="356"/>
      <c r="W274" s="356"/>
      <c r="X274" s="356"/>
      <c r="Y274" s="356"/>
      <c r="Z274" s="42"/>
      <c r="AA274" s="42"/>
      <c r="AB274" s="42"/>
      <c r="AC274" s="42"/>
      <c r="AD274" s="42"/>
      <c r="AE274" s="42"/>
      <c r="AF274" s="356"/>
      <c r="AG274" s="356"/>
      <c r="AH274" s="357"/>
      <c r="AI274" s="356"/>
      <c r="AJ274" s="357"/>
      <c r="AK274" s="44"/>
      <c r="AL274" s="44"/>
      <c r="AM274" s="44"/>
      <c r="AN274" s="44"/>
      <c r="AO274" s="44"/>
      <c r="AP274" s="44"/>
      <c r="AQ274" s="356"/>
      <c r="AR274" s="356"/>
      <c r="AS274" s="357"/>
      <c r="AT274" s="356"/>
      <c r="AU274" s="357"/>
      <c r="AV274" s="44"/>
      <c r="AW274" s="44"/>
      <c r="AX274" s="44"/>
      <c r="AY274" s="44"/>
      <c r="AZ274" s="44"/>
      <c r="BA274" s="44"/>
      <c r="BB274" s="356"/>
      <c r="BC274" s="356"/>
      <c r="BD274" s="357"/>
      <c r="BE274" s="356"/>
      <c r="BF274" s="357"/>
      <c r="BG274" s="357"/>
      <c r="BH274" s="357"/>
      <c r="BI274" s="208"/>
      <c r="BJ274" s="29"/>
      <c r="BK274" s="12"/>
      <c r="BL274" s="12"/>
      <c r="BM274" s="356"/>
      <c r="BN274" s="356"/>
      <c r="BO274" s="356"/>
      <c r="BP274" s="356"/>
      <c r="BQ274" s="356"/>
      <c r="BR274" s="356"/>
      <c r="BS274" s="356"/>
      <c r="BT274" s="356"/>
      <c r="BU274" s="356"/>
      <c r="BV274" s="356"/>
      <c r="BW274" s="356"/>
      <c r="BX274" s="356"/>
      <c r="BY274" s="357"/>
      <c r="BZ274" s="357"/>
      <c r="CA274" s="12"/>
      <c r="CB274" s="12"/>
      <c r="CC274" s="12"/>
      <c r="CD274" s="12"/>
      <c r="CE274" s="12"/>
      <c r="CF274" s="12"/>
      <c r="CG274" s="12"/>
    </row>
    <row r="275" ht="15.75" customHeight="1">
      <c r="A275" s="5"/>
      <c r="B275" s="355"/>
      <c r="C275" s="356"/>
      <c r="D275" s="356"/>
      <c r="E275" s="356"/>
      <c r="F275" s="356"/>
      <c r="G275" s="356"/>
      <c r="H275" s="205"/>
      <c r="I275" s="356"/>
      <c r="J275" s="356"/>
      <c r="K275" s="356"/>
      <c r="L275" s="356"/>
      <c r="M275" s="356"/>
      <c r="N275" s="356"/>
      <c r="O275" s="356"/>
      <c r="P275" s="356"/>
      <c r="Q275" s="356"/>
      <c r="R275" s="356"/>
      <c r="S275" s="356"/>
      <c r="T275" s="356"/>
      <c r="U275" s="356"/>
      <c r="V275" s="356"/>
      <c r="W275" s="356"/>
      <c r="X275" s="356"/>
      <c r="Y275" s="356"/>
      <c r="Z275" s="42"/>
      <c r="AA275" s="42"/>
      <c r="AB275" s="42"/>
      <c r="AC275" s="42"/>
      <c r="AD275" s="42"/>
      <c r="AE275" s="42"/>
      <c r="AF275" s="356"/>
      <c r="AG275" s="356"/>
      <c r="AH275" s="357"/>
      <c r="AI275" s="356"/>
      <c r="AJ275" s="357"/>
      <c r="AK275" s="44"/>
      <c r="AL275" s="44"/>
      <c r="AM275" s="44"/>
      <c r="AN275" s="44"/>
      <c r="AO275" s="44"/>
      <c r="AP275" s="44"/>
      <c r="AQ275" s="356"/>
      <c r="AR275" s="356"/>
      <c r="AS275" s="357"/>
      <c r="AT275" s="356"/>
      <c r="AU275" s="357"/>
      <c r="AV275" s="44"/>
      <c r="AW275" s="44"/>
      <c r="AX275" s="44"/>
      <c r="AY275" s="44"/>
      <c r="AZ275" s="44"/>
      <c r="BA275" s="44"/>
      <c r="BB275" s="356"/>
      <c r="BC275" s="356"/>
      <c r="BD275" s="357"/>
      <c r="BE275" s="356"/>
      <c r="BF275" s="357"/>
      <c r="BG275" s="357"/>
      <c r="BH275" s="357"/>
      <c r="BI275" s="208"/>
      <c r="BJ275" s="29"/>
      <c r="BK275" s="12"/>
      <c r="BL275" s="12"/>
      <c r="BM275" s="356"/>
      <c r="BN275" s="356"/>
      <c r="BO275" s="356"/>
      <c r="BP275" s="356"/>
      <c r="BQ275" s="356"/>
      <c r="BR275" s="356"/>
      <c r="BS275" s="356"/>
      <c r="BT275" s="356"/>
      <c r="BU275" s="356"/>
      <c r="BV275" s="356"/>
      <c r="BW275" s="356"/>
      <c r="BX275" s="356"/>
      <c r="BY275" s="357"/>
      <c r="BZ275" s="357"/>
      <c r="CA275" s="12"/>
      <c r="CB275" s="12"/>
      <c r="CC275" s="12"/>
      <c r="CD275" s="12"/>
      <c r="CE275" s="12"/>
      <c r="CF275" s="12"/>
      <c r="CG275" s="12"/>
    </row>
    <row r="276" ht="15.75" customHeight="1">
      <c r="A276" s="5"/>
      <c r="B276" s="355"/>
      <c r="C276" s="356"/>
      <c r="D276" s="356"/>
      <c r="E276" s="356"/>
      <c r="F276" s="356"/>
      <c r="G276" s="356"/>
      <c r="H276" s="205"/>
      <c r="I276" s="356"/>
      <c r="J276" s="356"/>
      <c r="K276" s="356"/>
      <c r="L276" s="356"/>
      <c r="M276" s="356"/>
      <c r="N276" s="356"/>
      <c r="O276" s="356"/>
      <c r="P276" s="356"/>
      <c r="Q276" s="356"/>
      <c r="R276" s="356"/>
      <c r="S276" s="356"/>
      <c r="T276" s="356"/>
      <c r="U276" s="356"/>
      <c r="V276" s="356"/>
      <c r="W276" s="356"/>
      <c r="X276" s="356"/>
      <c r="Y276" s="356"/>
      <c r="Z276" s="42"/>
      <c r="AA276" s="42"/>
      <c r="AB276" s="42"/>
      <c r="AC276" s="42"/>
      <c r="AD276" s="42"/>
      <c r="AE276" s="42"/>
      <c r="AF276" s="356"/>
      <c r="AG276" s="356"/>
      <c r="AH276" s="357"/>
      <c r="AI276" s="356"/>
      <c r="AJ276" s="357"/>
      <c r="AK276" s="44"/>
      <c r="AL276" s="44"/>
      <c r="AM276" s="44"/>
      <c r="AN276" s="44"/>
      <c r="AO276" s="44"/>
      <c r="AP276" s="44"/>
      <c r="AQ276" s="356"/>
      <c r="AR276" s="356"/>
      <c r="AS276" s="357"/>
      <c r="AT276" s="356"/>
      <c r="AU276" s="357"/>
      <c r="AV276" s="44"/>
      <c r="AW276" s="44"/>
      <c r="AX276" s="44"/>
      <c r="AY276" s="44"/>
      <c r="AZ276" s="44"/>
      <c r="BA276" s="44"/>
      <c r="BB276" s="356"/>
      <c r="BC276" s="356"/>
      <c r="BD276" s="357"/>
      <c r="BE276" s="356"/>
      <c r="BF276" s="357"/>
      <c r="BG276" s="357"/>
      <c r="BH276" s="357"/>
      <c r="BI276" s="208"/>
      <c r="BJ276" s="29"/>
      <c r="BK276" s="12"/>
      <c r="BL276" s="12"/>
      <c r="BM276" s="356"/>
      <c r="BN276" s="356"/>
      <c r="BO276" s="356"/>
      <c r="BP276" s="356"/>
      <c r="BQ276" s="356"/>
      <c r="BR276" s="356"/>
      <c r="BS276" s="356"/>
      <c r="BT276" s="356"/>
      <c r="BU276" s="356"/>
      <c r="BV276" s="356"/>
      <c r="BW276" s="356"/>
      <c r="BX276" s="356"/>
      <c r="BY276" s="357"/>
      <c r="BZ276" s="357"/>
      <c r="CA276" s="12"/>
      <c r="CB276" s="12"/>
      <c r="CC276" s="12"/>
      <c r="CD276" s="12"/>
      <c r="CE276" s="12"/>
      <c r="CF276" s="12"/>
      <c r="CG276" s="12"/>
    </row>
    <row r="277" ht="15.75" customHeight="1">
      <c r="A277" s="5"/>
      <c r="B277" s="355"/>
      <c r="C277" s="356"/>
      <c r="D277" s="356"/>
      <c r="E277" s="356"/>
      <c r="F277" s="356"/>
      <c r="G277" s="356"/>
      <c r="H277" s="205"/>
      <c r="I277" s="356"/>
      <c r="J277" s="356"/>
      <c r="K277" s="356"/>
      <c r="L277" s="356"/>
      <c r="M277" s="356"/>
      <c r="N277" s="356"/>
      <c r="O277" s="356"/>
      <c r="P277" s="356"/>
      <c r="Q277" s="356"/>
      <c r="R277" s="356"/>
      <c r="S277" s="356"/>
      <c r="T277" s="356"/>
      <c r="U277" s="356"/>
      <c r="V277" s="356"/>
      <c r="W277" s="356"/>
      <c r="X277" s="356"/>
      <c r="Y277" s="356"/>
      <c r="Z277" s="42"/>
      <c r="AA277" s="42"/>
      <c r="AB277" s="42"/>
      <c r="AC277" s="42"/>
      <c r="AD277" s="42"/>
      <c r="AE277" s="42"/>
      <c r="AF277" s="356"/>
      <c r="AG277" s="356"/>
      <c r="AH277" s="357"/>
      <c r="AI277" s="356"/>
      <c r="AJ277" s="357"/>
      <c r="AK277" s="44"/>
      <c r="AL277" s="44"/>
      <c r="AM277" s="44"/>
      <c r="AN277" s="44"/>
      <c r="AO277" s="44"/>
      <c r="AP277" s="44"/>
      <c r="AQ277" s="356"/>
      <c r="AR277" s="356"/>
      <c r="AS277" s="357"/>
      <c r="AT277" s="356"/>
      <c r="AU277" s="357"/>
      <c r="AV277" s="44"/>
      <c r="AW277" s="44"/>
      <c r="AX277" s="44"/>
      <c r="AY277" s="44"/>
      <c r="AZ277" s="44"/>
      <c r="BA277" s="44"/>
      <c r="BB277" s="356"/>
      <c r="BC277" s="356"/>
      <c r="BD277" s="357"/>
      <c r="BE277" s="356"/>
      <c r="BF277" s="357"/>
      <c r="BG277" s="357"/>
      <c r="BH277" s="357"/>
      <c r="BI277" s="208"/>
      <c r="BJ277" s="29"/>
      <c r="BK277" s="12"/>
      <c r="BL277" s="12"/>
      <c r="BM277" s="356"/>
      <c r="BN277" s="356"/>
      <c r="BO277" s="356"/>
      <c r="BP277" s="356"/>
      <c r="BQ277" s="356"/>
      <c r="BR277" s="356"/>
      <c r="BS277" s="356"/>
      <c r="BT277" s="356"/>
      <c r="BU277" s="356"/>
      <c r="BV277" s="356"/>
      <c r="BW277" s="356"/>
      <c r="BX277" s="356"/>
      <c r="BY277" s="357"/>
      <c r="BZ277" s="357"/>
      <c r="CA277" s="12"/>
      <c r="CB277" s="12"/>
      <c r="CC277" s="12"/>
      <c r="CD277" s="12"/>
      <c r="CE277" s="12"/>
      <c r="CF277" s="12"/>
      <c r="CG277" s="12"/>
    </row>
    <row r="278" ht="15.75" customHeight="1">
      <c r="A278" s="5"/>
      <c r="B278" s="355"/>
      <c r="C278" s="356"/>
      <c r="D278" s="356"/>
      <c r="E278" s="356"/>
      <c r="F278" s="356"/>
      <c r="G278" s="356"/>
      <c r="H278" s="205"/>
      <c r="I278" s="356"/>
      <c r="J278" s="356"/>
      <c r="K278" s="356"/>
      <c r="L278" s="356"/>
      <c r="M278" s="356"/>
      <c r="N278" s="356"/>
      <c r="O278" s="356"/>
      <c r="P278" s="356"/>
      <c r="Q278" s="356"/>
      <c r="R278" s="356"/>
      <c r="S278" s="356"/>
      <c r="T278" s="356"/>
      <c r="U278" s="356"/>
      <c r="V278" s="356"/>
      <c r="W278" s="356"/>
      <c r="X278" s="356"/>
      <c r="Y278" s="356"/>
      <c r="Z278" s="42"/>
      <c r="AA278" s="42"/>
      <c r="AB278" s="42"/>
      <c r="AC278" s="42"/>
      <c r="AD278" s="42"/>
      <c r="AE278" s="42"/>
      <c r="AF278" s="356"/>
      <c r="AG278" s="356"/>
      <c r="AH278" s="357"/>
      <c r="AI278" s="356"/>
      <c r="AJ278" s="357"/>
      <c r="AK278" s="44"/>
      <c r="AL278" s="44"/>
      <c r="AM278" s="44"/>
      <c r="AN278" s="44"/>
      <c r="AO278" s="44"/>
      <c r="AP278" s="44"/>
      <c r="AQ278" s="356"/>
      <c r="AR278" s="356"/>
      <c r="AS278" s="357"/>
      <c r="AT278" s="356"/>
      <c r="AU278" s="357"/>
      <c r="AV278" s="44"/>
      <c r="AW278" s="44"/>
      <c r="AX278" s="44"/>
      <c r="AY278" s="44"/>
      <c r="AZ278" s="44"/>
      <c r="BA278" s="44"/>
      <c r="BB278" s="356"/>
      <c r="BC278" s="356"/>
      <c r="BD278" s="357"/>
      <c r="BE278" s="356"/>
      <c r="BF278" s="357"/>
      <c r="BG278" s="357"/>
      <c r="BH278" s="357"/>
      <c r="BI278" s="208"/>
      <c r="BJ278" s="29"/>
      <c r="BK278" s="12"/>
      <c r="BL278" s="12"/>
      <c r="BM278" s="356"/>
      <c r="BN278" s="356"/>
      <c r="BO278" s="356"/>
      <c r="BP278" s="356"/>
      <c r="BQ278" s="356"/>
      <c r="BR278" s="356"/>
      <c r="BS278" s="356"/>
      <c r="BT278" s="356"/>
      <c r="BU278" s="356"/>
      <c r="BV278" s="356"/>
      <c r="BW278" s="356"/>
      <c r="BX278" s="356"/>
      <c r="BY278" s="357"/>
      <c r="BZ278" s="357"/>
      <c r="CA278" s="12"/>
      <c r="CB278" s="12"/>
      <c r="CC278" s="12"/>
      <c r="CD278" s="12"/>
      <c r="CE278" s="12"/>
      <c r="CF278" s="12"/>
      <c r="CG278" s="12"/>
    </row>
    <row r="279" ht="15.75" customHeight="1">
      <c r="A279" s="5"/>
      <c r="B279" s="355"/>
      <c r="C279" s="356"/>
      <c r="D279" s="356"/>
      <c r="E279" s="356"/>
      <c r="F279" s="356"/>
      <c r="G279" s="356"/>
      <c r="H279" s="205"/>
      <c r="I279" s="356"/>
      <c r="J279" s="356"/>
      <c r="K279" s="356"/>
      <c r="L279" s="356"/>
      <c r="M279" s="356"/>
      <c r="N279" s="356"/>
      <c r="O279" s="356"/>
      <c r="P279" s="356"/>
      <c r="Q279" s="356"/>
      <c r="R279" s="356"/>
      <c r="S279" s="356"/>
      <c r="T279" s="356"/>
      <c r="U279" s="356"/>
      <c r="V279" s="356"/>
      <c r="W279" s="356"/>
      <c r="X279" s="356"/>
      <c r="Y279" s="356"/>
      <c r="Z279" s="42"/>
      <c r="AA279" s="42"/>
      <c r="AB279" s="42"/>
      <c r="AC279" s="42"/>
      <c r="AD279" s="42"/>
      <c r="AE279" s="42"/>
      <c r="AF279" s="356"/>
      <c r="AG279" s="356"/>
      <c r="AH279" s="357"/>
      <c r="AI279" s="356"/>
      <c r="AJ279" s="357"/>
      <c r="AK279" s="44"/>
      <c r="AL279" s="44"/>
      <c r="AM279" s="44"/>
      <c r="AN279" s="44"/>
      <c r="AO279" s="44"/>
      <c r="AP279" s="44"/>
      <c r="AQ279" s="356"/>
      <c r="AR279" s="356"/>
      <c r="AS279" s="357"/>
      <c r="AT279" s="356"/>
      <c r="AU279" s="357"/>
      <c r="AV279" s="44"/>
      <c r="AW279" s="44"/>
      <c r="AX279" s="44"/>
      <c r="AY279" s="44"/>
      <c r="AZ279" s="44"/>
      <c r="BA279" s="44"/>
      <c r="BB279" s="356"/>
      <c r="BC279" s="356"/>
      <c r="BD279" s="357"/>
      <c r="BE279" s="356"/>
      <c r="BF279" s="357"/>
      <c r="BG279" s="357"/>
      <c r="BH279" s="357"/>
      <c r="BI279" s="208"/>
      <c r="BJ279" s="29"/>
      <c r="BK279" s="12"/>
      <c r="BL279" s="12"/>
      <c r="BM279" s="356"/>
      <c r="BN279" s="356"/>
      <c r="BO279" s="356"/>
      <c r="BP279" s="356"/>
      <c r="BQ279" s="356"/>
      <c r="BR279" s="356"/>
      <c r="BS279" s="356"/>
      <c r="BT279" s="356"/>
      <c r="BU279" s="356"/>
      <c r="BV279" s="356"/>
      <c r="BW279" s="356"/>
      <c r="BX279" s="356"/>
      <c r="BY279" s="357"/>
      <c r="BZ279" s="357"/>
      <c r="CA279" s="12"/>
      <c r="CB279" s="12"/>
      <c r="CC279" s="12"/>
      <c r="CD279" s="12"/>
      <c r="CE279" s="12"/>
      <c r="CF279" s="12"/>
      <c r="CG279" s="12"/>
    </row>
    <row r="280" ht="15.75" customHeight="1">
      <c r="A280" s="5"/>
      <c r="B280" s="355"/>
      <c r="C280" s="356"/>
      <c r="D280" s="356"/>
      <c r="E280" s="356"/>
      <c r="F280" s="356"/>
      <c r="G280" s="356"/>
      <c r="H280" s="205"/>
      <c r="I280" s="356"/>
      <c r="J280" s="356"/>
      <c r="K280" s="356"/>
      <c r="L280" s="356"/>
      <c r="M280" s="356"/>
      <c r="N280" s="356"/>
      <c r="O280" s="356"/>
      <c r="P280" s="356"/>
      <c r="Q280" s="356"/>
      <c r="R280" s="356"/>
      <c r="S280" s="356"/>
      <c r="T280" s="356"/>
      <c r="U280" s="356"/>
      <c r="V280" s="356"/>
      <c r="W280" s="356"/>
      <c r="X280" s="356"/>
      <c r="Y280" s="356"/>
      <c r="Z280" s="42"/>
      <c r="AA280" s="42"/>
      <c r="AB280" s="42"/>
      <c r="AC280" s="42"/>
      <c r="AD280" s="42"/>
      <c r="AE280" s="42"/>
      <c r="AF280" s="356"/>
      <c r="AG280" s="356"/>
      <c r="AH280" s="357"/>
      <c r="AI280" s="356"/>
      <c r="AJ280" s="357"/>
      <c r="AK280" s="44"/>
      <c r="AL280" s="44"/>
      <c r="AM280" s="44"/>
      <c r="AN280" s="44"/>
      <c r="AO280" s="44"/>
      <c r="AP280" s="44"/>
      <c r="AQ280" s="356"/>
      <c r="AR280" s="356"/>
      <c r="AS280" s="357"/>
      <c r="AT280" s="356"/>
      <c r="AU280" s="357"/>
      <c r="AV280" s="44"/>
      <c r="AW280" s="44"/>
      <c r="AX280" s="44"/>
      <c r="AY280" s="44"/>
      <c r="AZ280" s="44"/>
      <c r="BA280" s="44"/>
      <c r="BB280" s="356"/>
      <c r="BC280" s="356"/>
      <c r="BD280" s="357"/>
      <c r="BE280" s="356"/>
      <c r="BF280" s="357"/>
      <c r="BG280" s="357"/>
      <c r="BH280" s="357"/>
      <c r="BI280" s="208"/>
      <c r="BJ280" s="29"/>
      <c r="BK280" s="12"/>
      <c r="BL280" s="12"/>
      <c r="BM280" s="356"/>
      <c r="BN280" s="356"/>
      <c r="BO280" s="356"/>
      <c r="BP280" s="356"/>
      <c r="BQ280" s="356"/>
      <c r="BR280" s="356"/>
      <c r="BS280" s="356"/>
      <c r="BT280" s="356"/>
      <c r="BU280" s="356"/>
      <c r="BV280" s="356"/>
      <c r="BW280" s="356"/>
      <c r="BX280" s="356"/>
      <c r="BY280" s="357"/>
      <c r="BZ280" s="357"/>
      <c r="CA280" s="12"/>
      <c r="CB280" s="12"/>
      <c r="CC280" s="12"/>
      <c r="CD280" s="12"/>
      <c r="CE280" s="12"/>
      <c r="CF280" s="12"/>
      <c r="CG280" s="12"/>
    </row>
    <row r="281" ht="15.75" customHeight="1">
      <c r="A281" s="5"/>
      <c r="B281" s="355"/>
      <c r="C281" s="356"/>
      <c r="D281" s="356"/>
      <c r="E281" s="356"/>
      <c r="F281" s="356"/>
      <c r="G281" s="356"/>
      <c r="H281" s="205"/>
      <c r="I281" s="356"/>
      <c r="J281" s="356"/>
      <c r="K281" s="356"/>
      <c r="L281" s="356"/>
      <c r="M281" s="356"/>
      <c r="N281" s="356"/>
      <c r="O281" s="356"/>
      <c r="P281" s="356"/>
      <c r="Q281" s="356"/>
      <c r="R281" s="356"/>
      <c r="S281" s="356"/>
      <c r="T281" s="356"/>
      <c r="U281" s="356"/>
      <c r="V281" s="356"/>
      <c r="W281" s="356"/>
      <c r="X281" s="356"/>
      <c r="Y281" s="356"/>
      <c r="Z281" s="42"/>
      <c r="AA281" s="42"/>
      <c r="AB281" s="42"/>
      <c r="AC281" s="42"/>
      <c r="AD281" s="42"/>
      <c r="AE281" s="42"/>
      <c r="AF281" s="356"/>
      <c r="AG281" s="356"/>
      <c r="AH281" s="357"/>
      <c r="AI281" s="356"/>
      <c r="AJ281" s="357"/>
      <c r="AK281" s="44"/>
      <c r="AL281" s="44"/>
      <c r="AM281" s="44"/>
      <c r="AN281" s="44"/>
      <c r="AO281" s="44"/>
      <c r="AP281" s="44"/>
      <c r="AQ281" s="356"/>
      <c r="AR281" s="356"/>
      <c r="AS281" s="357"/>
      <c r="AT281" s="356"/>
      <c r="AU281" s="357"/>
      <c r="AV281" s="44"/>
      <c r="AW281" s="44"/>
      <c r="AX281" s="44"/>
      <c r="AY281" s="44"/>
      <c r="AZ281" s="44"/>
      <c r="BA281" s="44"/>
      <c r="BB281" s="356"/>
      <c r="BC281" s="356"/>
      <c r="BD281" s="357"/>
      <c r="BE281" s="356"/>
      <c r="BF281" s="357"/>
      <c r="BG281" s="357"/>
      <c r="BH281" s="357"/>
      <c r="BI281" s="208"/>
      <c r="BJ281" s="29"/>
      <c r="BK281" s="12"/>
      <c r="BL281" s="12"/>
      <c r="BM281" s="356"/>
      <c r="BN281" s="356"/>
      <c r="BO281" s="356"/>
      <c r="BP281" s="356"/>
      <c r="BQ281" s="356"/>
      <c r="BR281" s="356"/>
      <c r="BS281" s="356"/>
      <c r="BT281" s="356"/>
      <c r="BU281" s="356"/>
      <c r="BV281" s="356"/>
      <c r="BW281" s="356"/>
      <c r="BX281" s="356"/>
      <c r="BY281" s="357"/>
      <c r="BZ281" s="357"/>
      <c r="CA281" s="12"/>
      <c r="CB281" s="12"/>
      <c r="CC281" s="12"/>
      <c r="CD281" s="12"/>
      <c r="CE281" s="12"/>
      <c r="CF281" s="12"/>
      <c r="CG281" s="12"/>
    </row>
    <row r="282" ht="15.75" customHeight="1">
      <c r="A282" s="5"/>
      <c r="B282" s="355"/>
      <c r="C282" s="356"/>
      <c r="D282" s="356"/>
      <c r="E282" s="356"/>
      <c r="F282" s="356"/>
      <c r="G282" s="356"/>
      <c r="H282" s="205"/>
      <c r="I282" s="356"/>
      <c r="J282" s="356"/>
      <c r="K282" s="356"/>
      <c r="L282" s="356"/>
      <c r="M282" s="356"/>
      <c r="N282" s="356"/>
      <c r="O282" s="356"/>
      <c r="P282" s="356"/>
      <c r="Q282" s="356"/>
      <c r="R282" s="356"/>
      <c r="S282" s="356"/>
      <c r="T282" s="356"/>
      <c r="U282" s="356"/>
      <c r="V282" s="356"/>
      <c r="W282" s="356"/>
      <c r="X282" s="356"/>
      <c r="Y282" s="356"/>
      <c r="Z282" s="42"/>
      <c r="AA282" s="42"/>
      <c r="AB282" s="42"/>
      <c r="AC282" s="42"/>
      <c r="AD282" s="42"/>
      <c r="AE282" s="42"/>
      <c r="AF282" s="356"/>
      <c r="AG282" s="356"/>
      <c r="AH282" s="357"/>
      <c r="AI282" s="356"/>
      <c r="AJ282" s="357"/>
      <c r="AK282" s="44"/>
      <c r="AL282" s="44"/>
      <c r="AM282" s="44"/>
      <c r="AN282" s="44"/>
      <c r="AO282" s="44"/>
      <c r="AP282" s="44"/>
      <c r="AQ282" s="356"/>
      <c r="AR282" s="356"/>
      <c r="AS282" s="357"/>
      <c r="AT282" s="356"/>
      <c r="AU282" s="357"/>
      <c r="AV282" s="44"/>
      <c r="AW282" s="44"/>
      <c r="AX282" s="44"/>
      <c r="AY282" s="44"/>
      <c r="AZ282" s="44"/>
      <c r="BA282" s="44"/>
      <c r="BB282" s="356"/>
      <c r="BC282" s="356"/>
      <c r="BD282" s="357"/>
      <c r="BE282" s="356"/>
      <c r="BF282" s="357"/>
      <c r="BG282" s="357"/>
      <c r="BH282" s="357"/>
      <c r="BI282" s="208"/>
      <c r="BJ282" s="29"/>
      <c r="BK282" s="12"/>
      <c r="BL282" s="12"/>
      <c r="BM282" s="356"/>
      <c r="BN282" s="356"/>
      <c r="BO282" s="356"/>
      <c r="BP282" s="356"/>
      <c r="BQ282" s="356"/>
      <c r="BR282" s="356"/>
      <c r="BS282" s="356"/>
      <c r="BT282" s="356"/>
      <c r="BU282" s="356"/>
      <c r="BV282" s="356"/>
      <c r="BW282" s="356"/>
      <c r="BX282" s="356"/>
      <c r="BY282" s="357"/>
      <c r="BZ282" s="357"/>
      <c r="CA282" s="12"/>
      <c r="CB282" s="12"/>
      <c r="CC282" s="12"/>
      <c r="CD282" s="12"/>
      <c r="CE282" s="12"/>
      <c r="CF282" s="12"/>
      <c r="CG282" s="12"/>
    </row>
    <row r="283" ht="15.75" customHeight="1">
      <c r="A283" s="5"/>
      <c r="B283" s="355"/>
      <c r="C283" s="356"/>
      <c r="D283" s="356"/>
      <c r="E283" s="356"/>
      <c r="F283" s="356"/>
      <c r="G283" s="356"/>
      <c r="H283" s="205"/>
      <c r="I283" s="356"/>
      <c r="J283" s="356"/>
      <c r="K283" s="356"/>
      <c r="L283" s="356"/>
      <c r="M283" s="356"/>
      <c r="N283" s="356"/>
      <c r="O283" s="356"/>
      <c r="P283" s="356"/>
      <c r="Q283" s="356"/>
      <c r="R283" s="356"/>
      <c r="S283" s="356"/>
      <c r="T283" s="356"/>
      <c r="U283" s="356"/>
      <c r="V283" s="356"/>
      <c r="W283" s="356"/>
      <c r="X283" s="356"/>
      <c r="Y283" s="356"/>
      <c r="Z283" s="42"/>
      <c r="AA283" s="42"/>
      <c r="AB283" s="42"/>
      <c r="AC283" s="42"/>
      <c r="AD283" s="42"/>
      <c r="AE283" s="42"/>
      <c r="AF283" s="356"/>
      <c r="AG283" s="356"/>
      <c r="AH283" s="357"/>
      <c r="AI283" s="356"/>
      <c r="AJ283" s="357"/>
      <c r="AK283" s="44"/>
      <c r="AL283" s="44"/>
      <c r="AM283" s="44"/>
      <c r="AN283" s="44"/>
      <c r="AO283" s="44"/>
      <c r="AP283" s="44"/>
      <c r="AQ283" s="356"/>
      <c r="AR283" s="356"/>
      <c r="AS283" s="357"/>
      <c r="AT283" s="356"/>
      <c r="AU283" s="357"/>
      <c r="AV283" s="44"/>
      <c r="AW283" s="44"/>
      <c r="AX283" s="44"/>
      <c r="AY283" s="44"/>
      <c r="AZ283" s="44"/>
      <c r="BA283" s="44"/>
      <c r="BB283" s="356"/>
      <c r="BC283" s="356"/>
      <c r="BD283" s="357"/>
      <c r="BE283" s="356"/>
      <c r="BF283" s="357"/>
      <c r="BG283" s="357"/>
      <c r="BH283" s="357"/>
      <c r="BI283" s="208"/>
      <c r="BJ283" s="29"/>
      <c r="BK283" s="12"/>
      <c r="BL283" s="12"/>
      <c r="BM283" s="356"/>
      <c r="BN283" s="356"/>
      <c r="BO283" s="356"/>
      <c r="BP283" s="356"/>
      <c r="BQ283" s="356"/>
      <c r="BR283" s="356"/>
      <c r="BS283" s="356"/>
      <c r="BT283" s="356"/>
      <c r="BU283" s="356"/>
      <c r="BV283" s="356"/>
      <c r="BW283" s="356"/>
      <c r="BX283" s="356"/>
      <c r="BY283" s="357"/>
      <c r="BZ283" s="357"/>
      <c r="CA283" s="12"/>
      <c r="CB283" s="12"/>
      <c r="CC283" s="12"/>
      <c r="CD283" s="12"/>
      <c r="CE283" s="12"/>
      <c r="CF283" s="12"/>
      <c r="CG283" s="12"/>
    </row>
    <row r="284" ht="15.75" customHeight="1">
      <c r="A284" s="5"/>
      <c r="B284" s="355"/>
      <c r="C284" s="356"/>
      <c r="D284" s="356"/>
      <c r="E284" s="356"/>
      <c r="F284" s="356"/>
      <c r="G284" s="356"/>
      <c r="H284" s="205"/>
      <c r="I284" s="356"/>
      <c r="J284" s="356"/>
      <c r="K284" s="356"/>
      <c r="L284" s="356"/>
      <c r="M284" s="356"/>
      <c r="N284" s="356"/>
      <c r="O284" s="356"/>
      <c r="P284" s="356"/>
      <c r="Q284" s="356"/>
      <c r="R284" s="356"/>
      <c r="S284" s="356"/>
      <c r="T284" s="356"/>
      <c r="U284" s="356"/>
      <c r="V284" s="356"/>
      <c r="W284" s="356"/>
      <c r="X284" s="356"/>
      <c r="Y284" s="356"/>
      <c r="Z284" s="42"/>
      <c r="AA284" s="42"/>
      <c r="AB284" s="42"/>
      <c r="AC284" s="42"/>
      <c r="AD284" s="42"/>
      <c r="AE284" s="42"/>
      <c r="AF284" s="356"/>
      <c r="AG284" s="356"/>
      <c r="AH284" s="357"/>
      <c r="AI284" s="356"/>
      <c r="AJ284" s="357"/>
      <c r="AK284" s="44"/>
      <c r="AL284" s="44"/>
      <c r="AM284" s="44"/>
      <c r="AN284" s="44"/>
      <c r="AO284" s="44"/>
      <c r="AP284" s="44"/>
      <c r="AQ284" s="356"/>
      <c r="AR284" s="356"/>
      <c r="AS284" s="357"/>
      <c r="AT284" s="356"/>
      <c r="AU284" s="357"/>
      <c r="AV284" s="44"/>
      <c r="AW284" s="44"/>
      <c r="AX284" s="44"/>
      <c r="AY284" s="44"/>
      <c r="AZ284" s="44"/>
      <c r="BA284" s="44"/>
      <c r="BB284" s="356"/>
      <c r="BC284" s="356"/>
      <c r="BD284" s="357"/>
      <c r="BE284" s="356"/>
      <c r="BF284" s="357"/>
      <c r="BG284" s="357"/>
      <c r="BH284" s="357"/>
      <c r="BI284" s="208"/>
      <c r="BJ284" s="29"/>
      <c r="BK284" s="12"/>
      <c r="BL284" s="12"/>
      <c r="BM284" s="356"/>
      <c r="BN284" s="356"/>
      <c r="BO284" s="356"/>
      <c r="BP284" s="356"/>
      <c r="BQ284" s="356"/>
      <c r="BR284" s="356"/>
      <c r="BS284" s="356"/>
      <c r="BT284" s="356"/>
      <c r="BU284" s="356"/>
      <c r="BV284" s="356"/>
      <c r="BW284" s="356"/>
      <c r="BX284" s="356"/>
      <c r="BY284" s="357"/>
      <c r="BZ284" s="357"/>
      <c r="CA284" s="12"/>
      <c r="CB284" s="12"/>
      <c r="CC284" s="12"/>
      <c r="CD284" s="12"/>
      <c r="CE284" s="12"/>
      <c r="CF284" s="12"/>
      <c r="CG284" s="12"/>
    </row>
    <row r="285" ht="15.75" customHeight="1">
      <c r="A285" s="5"/>
      <c r="B285" s="355"/>
      <c r="C285" s="356"/>
      <c r="D285" s="356"/>
      <c r="E285" s="356"/>
      <c r="F285" s="356"/>
      <c r="G285" s="356"/>
      <c r="H285" s="205"/>
      <c r="I285" s="356"/>
      <c r="J285" s="356"/>
      <c r="K285" s="356"/>
      <c r="L285" s="356"/>
      <c r="M285" s="356"/>
      <c r="N285" s="356"/>
      <c r="O285" s="356"/>
      <c r="P285" s="356"/>
      <c r="Q285" s="356"/>
      <c r="R285" s="356"/>
      <c r="S285" s="356"/>
      <c r="T285" s="356"/>
      <c r="U285" s="356"/>
      <c r="V285" s="356"/>
      <c r="W285" s="356"/>
      <c r="X285" s="356"/>
      <c r="Y285" s="356"/>
      <c r="Z285" s="42"/>
      <c r="AA285" s="42"/>
      <c r="AB285" s="42"/>
      <c r="AC285" s="42"/>
      <c r="AD285" s="42"/>
      <c r="AE285" s="42"/>
      <c r="AF285" s="356"/>
      <c r="AG285" s="356"/>
      <c r="AH285" s="357"/>
      <c r="AI285" s="356"/>
      <c r="AJ285" s="357"/>
      <c r="AK285" s="44"/>
      <c r="AL285" s="44"/>
      <c r="AM285" s="44"/>
      <c r="AN285" s="44"/>
      <c r="AO285" s="44"/>
      <c r="AP285" s="44"/>
      <c r="AQ285" s="356"/>
      <c r="AR285" s="356"/>
      <c r="AS285" s="357"/>
      <c r="AT285" s="356"/>
      <c r="AU285" s="357"/>
      <c r="AV285" s="44"/>
      <c r="AW285" s="44"/>
      <c r="AX285" s="44"/>
      <c r="AY285" s="44"/>
      <c r="AZ285" s="44"/>
      <c r="BA285" s="44"/>
      <c r="BB285" s="356"/>
      <c r="BC285" s="356"/>
      <c r="BD285" s="357"/>
      <c r="BE285" s="356"/>
      <c r="BF285" s="357"/>
      <c r="BG285" s="357"/>
      <c r="BH285" s="357"/>
      <c r="BI285" s="208"/>
      <c r="BJ285" s="29"/>
      <c r="BK285" s="12"/>
      <c r="BL285" s="12"/>
      <c r="BM285" s="356"/>
      <c r="BN285" s="356"/>
      <c r="BO285" s="356"/>
      <c r="BP285" s="356"/>
      <c r="BQ285" s="356"/>
      <c r="BR285" s="356"/>
      <c r="BS285" s="356"/>
      <c r="BT285" s="356"/>
      <c r="BU285" s="356"/>
      <c r="BV285" s="356"/>
      <c r="BW285" s="356"/>
      <c r="BX285" s="356"/>
      <c r="BY285" s="357"/>
      <c r="BZ285" s="357"/>
      <c r="CA285" s="12"/>
      <c r="CB285" s="12"/>
      <c r="CC285" s="12"/>
      <c r="CD285" s="12"/>
      <c r="CE285" s="12"/>
      <c r="CF285" s="12"/>
      <c r="CG285" s="12"/>
    </row>
    <row r="286" ht="15.75" customHeight="1">
      <c r="A286" s="5"/>
      <c r="B286" s="355"/>
      <c r="C286" s="356"/>
      <c r="D286" s="356"/>
      <c r="E286" s="356"/>
      <c r="F286" s="356"/>
      <c r="G286" s="356"/>
      <c r="H286" s="205"/>
      <c r="I286" s="356"/>
      <c r="J286" s="356"/>
      <c r="K286" s="356"/>
      <c r="L286" s="356"/>
      <c r="M286" s="356"/>
      <c r="N286" s="356"/>
      <c r="O286" s="356"/>
      <c r="P286" s="356"/>
      <c r="Q286" s="356"/>
      <c r="R286" s="356"/>
      <c r="S286" s="356"/>
      <c r="T286" s="356"/>
      <c r="U286" s="356"/>
      <c r="V286" s="356"/>
      <c r="W286" s="356"/>
      <c r="X286" s="356"/>
      <c r="Y286" s="356"/>
      <c r="Z286" s="42"/>
      <c r="AA286" s="42"/>
      <c r="AB286" s="42"/>
      <c r="AC286" s="42"/>
      <c r="AD286" s="42"/>
      <c r="AE286" s="42"/>
      <c r="AF286" s="356"/>
      <c r="AG286" s="356"/>
      <c r="AH286" s="357"/>
      <c r="AI286" s="356"/>
      <c r="AJ286" s="357"/>
      <c r="AK286" s="44"/>
      <c r="AL286" s="44"/>
      <c r="AM286" s="44"/>
      <c r="AN286" s="44"/>
      <c r="AO286" s="44"/>
      <c r="AP286" s="44"/>
      <c r="AQ286" s="356"/>
      <c r="AR286" s="356"/>
      <c r="AS286" s="357"/>
      <c r="AT286" s="356"/>
      <c r="AU286" s="357"/>
      <c r="AV286" s="44"/>
      <c r="AW286" s="44"/>
      <c r="AX286" s="44"/>
      <c r="AY286" s="44"/>
      <c r="AZ286" s="44"/>
      <c r="BA286" s="44"/>
      <c r="BB286" s="356"/>
      <c r="BC286" s="356"/>
      <c r="BD286" s="357"/>
      <c r="BE286" s="356"/>
      <c r="BF286" s="357"/>
      <c r="BG286" s="357"/>
      <c r="BH286" s="357"/>
      <c r="BI286" s="208"/>
      <c r="BJ286" s="29"/>
      <c r="BK286" s="12"/>
      <c r="BL286" s="12"/>
      <c r="BM286" s="356"/>
      <c r="BN286" s="356"/>
      <c r="BO286" s="356"/>
      <c r="BP286" s="356"/>
      <c r="BQ286" s="356"/>
      <c r="BR286" s="356"/>
      <c r="BS286" s="356"/>
      <c r="BT286" s="356"/>
      <c r="BU286" s="356"/>
      <c r="BV286" s="356"/>
      <c r="BW286" s="356"/>
      <c r="BX286" s="356"/>
      <c r="BY286" s="357"/>
      <c r="BZ286" s="357"/>
      <c r="CA286" s="12"/>
      <c r="CB286" s="12"/>
      <c r="CC286" s="12"/>
      <c r="CD286" s="12"/>
      <c r="CE286" s="12"/>
      <c r="CF286" s="12"/>
      <c r="CG286" s="12"/>
    </row>
    <row r="287" ht="15.75" customHeight="1">
      <c r="A287" s="5"/>
      <c r="B287" s="355"/>
      <c r="C287" s="356"/>
      <c r="D287" s="356"/>
      <c r="E287" s="356"/>
      <c r="F287" s="356"/>
      <c r="G287" s="356"/>
      <c r="H287" s="205"/>
      <c r="I287" s="356"/>
      <c r="J287" s="356"/>
      <c r="K287" s="356"/>
      <c r="L287" s="356"/>
      <c r="M287" s="356"/>
      <c r="N287" s="356"/>
      <c r="O287" s="356"/>
      <c r="P287" s="356"/>
      <c r="Q287" s="356"/>
      <c r="R287" s="356"/>
      <c r="S287" s="356"/>
      <c r="T287" s="356"/>
      <c r="U287" s="356"/>
      <c r="V287" s="356"/>
      <c r="W287" s="356"/>
      <c r="X287" s="356"/>
      <c r="Y287" s="356"/>
      <c r="Z287" s="42"/>
      <c r="AA287" s="42"/>
      <c r="AB287" s="42"/>
      <c r="AC287" s="42"/>
      <c r="AD287" s="42"/>
      <c r="AE287" s="42"/>
      <c r="AF287" s="356"/>
      <c r="AG287" s="356"/>
      <c r="AH287" s="357"/>
      <c r="AI287" s="356"/>
      <c r="AJ287" s="357"/>
      <c r="AK287" s="44"/>
      <c r="AL287" s="44"/>
      <c r="AM287" s="44"/>
      <c r="AN287" s="44"/>
      <c r="AO287" s="44"/>
      <c r="AP287" s="44"/>
      <c r="AQ287" s="356"/>
      <c r="AR287" s="356"/>
      <c r="AS287" s="357"/>
      <c r="AT287" s="356"/>
      <c r="AU287" s="357"/>
      <c r="AV287" s="44"/>
      <c r="AW287" s="44"/>
      <c r="AX287" s="44"/>
      <c r="AY287" s="44"/>
      <c r="AZ287" s="44"/>
      <c r="BA287" s="44"/>
      <c r="BB287" s="356"/>
      <c r="BC287" s="356"/>
      <c r="BD287" s="357"/>
      <c r="BE287" s="356"/>
      <c r="BF287" s="357"/>
      <c r="BG287" s="357"/>
      <c r="BH287" s="357"/>
      <c r="BI287" s="208"/>
      <c r="BJ287" s="29"/>
      <c r="BK287" s="12"/>
      <c r="BL287" s="12"/>
      <c r="BM287" s="356"/>
      <c r="BN287" s="356"/>
      <c r="BO287" s="356"/>
      <c r="BP287" s="356"/>
      <c r="BQ287" s="356"/>
      <c r="BR287" s="356"/>
      <c r="BS287" s="356"/>
      <c r="BT287" s="356"/>
      <c r="BU287" s="356"/>
      <c r="BV287" s="356"/>
      <c r="BW287" s="356"/>
      <c r="BX287" s="356"/>
      <c r="BY287" s="357"/>
      <c r="BZ287" s="357"/>
      <c r="CA287" s="12"/>
      <c r="CB287" s="12"/>
      <c r="CC287" s="12"/>
      <c r="CD287" s="12"/>
      <c r="CE287" s="12"/>
      <c r="CF287" s="12"/>
      <c r="CG287" s="12"/>
    </row>
    <row r="288" ht="15.75" customHeight="1">
      <c r="A288" s="5"/>
      <c r="B288" s="355"/>
      <c r="C288" s="356"/>
      <c r="D288" s="356"/>
      <c r="E288" s="356"/>
      <c r="F288" s="356"/>
      <c r="G288" s="356"/>
      <c r="H288" s="205"/>
      <c r="I288" s="356"/>
      <c r="J288" s="356"/>
      <c r="K288" s="356"/>
      <c r="L288" s="356"/>
      <c r="M288" s="356"/>
      <c r="N288" s="356"/>
      <c r="O288" s="356"/>
      <c r="P288" s="356"/>
      <c r="Q288" s="356"/>
      <c r="R288" s="356"/>
      <c r="S288" s="356"/>
      <c r="T288" s="356"/>
      <c r="U288" s="356"/>
      <c r="V288" s="356"/>
      <c r="W288" s="356"/>
      <c r="X288" s="356"/>
      <c r="Y288" s="356"/>
      <c r="Z288" s="42"/>
      <c r="AA288" s="42"/>
      <c r="AB288" s="42"/>
      <c r="AC288" s="42"/>
      <c r="AD288" s="42"/>
      <c r="AE288" s="42"/>
      <c r="AF288" s="356"/>
      <c r="AG288" s="356"/>
      <c r="AH288" s="357"/>
      <c r="AI288" s="356"/>
      <c r="AJ288" s="357"/>
      <c r="AK288" s="44"/>
      <c r="AL288" s="44"/>
      <c r="AM288" s="44"/>
      <c r="AN288" s="44"/>
      <c r="AO288" s="44"/>
      <c r="AP288" s="44"/>
      <c r="AQ288" s="356"/>
      <c r="AR288" s="356"/>
      <c r="AS288" s="357"/>
      <c r="AT288" s="356"/>
      <c r="AU288" s="357"/>
      <c r="AV288" s="44"/>
      <c r="AW288" s="44"/>
      <c r="AX288" s="44"/>
      <c r="AY288" s="44"/>
      <c r="AZ288" s="44"/>
      <c r="BA288" s="44"/>
      <c r="BB288" s="356"/>
      <c r="BC288" s="356"/>
      <c r="BD288" s="357"/>
      <c r="BE288" s="356"/>
      <c r="BF288" s="357"/>
      <c r="BG288" s="357"/>
      <c r="BH288" s="357"/>
      <c r="BI288" s="208"/>
      <c r="BJ288" s="29"/>
      <c r="BK288" s="12"/>
      <c r="BL288" s="12"/>
      <c r="BM288" s="356"/>
      <c r="BN288" s="356"/>
      <c r="BO288" s="356"/>
      <c r="BP288" s="356"/>
      <c r="BQ288" s="356"/>
      <c r="BR288" s="356"/>
      <c r="BS288" s="356"/>
      <c r="BT288" s="356"/>
      <c r="BU288" s="356"/>
      <c r="BV288" s="356"/>
      <c r="BW288" s="356"/>
      <c r="BX288" s="356"/>
      <c r="BY288" s="357"/>
      <c r="BZ288" s="357"/>
      <c r="CA288" s="12"/>
      <c r="CB288" s="12"/>
      <c r="CC288" s="12"/>
      <c r="CD288" s="12"/>
      <c r="CE288" s="12"/>
      <c r="CF288" s="12"/>
      <c r="CG288" s="12"/>
    </row>
    <row r="289" ht="15.75" customHeight="1">
      <c r="A289" s="5"/>
      <c r="B289" s="355"/>
      <c r="C289" s="356"/>
      <c r="D289" s="356"/>
      <c r="E289" s="356"/>
      <c r="F289" s="356"/>
      <c r="G289" s="356"/>
      <c r="H289" s="205"/>
      <c r="I289" s="356"/>
      <c r="J289" s="356"/>
      <c r="K289" s="356"/>
      <c r="L289" s="356"/>
      <c r="M289" s="356"/>
      <c r="N289" s="356"/>
      <c r="O289" s="356"/>
      <c r="P289" s="356"/>
      <c r="Q289" s="356"/>
      <c r="R289" s="356"/>
      <c r="S289" s="356"/>
      <c r="T289" s="356"/>
      <c r="U289" s="356"/>
      <c r="V289" s="356"/>
      <c r="W289" s="356"/>
      <c r="X289" s="356"/>
      <c r="Y289" s="356"/>
      <c r="Z289" s="42"/>
      <c r="AA289" s="42"/>
      <c r="AB289" s="42"/>
      <c r="AC289" s="42"/>
      <c r="AD289" s="42"/>
      <c r="AE289" s="42"/>
      <c r="AF289" s="356"/>
      <c r="AG289" s="356"/>
      <c r="AH289" s="357"/>
      <c r="AI289" s="356"/>
      <c r="AJ289" s="357"/>
      <c r="AK289" s="44"/>
      <c r="AL289" s="44"/>
      <c r="AM289" s="44"/>
      <c r="AN289" s="44"/>
      <c r="AO289" s="44"/>
      <c r="AP289" s="44"/>
      <c r="AQ289" s="356"/>
      <c r="AR289" s="356"/>
      <c r="AS289" s="357"/>
      <c r="AT289" s="356"/>
      <c r="AU289" s="357"/>
      <c r="AV289" s="44"/>
      <c r="AW289" s="44"/>
      <c r="AX289" s="44"/>
      <c r="AY289" s="44"/>
      <c r="AZ289" s="44"/>
      <c r="BA289" s="44"/>
      <c r="BB289" s="356"/>
      <c r="BC289" s="356"/>
      <c r="BD289" s="357"/>
      <c r="BE289" s="356"/>
      <c r="BF289" s="357"/>
      <c r="BG289" s="357"/>
      <c r="BH289" s="357"/>
      <c r="BI289" s="208"/>
      <c r="BJ289" s="29"/>
      <c r="BK289" s="12"/>
      <c r="BL289" s="12"/>
      <c r="BM289" s="356"/>
      <c r="BN289" s="356"/>
      <c r="BO289" s="356"/>
      <c r="BP289" s="356"/>
      <c r="BQ289" s="356"/>
      <c r="BR289" s="356"/>
      <c r="BS289" s="356"/>
      <c r="BT289" s="356"/>
      <c r="BU289" s="356"/>
      <c r="BV289" s="356"/>
      <c r="BW289" s="356"/>
      <c r="BX289" s="356"/>
      <c r="BY289" s="357"/>
      <c r="BZ289" s="357"/>
      <c r="CA289" s="12"/>
      <c r="CB289" s="12"/>
      <c r="CC289" s="12"/>
      <c r="CD289" s="12"/>
      <c r="CE289" s="12"/>
      <c r="CF289" s="12"/>
      <c r="CG289" s="12"/>
    </row>
    <row r="290" ht="15.75" customHeight="1">
      <c r="A290" s="5"/>
      <c r="B290" s="355"/>
      <c r="C290" s="356"/>
      <c r="D290" s="356"/>
      <c r="E290" s="356"/>
      <c r="F290" s="356"/>
      <c r="G290" s="356"/>
      <c r="H290" s="205"/>
      <c r="I290" s="356"/>
      <c r="J290" s="356"/>
      <c r="K290" s="356"/>
      <c r="L290" s="356"/>
      <c r="M290" s="356"/>
      <c r="N290" s="356"/>
      <c r="O290" s="356"/>
      <c r="P290" s="356"/>
      <c r="Q290" s="356"/>
      <c r="R290" s="356"/>
      <c r="S290" s="356"/>
      <c r="T290" s="356"/>
      <c r="U290" s="356"/>
      <c r="V290" s="356"/>
      <c r="W290" s="356"/>
      <c r="X290" s="356"/>
      <c r="Y290" s="356"/>
      <c r="Z290" s="42"/>
      <c r="AA290" s="42"/>
      <c r="AB290" s="42"/>
      <c r="AC290" s="42"/>
      <c r="AD290" s="42"/>
      <c r="AE290" s="42"/>
      <c r="AF290" s="356"/>
      <c r="AG290" s="356"/>
      <c r="AH290" s="357"/>
      <c r="AI290" s="356"/>
      <c r="AJ290" s="357"/>
      <c r="AK290" s="44"/>
      <c r="AL290" s="44"/>
      <c r="AM290" s="44"/>
      <c r="AN290" s="44"/>
      <c r="AO290" s="44"/>
      <c r="AP290" s="44"/>
      <c r="AQ290" s="356"/>
      <c r="AR290" s="356"/>
      <c r="AS290" s="357"/>
      <c r="AT290" s="356"/>
      <c r="AU290" s="357"/>
      <c r="AV290" s="44"/>
      <c r="AW290" s="44"/>
      <c r="AX290" s="44"/>
      <c r="AY290" s="44"/>
      <c r="AZ290" s="44"/>
      <c r="BA290" s="44"/>
      <c r="BB290" s="356"/>
      <c r="BC290" s="356"/>
      <c r="BD290" s="357"/>
      <c r="BE290" s="356"/>
      <c r="BF290" s="357"/>
      <c r="BG290" s="357"/>
      <c r="BH290" s="357"/>
      <c r="BI290" s="208"/>
      <c r="BJ290" s="29"/>
      <c r="BK290" s="12"/>
      <c r="BL290" s="12"/>
      <c r="BM290" s="356"/>
      <c r="BN290" s="356"/>
      <c r="BO290" s="356"/>
      <c r="BP290" s="356"/>
      <c r="BQ290" s="356"/>
      <c r="BR290" s="356"/>
      <c r="BS290" s="356"/>
      <c r="BT290" s="356"/>
      <c r="BU290" s="356"/>
      <c r="BV290" s="356"/>
      <c r="BW290" s="356"/>
      <c r="BX290" s="356"/>
      <c r="BY290" s="357"/>
      <c r="BZ290" s="357"/>
      <c r="CA290" s="12"/>
      <c r="CB290" s="12"/>
      <c r="CC290" s="12"/>
      <c r="CD290" s="12"/>
      <c r="CE290" s="12"/>
      <c r="CF290" s="12"/>
      <c r="CG290" s="12"/>
    </row>
    <row r="291" ht="15.75" customHeight="1">
      <c r="A291" s="5"/>
      <c r="B291" s="355"/>
      <c r="C291" s="356"/>
      <c r="D291" s="356"/>
      <c r="E291" s="356"/>
      <c r="F291" s="356"/>
      <c r="G291" s="356"/>
      <c r="H291" s="205"/>
      <c r="I291" s="356"/>
      <c r="J291" s="356"/>
      <c r="K291" s="356"/>
      <c r="L291" s="356"/>
      <c r="M291" s="356"/>
      <c r="N291" s="356"/>
      <c r="O291" s="356"/>
      <c r="P291" s="356"/>
      <c r="Q291" s="356"/>
      <c r="R291" s="356"/>
      <c r="S291" s="356"/>
      <c r="T291" s="356"/>
      <c r="U291" s="356"/>
      <c r="V291" s="356"/>
      <c r="W291" s="356"/>
      <c r="X291" s="356"/>
      <c r="Y291" s="356"/>
      <c r="Z291" s="42"/>
      <c r="AA291" s="42"/>
      <c r="AB291" s="42"/>
      <c r="AC291" s="42"/>
      <c r="AD291" s="42"/>
      <c r="AE291" s="42"/>
      <c r="AF291" s="356"/>
      <c r="AG291" s="356"/>
      <c r="AH291" s="357"/>
      <c r="AI291" s="356"/>
      <c r="AJ291" s="357"/>
      <c r="AK291" s="44"/>
      <c r="AL291" s="44"/>
      <c r="AM291" s="44"/>
      <c r="AN291" s="44"/>
      <c r="AO291" s="44"/>
      <c r="AP291" s="44"/>
      <c r="AQ291" s="356"/>
      <c r="AR291" s="356"/>
      <c r="AS291" s="357"/>
      <c r="AT291" s="356"/>
      <c r="AU291" s="357"/>
      <c r="AV291" s="44"/>
      <c r="AW291" s="44"/>
      <c r="AX291" s="44"/>
      <c r="AY291" s="44"/>
      <c r="AZ291" s="44"/>
      <c r="BA291" s="44"/>
      <c r="BB291" s="356"/>
      <c r="BC291" s="356"/>
      <c r="BD291" s="357"/>
      <c r="BE291" s="356"/>
      <c r="BF291" s="357"/>
      <c r="BG291" s="357"/>
      <c r="BH291" s="357"/>
      <c r="BI291" s="208"/>
      <c r="BJ291" s="29"/>
      <c r="BK291" s="12"/>
      <c r="BL291" s="12"/>
      <c r="BM291" s="356"/>
      <c r="BN291" s="356"/>
      <c r="BO291" s="356"/>
      <c r="BP291" s="356"/>
      <c r="BQ291" s="356"/>
      <c r="BR291" s="356"/>
      <c r="BS291" s="356"/>
      <c r="BT291" s="356"/>
      <c r="BU291" s="356"/>
      <c r="BV291" s="356"/>
      <c r="BW291" s="356"/>
      <c r="BX291" s="356"/>
      <c r="BY291" s="357"/>
      <c r="BZ291" s="357"/>
      <c r="CA291" s="12"/>
      <c r="CB291" s="12"/>
      <c r="CC291" s="12"/>
      <c r="CD291" s="12"/>
      <c r="CE291" s="12"/>
      <c r="CF291" s="12"/>
      <c r="CG291" s="12"/>
    </row>
    <row r="292" ht="15.75" customHeight="1">
      <c r="A292" s="5"/>
      <c r="B292" s="355"/>
      <c r="C292" s="356"/>
      <c r="D292" s="356"/>
      <c r="E292" s="356"/>
      <c r="F292" s="356"/>
      <c r="G292" s="356"/>
      <c r="H292" s="205"/>
      <c r="I292" s="356"/>
      <c r="J292" s="356"/>
      <c r="K292" s="356"/>
      <c r="L292" s="356"/>
      <c r="M292" s="356"/>
      <c r="N292" s="356"/>
      <c r="O292" s="356"/>
      <c r="P292" s="356"/>
      <c r="Q292" s="356"/>
      <c r="R292" s="356"/>
      <c r="S292" s="356"/>
      <c r="T292" s="356"/>
      <c r="U292" s="356"/>
      <c r="V292" s="356"/>
      <c r="W292" s="356"/>
      <c r="X292" s="356"/>
      <c r="Y292" s="356"/>
      <c r="Z292" s="42"/>
      <c r="AA292" s="42"/>
      <c r="AB292" s="42"/>
      <c r="AC292" s="42"/>
      <c r="AD292" s="42"/>
      <c r="AE292" s="42"/>
      <c r="AF292" s="356"/>
      <c r="AG292" s="356"/>
      <c r="AH292" s="357"/>
      <c r="AI292" s="356"/>
      <c r="AJ292" s="357"/>
      <c r="AK292" s="44"/>
      <c r="AL292" s="44"/>
      <c r="AM292" s="44"/>
      <c r="AN292" s="44"/>
      <c r="AO292" s="44"/>
      <c r="AP292" s="44"/>
      <c r="AQ292" s="356"/>
      <c r="AR292" s="356"/>
      <c r="AS292" s="357"/>
      <c r="AT292" s="356"/>
      <c r="AU292" s="357"/>
      <c r="AV292" s="44"/>
      <c r="AW292" s="44"/>
      <c r="AX292" s="44"/>
      <c r="AY292" s="44"/>
      <c r="AZ292" s="44"/>
      <c r="BA292" s="44"/>
      <c r="BB292" s="356"/>
      <c r="BC292" s="356"/>
      <c r="BD292" s="357"/>
      <c r="BE292" s="356"/>
      <c r="BF292" s="357"/>
      <c r="BG292" s="357"/>
      <c r="BH292" s="357"/>
      <c r="BI292" s="208"/>
      <c r="BJ292" s="29"/>
      <c r="BK292" s="12"/>
      <c r="BL292" s="12"/>
      <c r="BM292" s="356"/>
      <c r="BN292" s="356"/>
      <c r="BO292" s="356"/>
      <c r="BP292" s="356"/>
      <c r="BQ292" s="356"/>
      <c r="BR292" s="356"/>
      <c r="BS292" s="356"/>
      <c r="BT292" s="356"/>
      <c r="BU292" s="356"/>
      <c r="BV292" s="356"/>
      <c r="BW292" s="356"/>
      <c r="BX292" s="356"/>
      <c r="BY292" s="357"/>
      <c r="BZ292" s="357"/>
      <c r="CA292" s="12"/>
      <c r="CB292" s="12"/>
      <c r="CC292" s="12"/>
      <c r="CD292" s="12"/>
      <c r="CE292" s="12"/>
      <c r="CF292" s="12"/>
      <c r="CG292" s="12"/>
    </row>
    <row r="293" ht="15.75" customHeight="1">
      <c r="A293" s="5"/>
      <c r="B293" s="355"/>
      <c r="C293" s="356"/>
      <c r="D293" s="356"/>
      <c r="E293" s="356"/>
      <c r="F293" s="356"/>
      <c r="G293" s="356"/>
      <c r="H293" s="205"/>
      <c r="I293" s="356"/>
      <c r="J293" s="356"/>
      <c r="K293" s="356"/>
      <c r="L293" s="356"/>
      <c r="M293" s="356"/>
      <c r="N293" s="356"/>
      <c r="O293" s="356"/>
      <c r="P293" s="356"/>
      <c r="Q293" s="356"/>
      <c r="R293" s="356"/>
      <c r="S293" s="356"/>
      <c r="T293" s="356"/>
      <c r="U293" s="356"/>
      <c r="V293" s="356"/>
      <c r="W293" s="356"/>
      <c r="X293" s="356"/>
      <c r="Y293" s="356"/>
      <c r="Z293" s="42"/>
      <c r="AA293" s="42"/>
      <c r="AB293" s="42"/>
      <c r="AC293" s="42"/>
      <c r="AD293" s="42"/>
      <c r="AE293" s="42"/>
      <c r="AF293" s="356"/>
      <c r="AG293" s="356"/>
      <c r="AH293" s="357"/>
      <c r="AI293" s="356"/>
      <c r="AJ293" s="357"/>
      <c r="AK293" s="44"/>
      <c r="AL293" s="44"/>
      <c r="AM293" s="44"/>
      <c r="AN293" s="44"/>
      <c r="AO293" s="44"/>
      <c r="AP293" s="44"/>
      <c r="AQ293" s="356"/>
      <c r="AR293" s="356"/>
      <c r="AS293" s="357"/>
      <c r="AT293" s="356"/>
      <c r="AU293" s="357"/>
      <c r="AV293" s="44"/>
      <c r="AW293" s="44"/>
      <c r="AX293" s="44"/>
      <c r="AY293" s="44"/>
      <c r="AZ293" s="44"/>
      <c r="BA293" s="44"/>
      <c r="BB293" s="356"/>
      <c r="BC293" s="356"/>
      <c r="BD293" s="357"/>
      <c r="BE293" s="356"/>
      <c r="BF293" s="357"/>
      <c r="BG293" s="357"/>
      <c r="BH293" s="357"/>
      <c r="BI293" s="208"/>
      <c r="BJ293" s="29"/>
      <c r="BK293" s="12"/>
      <c r="BL293" s="12"/>
      <c r="BM293" s="356"/>
      <c r="BN293" s="356"/>
      <c r="BO293" s="356"/>
      <c r="BP293" s="356"/>
      <c r="BQ293" s="356"/>
      <c r="BR293" s="356"/>
      <c r="BS293" s="356"/>
      <c r="BT293" s="356"/>
      <c r="BU293" s="356"/>
      <c r="BV293" s="356"/>
      <c r="BW293" s="356"/>
      <c r="BX293" s="356"/>
      <c r="BY293" s="357"/>
      <c r="BZ293" s="357"/>
      <c r="CA293" s="12"/>
      <c r="CB293" s="12"/>
      <c r="CC293" s="12"/>
      <c r="CD293" s="12"/>
      <c r="CE293" s="12"/>
      <c r="CF293" s="12"/>
      <c r="CG293" s="12"/>
    </row>
    <row r="294" ht="15.75" customHeight="1">
      <c r="A294" s="5"/>
      <c r="B294" s="355"/>
      <c r="C294" s="356"/>
      <c r="D294" s="356"/>
      <c r="E294" s="356"/>
      <c r="F294" s="356"/>
      <c r="G294" s="356"/>
      <c r="H294" s="205"/>
      <c r="I294" s="356"/>
      <c r="J294" s="356"/>
      <c r="K294" s="356"/>
      <c r="L294" s="356"/>
      <c r="M294" s="356"/>
      <c r="N294" s="356"/>
      <c r="O294" s="356"/>
      <c r="P294" s="356"/>
      <c r="Q294" s="356"/>
      <c r="R294" s="356"/>
      <c r="S294" s="356"/>
      <c r="T294" s="356"/>
      <c r="U294" s="356"/>
      <c r="V294" s="356"/>
      <c r="W294" s="356"/>
      <c r="X294" s="356"/>
      <c r="Y294" s="356"/>
      <c r="Z294" s="42"/>
      <c r="AA294" s="42"/>
      <c r="AB294" s="42"/>
      <c r="AC294" s="42"/>
      <c r="AD294" s="42"/>
      <c r="AE294" s="42"/>
      <c r="AF294" s="356"/>
      <c r="AG294" s="356"/>
      <c r="AH294" s="357"/>
      <c r="AI294" s="356"/>
      <c r="AJ294" s="357"/>
      <c r="AK294" s="44"/>
      <c r="AL294" s="44"/>
      <c r="AM294" s="44"/>
      <c r="AN294" s="44"/>
      <c r="AO294" s="44"/>
      <c r="AP294" s="44"/>
      <c r="AQ294" s="356"/>
      <c r="AR294" s="356"/>
      <c r="AS294" s="357"/>
      <c r="AT294" s="356"/>
      <c r="AU294" s="357"/>
      <c r="AV294" s="44"/>
      <c r="AW294" s="44"/>
      <c r="AX294" s="44"/>
      <c r="AY294" s="44"/>
      <c r="AZ294" s="44"/>
      <c r="BA294" s="44"/>
      <c r="BB294" s="356"/>
      <c r="BC294" s="356"/>
      <c r="BD294" s="357"/>
      <c r="BE294" s="356"/>
      <c r="BF294" s="357"/>
      <c r="BG294" s="357"/>
      <c r="BH294" s="357"/>
      <c r="BI294" s="208"/>
      <c r="BJ294" s="29"/>
      <c r="BK294" s="12"/>
      <c r="BL294" s="12"/>
      <c r="BM294" s="356"/>
      <c r="BN294" s="356"/>
      <c r="BO294" s="356"/>
      <c r="BP294" s="356"/>
      <c r="BQ294" s="356"/>
      <c r="BR294" s="356"/>
      <c r="BS294" s="356"/>
      <c r="BT294" s="356"/>
      <c r="BU294" s="356"/>
      <c r="BV294" s="356"/>
      <c r="BW294" s="356"/>
      <c r="BX294" s="356"/>
      <c r="BY294" s="357"/>
      <c r="BZ294" s="357"/>
      <c r="CA294" s="12"/>
      <c r="CB294" s="12"/>
      <c r="CC294" s="12"/>
      <c r="CD294" s="12"/>
      <c r="CE294" s="12"/>
      <c r="CF294" s="12"/>
      <c r="CG294" s="12"/>
    </row>
    <row r="295" ht="15.75" customHeight="1">
      <c r="A295" s="5"/>
      <c r="B295" s="355"/>
      <c r="C295" s="356"/>
      <c r="D295" s="356"/>
      <c r="E295" s="356"/>
      <c r="F295" s="356"/>
      <c r="G295" s="356"/>
      <c r="H295" s="205"/>
      <c r="I295" s="356"/>
      <c r="J295" s="356"/>
      <c r="K295" s="356"/>
      <c r="L295" s="356"/>
      <c r="M295" s="356"/>
      <c r="N295" s="356"/>
      <c r="O295" s="356"/>
      <c r="P295" s="356"/>
      <c r="Q295" s="356"/>
      <c r="R295" s="356"/>
      <c r="S295" s="356"/>
      <c r="T295" s="356"/>
      <c r="U295" s="356"/>
      <c r="V295" s="356"/>
      <c r="W295" s="356"/>
      <c r="X295" s="356"/>
      <c r="Y295" s="356"/>
      <c r="Z295" s="42"/>
      <c r="AA295" s="42"/>
      <c r="AB295" s="42"/>
      <c r="AC295" s="42"/>
      <c r="AD295" s="42"/>
      <c r="AE295" s="42"/>
      <c r="AF295" s="356"/>
      <c r="AG295" s="356"/>
      <c r="AH295" s="357"/>
      <c r="AI295" s="356"/>
      <c r="AJ295" s="357"/>
      <c r="AK295" s="44"/>
      <c r="AL295" s="44"/>
      <c r="AM295" s="44"/>
      <c r="AN295" s="44"/>
      <c r="AO295" s="44"/>
      <c r="AP295" s="44"/>
      <c r="AQ295" s="356"/>
      <c r="AR295" s="356"/>
      <c r="AS295" s="357"/>
      <c r="AT295" s="356"/>
      <c r="AU295" s="357"/>
      <c r="AV295" s="44"/>
      <c r="AW295" s="44"/>
      <c r="AX295" s="44"/>
      <c r="AY295" s="44"/>
      <c r="AZ295" s="44"/>
      <c r="BA295" s="44"/>
      <c r="BB295" s="356"/>
      <c r="BC295" s="356"/>
      <c r="BD295" s="357"/>
      <c r="BE295" s="356"/>
      <c r="BF295" s="357"/>
      <c r="BG295" s="357"/>
      <c r="BH295" s="357"/>
      <c r="BI295" s="208"/>
      <c r="BJ295" s="29"/>
      <c r="BK295" s="12"/>
      <c r="BL295" s="12"/>
      <c r="BM295" s="356"/>
      <c r="BN295" s="356"/>
      <c r="BO295" s="356"/>
      <c r="BP295" s="356"/>
      <c r="BQ295" s="356"/>
      <c r="BR295" s="356"/>
      <c r="BS295" s="356"/>
      <c r="BT295" s="356"/>
      <c r="BU295" s="356"/>
      <c r="BV295" s="356"/>
      <c r="BW295" s="356"/>
      <c r="BX295" s="356"/>
      <c r="BY295" s="357"/>
      <c r="BZ295" s="357"/>
      <c r="CA295" s="12"/>
      <c r="CB295" s="12"/>
      <c r="CC295" s="12"/>
      <c r="CD295" s="12"/>
      <c r="CE295" s="12"/>
      <c r="CF295" s="12"/>
      <c r="CG295" s="12"/>
    </row>
    <row r="296" ht="15.75" customHeight="1">
      <c r="A296" s="5"/>
      <c r="B296" s="355"/>
      <c r="C296" s="356"/>
      <c r="D296" s="356"/>
      <c r="E296" s="356"/>
      <c r="F296" s="356"/>
      <c r="G296" s="356"/>
      <c r="H296" s="205"/>
      <c r="I296" s="356"/>
      <c r="J296" s="356"/>
      <c r="K296" s="356"/>
      <c r="L296" s="356"/>
      <c r="M296" s="356"/>
      <c r="N296" s="356"/>
      <c r="O296" s="356"/>
      <c r="P296" s="356"/>
      <c r="Q296" s="356"/>
      <c r="R296" s="356"/>
      <c r="S296" s="356"/>
      <c r="T296" s="356"/>
      <c r="U296" s="356"/>
      <c r="V296" s="356"/>
      <c r="W296" s="356"/>
      <c r="X296" s="356"/>
      <c r="Y296" s="356"/>
      <c r="Z296" s="42"/>
      <c r="AA296" s="42"/>
      <c r="AB296" s="42"/>
      <c r="AC296" s="42"/>
      <c r="AD296" s="42"/>
      <c r="AE296" s="42"/>
      <c r="AF296" s="356"/>
      <c r="AG296" s="356"/>
      <c r="AH296" s="357"/>
      <c r="AI296" s="356"/>
      <c r="AJ296" s="357"/>
      <c r="AK296" s="44"/>
      <c r="AL296" s="44"/>
      <c r="AM296" s="44"/>
      <c r="AN296" s="44"/>
      <c r="AO296" s="44"/>
      <c r="AP296" s="44"/>
      <c r="AQ296" s="356"/>
      <c r="AR296" s="356"/>
      <c r="AS296" s="357"/>
      <c r="AT296" s="356"/>
      <c r="AU296" s="357"/>
      <c r="AV296" s="44"/>
      <c r="AW296" s="44"/>
      <c r="AX296" s="44"/>
      <c r="AY296" s="44"/>
      <c r="AZ296" s="44"/>
      <c r="BA296" s="44"/>
      <c r="BB296" s="356"/>
      <c r="BC296" s="356"/>
      <c r="BD296" s="357"/>
      <c r="BE296" s="356"/>
      <c r="BF296" s="357"/>
      <c r="BG296" s="357"/>
      <c r="BH296" s="357"/>
      <c r="BI296" s="208"/>
      <c r="BJ296" s="29"/>
      <c r="BK296" s="12"/>
      <c r="BL296" s="12"/>
      <c r="BM296" s="356"/>
      <c r="BN296" s="356"/>
      <c r="BO296" s="356"/>
      <c r="BP296" s="356"/>
      <c r="BQ296" s="356"/>
      <c r="BR296" s="356"/>
      <c r="BS296" s="356"/>
      <c r="BT296" s="356"/>
      <c r="BU296" s="356"/>
      <c r="BV296" s="356"/>
      <c r="BW296" s="356"/>
      <c r="BX296" s="356"/>
      <c r="BY296" s="357"/>
      <c r="BZ296" s="357"/>
      <c r="CA296" s="12"/>
      <c r="CB296" s="12"/>
      <c r="CC296" s="12"/>
      <c r="CD296" s="12"/>
      <c r="CE296" s="12"/>
      <c r="CF296" s="12"/>
      <c r="CG296" s="12"/>
    </row>
    <row r="297" ht="15.75" customHeight="1">
      <c r="A297" s="5"/>
      <c r="B297" s="355"/>
      <c r="C297" s="356"/>
      <c r="D297" s="356"/>
      <c r="E297" s="356"/>
      <c r="F297" s="356"/>
      <c r="G297" s="356"/>
      <c r="H297" s="205"/>
      <c r="I297" s="356"/>
      <c r="J297" s="356"/>
      <c r="K297" s="356"/>
      <c r="L297" s="356"/>
      <c r="M297" s="356"/>
      <c r="N297" s="356"/>
      <c r="O297" s="356"/>
      <c r="P297" s="356"/>
      <c r="Q297" s="356"/>
      <c r="R297" s="356"/>
      <c r="S297" s="356"/>
      <c r="T297" s="356"/>
      <c r="U297" s="356"/>
      <c r="V297" s="356"/>
      <c r="W297" s="356"/>
      <c r="X297" s="356"/>
      <c r="Y297" s="356"/>
      <c r="Z297" s="42"/>
      <c r="AA297" s="42"/>
      <c r="AB297" s="42"/>
      <c r="AC297" s="42"/>
      <c r="AD297" s="42"/>
      <c r="AE297" s="42"/>
      <c r="AF297" s="356"/>
      <c r="AG297" s="356"/>
      <c r="AH297" s="357"/>
      <c r="AI297" s="356"/>
      <c r="AJ297" s="357"/>
      <c r="AK297" s="44"/>
      <c r="AL297" s="44"/>
      <c r="AM297" s="44"/>
      <c r="AN297" s="44"/>
      <c r="AO297" s="44"/>
      <c r="AP297" s="44"/>
      <c r="AQ297" s="356"/>
      <c r="AR297" s="356"/>
      <c r="AS297" s="357"/>
      <c r="AT297" s="356"/>
      <c r="AU297" s="357"/>
      <c r="AV297" s="44"/>
      <c r="AW297" s="44"/>
      <c r="AX297" s="44"/>
      <c r="AY297" s="44"/>
      <c r="AZ297" s="44"/>
      <c r="BA297" s="44"/>
      <c r="BB297" s="356"/>
      <c r="BC297" s="356"/>
      <c r="BD297" s="357"/>
      <c r="BE297" s="356"/>
      <c r="BF297" s="357"/>
      <c r="BG297" s="357"/>
      <c r="BH297" s="357"/>
      <c r="BI297" s="208"/>
      <c r="BJ297" s="29"/>
      <c r="BK297" s="12"/>
      <c r="BL297" s="12"/>
      <c r="BM297" s="356"/>
      <c r="BN297" s="356"/>
      <c r="BO297" s="356"/>
      <c r="BP297" s="356"/>
      <c r="BQ297" s="356"/>
      <c r="BR297" s="356"/>
      <c r="BS297" s="356"/>
      <c r="BT297" s="356"/>
      <c r="BU297" s="356"/>
      <c r="BV297" s="356"/>
      <c r="BW297" s="356"/>
      <c r="BX297" s="356"/>
      <c r="BY297" s="357"/>
      <c r="BZ297" s="357"/>
      <c r="CA297" s="12"/>
      <c r="CB297" s="12"/>
      <c r="CC297" s="12"/>
      <c r="CD297" s="12"/>
      <c r="CE297" s="12"/>
      <c r="CF297" s="12"/>
      <c r="CG297" s="12"/>
    </row>
    <row r="298" ht="15.75" customHeight="1">
      <c r="A298" s="5"/>
      <c r="B298" s="355"/>
      <c r="C298" s="356"/>
      <c r="D298" s="356"/>
      <c r="E298" s="356"/>
      <c r="F298" s="356"/>
      <c r="G298" s="356"/>
      <c r="H298" s="205"/>
      <c r="I298" s="356"/>
      <c r="J298" s="356"/>
      <c r="K298" s="356"/>
      <c r="L298" s="356"/>
      <c r="M298" s="356"/>
      <c r="N298" s="356"/>
      <c r="O298" s="356"/>
      <c r="P298" s="356"/>
      <c r="Q298" s="356"/>
      <c r="R298" s="356"/>
      <c r="S298" s="356"/>
      <c r="T298" s="356"/>
      <c r="U298" s="356"/>
      <c r="V298" s="356"/>
      <c r="W298" s="356"/>
      <c r="X298" s="356"/>
      <c r="Y298" s="356"/>
      <c r="Z298" s="42"/>
      <c r="AA298" s="42"/>
      <c r="AB298" s="42"/>
      <c r="AC298" s="42"/>
      <c r="AD298" s="42"/>
      <c r="AE298" s="42"/>
      <c r="AF298" s="356"/>
      <c r="AG298" s="356"/>
      <c r="AH298" s="357"/>
      <c r="AI298" s="356"/>
      <c r="AJ298" s="357"/>
      <c r="AK298" s="44"/>
      <c r="AL298" s="44"/>
      <c r="AM298" s="44"/>
      <c r="AN298" s="44"/>
      <c r="AO298" s="44"/>
      <c r="AP298" s="44"/>
      <c r="AQ298" s="356"/>
      <c r="AR298" s="356"/>
      <c r="AS298" s="357"/>
      <c r="AT298" s="356"/>
      <c r="AU298" s="357"/>
      <c r="AV298" s="44"/>
      <c r="AW298" s="44"/>
      <c r="AX298" s="44"/>
      <c r="AY298" s="44"/>
      <c r="AZ298" s="44"/>
      <c r="BA298" s="44"/>
      <c r="BB298" s="356"/>
      <c r="BC298" s="356"/>
      <c r="BD298" s="357"/>
      <c r="BE298" s="356"/>
      <c r="BF298" s="357"/>
      <c r="BG298" s="357"/>
      <c r="BH298" s="357"/>
      <c r="BI298" s="208"/>
      <c r="BJ298" s="29"/>
      <c r="BK298" s="12"/>
      <c r="BL298" s="12"/>
      <c r="BM298" s="356"/>
      <c r="BN298" s="356"/>
      <c r="BO298" s="356"/>
      <c r="BP298" s="356"/>
      <c r="BQ298" s="356"/>
      <c r="BR298" s="356"/>
      <c r="BS298" s="356"/>
      <c r="BT298" s="356"/>
      <c r="BU298" s="356"/>
      <c r="BV298" s="356"/>
      <c r="BW298" s="356"/>
      <c r="BX298" s="356"/>
      <c r="BY298" s="357"/>
      <c r="BZ298" s="357"/>
      <c r="CA298" s="12"/>
      <c r="CB298" s="12"/>
      <c r="CC298" s="12"/>
      <c r="CD298" s="12"/>
      <c r="CE298" s="12"/>
      <c r="CF298" s="12"/>
      <c r="CG298" s="12"/>
    </row>
    <row r="299" ht="15.75" customHeight="1">
      <c r="A299" s="5"/>
      <c r="B299" s="355"/>
      <c r="C299" s="356"/>
      <c r="D299" s="356"/>
      <c r="E299" s="356"/>
      <c r="F299" s="356"/>
      <c r="G299" s="356"/>
      <c r="H299" s="205"/>
      <c r="I299" s="356"/>
      <c r="J299" s="356"/>
      <c r="K299" s="356"/>
      <c r="L299" s="356"/>
      <c r="M299" s="356"/>
      <c r="N299" s="356"/>
      <c r="O299" s="356"/>
      <c r="P299" s="356"/>
      <c r="Q299" s="356"/>
      <c r="R299" s="356"/>
      <c r="S299" s="356"/>
      <c r="T299" s="356"/>
      <c r="U299" s="356"/>
      <c r="V299" s="356"/>
      <c r="W299" s="356"/>
      <c r="X299" s="356"/>
      <c r="Y299" s="356"/>
      <c r="Z299" s="42"/>
      <c r="AA299" s="42"/>
      <c r="AB299" s="42"/>
      <c r="AC299" s="42"/>
      <c r="AD299" s="42"/>
      <c r="AE299" s="42"/>
      <c r="AF299" s="356"/>
      <c r="AG299" s="356"/>
      <c r="AH299" s="357"/>
      <c r="AI299" s="356"/>
      <c r="AJ299" s="357"/>
      <c r="AK299" s="44"/>
      <c r="AL299" s="44"/>
      <c r="AM299" s="44"/>
      <c r="AN299" s="44"/>
      <c r="AO299" s="44"/>
      <c r="AP299" s="44"/>
      <c r="AQ299" s="356"/>
      <c r="AR299" s="356"/>
      <c r="AS299" s="357"/>
      <c r="AT299" s="356"/>
      <c r="AU299" s="357"/>
      <c r="AV299" s="44"/>
      <c r="AW299" s="44"/>
      <c r="AX299" s="44"/>
      <c r="AY299" s="44"/>
      <c r="AZ299" s="44"/>
      <c r="BA299" s="44"/>
      <c r="BB299" s="356"/>
      <c r="BC299" s="356"/>
      <c r="BD299" s="357"/>
      <c r="BE299" s="356"/>
      <c r="BF299" s="357"/>
      <c r="BG299" s="357"/>
      <c r="BH299" s="357"/>
      <c r="BI299" s="208"/>
      <c r="BJ299" s="29"/>
      <c r="BK299" s="12"/>
      <c r="BL299" s="12"/>
      <c r="BM299" s="356"/>
      <c r="BN299" s="356"/>
      <c r="BO299" s="356"/>
      <c r="BP299" s="356"/>
      <c r="BQ299" s="356"/>
      <c r="BR299" s="356"/>
      <c r="BS299" s="356"/>
      <c r="BT299" s="356"/>
      <c r="BU299" s="356"/>
      <c r="BV299" s="356"/>
      <c r="BW299" s="356"/>
      <c r="BX299" s="356"/>
      <c r="BY299" s="357"/>
      <c r="BZ299" s="357"/>
      <c r="CA299" s="12"/>
      <c r="CB299" s="12"/>
      <c r="CC299" s="12"/>
      <c r="CD299" s="12"/>
      <c r="CE299" s="12"/>
      <c r="CF299" s="12"/>
      <c r="CG299" s="12"/>
    </row>
    <row r="300" ht="15.75" customHeight="1">
      <c r="A300" s="5"/>
      <c r="B300" s="355"/>
      <c r="C300" s="356"/>
      <c r="D300" s="356"/>
      <c r="E300" s="356"/>
      <c r="F300" s="356"/>
      <c r="G300" s="356"/>
      <c r="H300" s="205"/>
      <c r="I300" s="356"/>
      <c r="J300" s="356"/>
      <c r="K300" s="356"/>
      <c r="L300" s="356"/>
      <c r="M300" s="356"/>
      <c r="N300" s="356"/>
      <c r="O300" s="356"/>
      <c r="P300" s="356"/>
      <c r="Q300" s="356"/>
      <c r="R300" s="356"/>
      <c r="S300" s="356"/>
      <c r="T300" s="356"/>
      <c r="U300" s="356"/>
      <c r="V300" s="356"/>
      <c r="W300" s="356"/>
      <c r="X300" s="356"/>
      <c r="Y300" s="356"/>
      <c r="Z300" s="42"/>
      <c r="AA300" s="42"/>
      <c r="AB300" s="42"/>
      <c r="AC300" s="42"/>
      <c r="AD300" s="42"/>
      <c r="AE300" s="42"/>
      <c r="AF300" s="356"/>
      <c r="AG300" s="356"/>
      <c r="AH300" s="357"/>
      <c r="AI300" s="356"/>
      <c r="AJ300" s="357"/>
      <c r="AK300" s="44"/>
      <c r="AL300" s="44"/>
      <c r="AM300" s="44"/>
      <c r="AN300" s="44"/>
      <c r="AO300" s="44"/>
      <c r="AP300" s="44"/>
      <c r="AQ300" s="356"/>
      <c r="AR300" s="356"/>
      <c r="AS300" s="357"/>
      <c r="AT300" s="356"/>
      <c r="AU300" s="357"/>
      <c r="AV300" s="44"/>
      <c r="AW300" s="44"/>
      <c r="AX300" s="44"/>
      <c r="AY300" s="44"/>
      <c r="AZ300" s="44"/>
      <c r="BA300" s="44"/>
      <c r="BB300" s="356"/>
      <c r="BC300" s="356"/>
      <c r="BD300" s="357"/>
      <c r="BE300" s="356"/>
      <c r="BF300" s="357"/>
      <c r="BG300" s="357"/>
      <c r="BH300" s="357"/>
      <c r="BI300" s="208"/>
      <c r="BJ300" s="29"/>
      <c r="BK300" s="12"/>
      <c r="BL300" s="12"/>
      <c r="BM300" s="356"/>
      <c r="BN300" s="356"/>
      <c r="BO300" s="356"/>
      <c r="BP300" s="356"/>
      <c r="BQ300" s="356"/>
      <c r="BR300" s="356"/>
      <c r="BS300" s="356"/>
      <c r="BT300" s="356"/>
      <c r="BU300" s="356"/>
      <c r="BV300" s="356"/>
      <c r="BW300" s="356"/>
      <c r="BX300" s="356"/>
      <c r="BY300" s="357"/>
      <c r="BZ300" s="357"/>
      <c r="CA300" s="12"/>
      <c r="CB300" s="12"/>
      <c r="CC300" s="12"/>
      <c r="CD300" s="12"/>
      <c r="CE300" s="12"/>
      <c r="CF300" s="12"/>
      <c r="CG300" s="12"/>
    </row>
    <row r="301" ht="15.75" customHeight="1">
      <c r="A301" s="5"/>
      <c r="B301" s="355"/>
      <c r="C301" s="356"/>
      <c r="D301" s="356"/>
      <c r="E301" s="356"/>
      <c r="F301" s="356"/>
      <c r="G301" s="356"/>
      <c r="H301" s="205"/>
      <c r="I301" s="356"/>
      <c r="J301" s="356"/>
      <c r="K301" s="356"/>
      <c r="L301" s="356"/>
      <c r="M301" s="356"/>
      <c r="N301" s="356"/>
      <c r="O301" s="356"/>
      <c r="P301" s="356"/>
      <c r="Q301" s="356"/>
      <c r="R301" s="356"/>
      <c r="S301" s="356"/>
      <c r="T301" s="356"/>
      <c r="U301" s="356"/>
      <c r="V301" s="356"/>
      <c r="W301" s="356"/>
      <c r="X301" s="356"/>
      <c r="Y301" s="356"/>
      <c r="Z301" s="42"/>
      <c r="AA301" s="42"/>
      <c r="AB301" s="42"/>
      <c r="AC301" s="42"/>
      <c r="AD301" s="42"/>
      <c r="AE301" s="42"/>
      <c r="AF301" s="356"/>
      <c r="AG301" s="356"/>
      <c r="AH301" s="357"/>
      <c r="AI301" s="356"/>
      <c r="AJ301" s="357"/>
      <c r="AK301" s="44"/>
      <c r="AL301" s="44"/>
      <c r="AM301" s="44"/>
      <c r="AN301" s="44"/>
      <c r="AO301" s="44"/>
      <c r="AP301" s="44"/>
      <c r="AQ301" s="356"/>
      <c r="AR301" s="356"/>
      <c r="AS301" s="357"/>
      <c r="AT301" s="356"/>
      <c r="AU301" s="357"/>
      <c r="AV301" s="44"/>
      <c r="AW301" s="44"/>
      <c r="AX301" s="44"/>
      <c r="AY301" s="44"/>
      <c r="AZ301" s="44"/>
      <c r="BA301" s="44"/>
      <c r="BB301" s="356"/>
      <c r="BC301" s="356"/>
      <c r="BD301" s="357"/>
      <c r="BE301" s="356"/>
      <c r="BF301" s="357"/>
      <c r="BG301" s="357"/>
      <c r="BH301" s="357"/>
      <c r="BI301" s="208"/>
      <c r="BJ301" s="29"/>
      <c r="BK301" s="12"/>
      <c r="BL301" s="12"/>
      <c r="BM301" s="356"/>
      <c r="BN301" s="356"/>
      <c r="BO301" s="356"/>
      <c r="BP301" s="356"/>
      <c r="BQ301" s="356"/>
      <c r="BR301" s="356"/>
      <c r="BS301" s="356"/>
      <c r="BT301" s="356"/>
      <c r="BU301" s="356"/>
      <c r="BV301" s="356"/>
      <c r="BW301" s="356"/>
      <c r="BX301" s="356"/>
      <c r="BY301" s="357"/>
      <c r="BZ301" s="357"/>
      <c r="CA301" s="12"/>
      <c r="CB301" s="12"/>
      <c r="CC301" s="12"/>
      <c r="CD301" s="12"/>
      <c r="CE301" s="12"/>
      <c r="CF301" s="12"/>
      <c r="CG301" s="12"/>
    </row>
    <row r="302" ht="15.75" customHeight="1">
      <c r="A302" s="5"/>
      <c r="B302" s="355"/>
      <c r="C302" s="356"/>
      <c r="D302" s="356"/>
      <c r="E302" s="356"/>
      <c r="F302" s="356"/>
      <c r="G302" s="356"/>
      <c r="H302" s="205"/>
      <c r="I302" s="356"/>
      <c r="J302" s="356"/>
      <c r="K302" s="356"/>
      <c r="L302" s="356"/>
      <c r="M302" s="356"/>
      <c r="N302" s="356"/>
      <c r="O302" s="356"/>
      <c r="P302" s="356"/>
      <c r="Q302" s="356"/>
      <c r="R302" s="356"/>
      <c r="S302" s="356"/>
      <c r="T302" s="356"/>
      <c r="U302" s="356"/>
      <c r="V302" s="356"/>
      <c r="W302" s="356"/>
      <c r="X302" s="356"/>
      <c r="Y302" s="356"/>
      <c r="Z302" s="42"/>
      <c r="AA302" s="42"/>
      <c r="AB302" s="42"/>
      <c r="AC302" s="42"/>
      <c r="AD302" s="42"/>
      <c r="AE302" s="42"/>
      <c r="AF302" s="356"/>
      <c r="AG302" s="356"/>
      <c r="AH302" s="357"/>
      <c r="AI302" s="356"/>
      <c r="AJ302" s="357"/>
      <c r="AK302" s="44"/>
      <c r="AL302" s="44"/>
      <c r="AM302" s="44"/>
      <c r="AN302" s="44"/>
      <c r="AO302" s="44"/>
      <c r="AP302" s="44"/>
      <c r="AQ302" s="356"/>
      <c r="AR302" s="356"/>
      <c r="AS302" s="357"/>
      <c r="AT302" s="356"/>
      <c r="AU302" s="357"/>
      <c r="AV302" s="44"/>
      <c r="AW302" s="44"/>
      <c r="AX302" s="44"/>
      <c r="AY302" s="44"/>
      <c r="AZ302" s="44"/>
      <c r="BA302" s="44"/>
      <c r="BB302" s="356"/>
      <c r="BC302" s="356"/>
      <c r="BD302" s="357"/>
      <c r="BE302" s="356"/>
      <c r="BF302" s="357"/>
      <c r="BG302" s="357"/>
      <c r="BH302" s="357"/>
      <c r="BI302" s="208"/>
      <c r="BJ302" s="29"/>
      <c r="BK302" s="12"/>
      <c r="BL302" s="12"/>
      <c r="BM302" s="356"/>
      <c r="BN302" s="356"/>
      <c r="BO302" s="356"/>
      <c r="BP302" s="356"/>
      <c r="BQ302" s="356"/>
      <c r="BR302" s="356"/>
      <c r="BS302" s="356"/>
      <c r="BT302" s="356"/>
      <c r="BU302" s="356"/>
      <c r="BV302" s="356"/>
      <c r="BW302" s="356"/>
      <c r="BX302" s="356"/>
      <c r="BY302" s="357"/>
      <c r="BZ302" s="357"/>
      <c r="CA302" s="12"/>
      <c r="CB302" s="12"/>
      <c r="CC302" s="12"/>
      <c r="CD302" s="12"/>
      <c r="CE302" s="12"/>
      <c r="CF302" s="12"/>
      <c r="CG302" s="12"/>
    </row>
    <row r="303" ht="15.75" customHeight="1">
      <c r="A303" s="5"/>
      <c r="B303" s="355"/>
      <c r="C303" s="356"/>
      <c r="D303" s="356"/>
      <c r="E303" s="356"/>
      <c r="F303" s="356"/>
      <c r="G303" s="356"/>
      <c r="H303" s="205"/>
      <c r="I303" s="356"/>
      <c r="J303" s="356"/>
      <c r="K303" s="356"/>
      <c r="L303" s="356"/>
      <c r="M303" s="356"/>
      <c r="N303" s="356"/>
      <c r="O303" s="356"/>
      <c r="P303" s="356"/>
      <c r="Q303" s="356"/>
      <c r="R303" s="356"/>
      <c r="S303" s="356"/>
      <c r="T303" s="356"/>
      <c r="U303" s="356"/>
      <c r="V303" s="356"/>
      <c r="W303" s="356"/>
      <c r="X303" s="356"/>
      <c r="Y303" s="356"/>
      <c r="Z303" s="42"/>
      <c r="AA303" s="42"/>
      <c r="AB303" s="42"/>
      <c r="AC303" s="42"/>
      <c r="AD303" s="42"/>
      <c r="AE303" s="42"/>
      <c r="AF303" s="356"/>
      <c r="AG303" s="356"/>
      <c r="AH303" s="357"/>
      <c r="AI303" s="356"/>
      <c r="AJ303" s="357"/>
      <c r="AK303" s="44"/>
      <c r="AL303" s="44"/>
      <c r="AM303" s="44"/>
      <c r="AN303" s="44"/>
      <c r="AO303" s="44"/>
      <c r="AP303" s="44"/>
      <c r="AQ303" s="356"/>
      <c r="AR303" s="356"/>
      <c r="AS303" s="357"/>
      <c r="AT303" s="356"/>
      <c r="AU303" s="357"/>
      <c r="AV303" s="44"/>
      <c r="AW303" s="44"/>
      <c r="AX303" s="44"/>
      <c r="AY303" s="44"/>
      <c r="AZ303" s="44"/>
      <c r="BA303" s="44"/>
      <c r="BB303" s="356"/>
      <c r="BC303" s="356"/>
      <c r="BD303" s="357"/>
      <c r="BE303" s="356"/>
      <c r="BF303" s="357"/>
      <c r="BG303" s="357"/>
      <c r="BH303" s="357"/>
      <c r="BI303" s="208"/>
      <c r="BJ303" s="29"/>
      <c r="BK303" s="12"/>
      <c r="BL303" s="12"/>
      <c r="BM303" s="356"/>
      <c r="BN303" s="356"/>
      <c r="BO303" s="356"/>
      <c r="BP303" s="356"/>
      <c r="BQ303" s="356"/>
      <c r="BR303" s="356"/>
      <c r="BS303" s="356"/>
      <c r="BT303" s="356"/>
      <c r="BU303" s="356"/>
      <c r="BV303" s="356"/>
      <c r="BW303" s="356"/>
      <c r="BX303" s="356"/>
      <c r="BY303" s="357"/>
      <c r="BZ303" s="357"/>
      <c r="CA303" s="12"/>
      <c r="CB303" s="12"/>
      <c r="CC303" s="12"/>
      <c r="CD303" s="12"/>
      <c r="CE303" s="12"/>
      <c r="CF303" s="12"/>
      <c r="CG303" s="12"/>
    </row>
    <row r="304" ht="15.75" customHeight="1">
      <c r="A304" s="5"/>
      <c r="B304" s="355"/>
      <c r="C304" s="356"/>
      <c r="D304" s="356"/>
      <c r="E304" s="356"/>
      <c r="F304" s="356"/>
      <c r="G304" s="356"/>
      <c r="H304" s="205"/>
      <c r="I304" s="356"/>
      <c r="J304" s="356"/>
      <c r="K304" s="356"/>
      <c r="L304" s="356"/>
      <c r="M304" s="356"/>
      <c r="N304" s="356"/>
      <c r="O304" s="356"/>
      <c r="P304" s="356"/>
      <c r="Q304" s="356"/>
      <c r="R304" s="356"/>
      <c r="S304" s="356"/>
      <c r="T304" s="356"/>
      <c r="U304" s="356"/>
      <c r="V304" s="356"/>
      <c r="W304" s="356"/>
      <c r="X304" s="356"/>
      <c r="Y304" s="356"/>
      <c r="Z304" s="42"/>
      <c r="AA304" s="42"/>
      <c r="AB304" s="42"/>
      <c r="AC304" s="42"/>
      <c r="AD304" s="42"/>
      <c r="AE304" s="42"/>
      <c r="AF304" s="356"/>
      <c r="AG304" s="356"/>
      <c r="AH304" s="357"/>
      <c r="AI304" s="356"/>
      <c r="AJ304" s="357"/>
      <c r="AK304" s="44"/>
      <c r="AL304" s="44"/>
      <c r="AM304" s="44"/>
      <c r="AN304" s="44"/>
      <c r="AO304" s="44"/>
      <c r="AP304" s="44"/>
      <c r="AQ304" s="356"/>
      <c r="AR304" s="356"/>
      <c r="AS304" s="357"/>
      <c r="AT304" s="356"/>
      <c r="AU304" s="357"/>
      <c r="AV304" s="44"/>
      <c r="AW304" s="44"/>
      <c r="AX304" s="44"/>
      <c r="AY304" s="44"/>
      <c r="AZ304" s="44"/>
      <c r="BA304" s="44"/>
      <c r="BB304" s="356"/>
      <c r="BC304" s="356"/>
      <c r="BD304" s="357"/>
      <c r="BE304" s="356"/>
      <c r="BF304" s="357"/>
      <c r="BG304" s="357"/>
      <c r="BH304" s="357"/>
      <c r="BI304" s="208"/>
      <c r="BJ304" s="29"/>
      <c r="BK304" s="12"/>
      <c r="BL304" s="12"/>
      <c r="BM304" s="356"/>
      <c r="BN304" s="356"/>
      <c r="BO304" s="356"/>
      <c r="BP304" s="356"/>
      <c r="BQ304" s="356"/>
      <c r="BR304" s="356"/>
      <c r="BS304" s="356"/>
      <c r="BT304" s="356"/>
      <c r="BU304" s="356"/>
      <c r="BV304" s="356"/>
      <c r="BW304" s="356"/>
      <c r="BX304" s="356"/>
      <c r="BY304" s="357"/>
      <c r="BZ304" s="357"/>
      <c r="CA304" s="12"/>
      <c r="CB304" s="12"/>
      <c r="CC304" s="12"/>
      <c r="CD304" s="12"/>
      <c r="CE304" s="12"/>
      <c r="CF304" s="12"/>
      <c r="CG304" s="12"/>
    </row>
    <row r="305" ht="15.75" customHeight="1">
      <c r="A305" s="5"/>
      <c r="B305" s="355"/>
      <c r="C305" s="356"/>
      <c r="D305" s="356"/>
      <c r="E305" s="356"/>
      <c r="F305" s="356"/>
      <c r="G305" s="356"/>
      <c r="H305" s="205"/>
      <c r="I305" s="356"/>
      <c r="J305" s="356"/>
      <c r="K305" s="356"/>
      <c r="L305" s="356"/>
      <c r="M305" s="356"/>
      <c r="N305" s="356"/>
      <c r="O305" s="356"/>
      <c r="P305" s="356"/>
      <c r="Q305" s="356"/>
      <c r="R305" s="356"/>
      <c r="S305" s="356"/>
      <c r="T305" s="356"/>
      <c r="U305" s="356"/>
      <c r="V305" s="356"/>
      <c r="W305" s="356"/>
      <c r="X305" s="356"/>
      <c r="Y305" s="356"/>
      <c r="Z305" s="42"/>
      <c r="AA305" s="42"/>
      <c r="AB305" s="42"/>
      <c r="AC305" s="42"/>
      <c r="AD305" s="42"/>
      <c r="AE305" s="42"/>
      <c r="AF305" s="356"/>
      <c r="AG305" s="356"/>
      <c r="AH305" s="357"/>
      <c r="AI305" s="356"/>
      <c r="AJ305" s="357"/>
      <c r="AK305" s="44"/>
      <c r="AL305" s="44"/>
      <c r="AM305" s="44"/>
      <c r="AN305" s="44"/>
      <c r="AO305" s="44"/>
      <c r="AP305" s="44"/>
      <c r="AQ305" s="356"/>
      <c r="AR305" s="356"/>
      <c r="AS305" s="357"/>
      <c r="AT305" s="356"/>
      <c r="AU305" s="357"/>
      <c r="AV305" s="44"/>
      <c r="AW305" s="44"/>
      <c r="AX305" s="44"/>
      <c r="AY305" s="44"/>
      <c r="AZ305" s="44"/>
      <c r="BA305" s="44"/>
      <c r="BB305" s="356"/>
      <c r="BC305" s="356"/>
      <c r="BD305" s="357"/>
      <c r="BE305" s="356"/>
      <c r="BF305" s="357"/>
      <c r="BG305" s="357"/>
      <c r="BH305" s="357"/>
      <c r="BI305" s="208"/>
      <c r="BJ305" s="29"/>
      <c r="BK305" s="12"/>
      <c r="BL305" s="12"/>
      <c r="BM305" s="356"/>
      <c r="BN305" s="356"/>
      <c r="BO305" s="356"/>
      <c r="BP305" s="356"/>
      <c r="BQ305" s="356"/>
      <c r="BR305" s="356"/>
      <c r="BS305" s="356"/>
      <c r="BT305" s="356"/>
      <c r="BU305" s="356"/>
      <c r="BV305" s="356"/>
      <c r="BW305" s="356"/>
      <c r="BX305" s="356"/>
      <c r="BY305" s="357"/>
      <c r="BZ305" s="357"/>
      <c r="CA305" s="12"/>
      <c r="CB305" s="12"/>
      <c r="CC305" s="12"/>
      <c r="CD305" s="12"/>
      <c r="CE305" s="12"/>
      <c r="CF305" s="12"/>
      <c r="CG305" s="12"/>
    </row>
    <row r="306" ht="15.75" customHeight="1">
      <c r="A306" s="5"/>
      <c r="B306" s="355"/>
      <c r="C306" s="356"/>
      <c r="D306" s="356"/>
      <c r="E306" s="356"/>
      <c r="F306" s="356"/>
      <c r="G306" s="356"/>
      <c r="H306" s="205"/>
      <c r="I306" s="356"/>
      <c r="J306" s="356"/>
      <c r="K306" s="356"/>
      <c r="L306" s="356"/>
      <c r="M306" s="356"/>
      <c r="N306" s="356"/>
      <c r="O306" s="356"/>
      <c r="P306" s="356"/>
      <c r="Q306" s="356"/>
      <c r="R306" s="356"/>
      <c r="S306" s="356"/>
      <c r="T306" s="356"/>
      <c r="U306" s="356"/>
      <c r="V306" s="356"/>
      <c r="W306" s="356"/>
      <c r="X306" s="356"/>
      <c r="Y306" s="356"/>
      <c r="Z306" s="42"/>
      <c r="AA306" s="42"/>
      <c r="AB306" s="42"/>
      <c r="AC306" s="42"/>
      <c r="AD306" s="42"/>
      <c r="AE306" s="42"/>
      <c r="AF306" s="356"/>
      <c r="AG306" s="356"/>
      <c r="AH306" s="357"/>
      <c r="AI306" s="356"/>
      <c r="AJ306" s="357"/>
      <c r="AK306" s="44"/>
      <c r="AL306" s="44"/>
      <c r="AM306" s="44"/>
      <c r="AN306" s="44"/>
      <c r="AO306" s="44"/>
      <c r="AP306" s="44"/>
      <c r="AQ306" s="356"/>
      <c r="AR306" s="356"/>
      <c r="AS306" s="357"/>
      <c r="AT306" s="356"/>
      <c r="AU306" s="357"/>
      <c r="AV306" s="44"/>
      <c r="AW306" s="44"/>
      <c r="AX306" s="44"/>
      <c r="AY306" s="44"/>
      <c r="AZ306" s="44"/>
      <c r="BA306" s="44"/>
      <c r="BB306" s="356"/>
      <c r="BC306" s="356"/>
      <c r="BD306" s="357"/>
      <c r="BE306" s="356"/>
      <c r="BF306" s="357"/>
      <c r="BG306" s="357"/>
      <c r="BH306" s="357"/>
      <c r="BI306" s="208"/>
      <c r="BJ306" s="29"/>
      <c r="BK306" s="12"/>
      <c r="BL306" s="12"/>
      <c r="BM306" s="356"/>
      <c r="BN306" s="356"/>
      <c r="BO306" s="356"/>
      <c r="BP306" s="356"/>
      <c r="BQ306" s="356"/>
      <c r="BR306" s="356"/>
      <c r="BS306" s="356"/>
      <c r="BT306" s="356"/>
      <c r="BU306" s="356"/>
      <c r="BV306" s="356"/>
      <c r="BW306" s="356"/>
      <c r="BX306" s="356"/>
      <c r="BY306" s="357"/>
      <c r="BZ306" s="357"/>
      <c r="CA306" s="12"/>
      <c r="CB306" s="12"/>
      <c r="CC306" s="12"/>
      <c r="CD306" s="12"/>
      <c r="CE306" s="12"/>
      <c r="CF306" s="12"/>
      <c r="CG306" s="12"/>
    </row>
    <row r="307" ht="15.75" customHeight="1">
      <c r="A307" s="5"/>
      <c r="B307" s="355"/>
      <c r="C307" s="356"/>
      <c r="D307" s="356"/>
      <c r="E307" s="356"/>
      <c r="F307" s="356"/>
      <c r="G307" s="356"/>
      <c r="H307" s="205"/>
      <c r="I307" s="356"/>
      <c r="J307" s="356"/>
      <c r="K307" s="356"/>
      <c r="L307" s="356"/>
      <c r="M307" s="356"/>
      <c r="N307" s="356"/>
      <c r="O307" s="356"/>
      <c r="P307" s="356"/>
      <c r="Q307" s="356"/>
      <c r="R307" s="356"/>
      <c r="S307" s="356"/>
      <c r="T307" s="356"/>
      <c r="U307" s="356"/>
      <c r="V307" s="356"/>
      <c r="W307" s="356"/>
      <c r="X307" s="356"/>
      <c r="Y307" s="356"/>
      <c r="Z307" s="42"/>
      <c r="AA307" s="42"/>
      <c r="AB307" s="42"/>
      <c r="AC307" s="42"/>
      <c r="AD307" s="42"/>
      <c r="AE307" s="42"/>
      <c r="AF307" s="356"/>
      <c r="AG307" s="356"/>
      <c r="AH307" s="357"/>
      <c r="AI307" s="356"/>
      <c r="AJ307" s="357"/>
      <c r="AK307" s="44"/>
      <c r="AL307" s="44"/>
      <c r="AM307" s="44"/>
      <c r="AN307" s="44"/>
      <c r="AO307" s="44"/>
      <c r="AP307" s="44"/>
      <c r="AQ307" s="356"/>
      <c r="AR307" s="356"/>
      <c r="AS307" s="357"/>
      <c r="AT307" s="356"/>
      <c r="AU307" s="357"/>
      <c r="AV307" s="44"/>
      <c r="AW307" s="44"/>
      <c r="AX307" s="44"/>
      <c r="AY307" s="44"/>
      <c r="AZ307" s="44"/>
      <c r="BA307" s="44"/>
      <c r="BB307" s="356"/>
      <c r="BC307" s="356"/>
      <c r="BD307" s="357"/>
      <c r="BE307" s="356"/>
      <c r="BF307" s="357"/>
      <c r="BG307" s="357"/>
      <c r="BH307" s="357"/>
      <c r="BI307" s="208"/>
      <c r="BJ307" s="29"/>
      <c r="BK307" s="12"/>
      <c r="BL307" s="12"/>
      <c r="BM307" s="356"/>
      <c r="BN307" s="356"/>
      <c r="BO307" s="356"/>
      <c r="BP307" s="356"/>
      <c r="BQ307" s="356"/>
      <c r="BR307" s="356"/>
      <c r="BS307" s="356"/>
      <c r="BT307" s="356"/>
      <c r="BU307" s="356"/>
      <c r="BV307" s="356"/>
      <c r="BW307" s="356"/>
      <c r="BX307" s="356"/>
      <c r="BY307" s="357"/>
      <c r="BZ307" s="357"/>
      <c r="CA307" s="12"/>
      <c r="CB307" s="12"/>
      <c r="CC307" s="12"/>
      <c r="CD307" s="12"/>
      <c r="CE307" s="12"/>
      <c r="CF307" s="12"/>
      <c r="CG307" s="12"/>
    </row>
    <row r="308" ht="15.75" customHeight="1">
      <c r="A308" s="5"/>
      <c r="B308" s="355"/>
      <c r="C308" s="356"/>
      <c r="D308" s="356"/>
      <c r="E308" s="356"/>
      <c r="F308" s="356"/>
      <c r="G308" s="356"/>
      <c r="H308" s="205"/>
      <c r="I308" s="356"/>
      <c r="J308" s="356"/>
      <c r="K308" s="356"/>
      <c r="L308" s="356"/>
      <c r="M308" s="356"/>
      <c r="N308" s="356"/>
      <c r="O308" s="356"/>
      <c r="P308" s="356"/>
      <c r="Q308" s="356"/>
      <c r="R308" s="356"/>
      <c r="S308" s="356"/>
      <c r="T308" s="356"/>
      <c r="U308" s="356"/>
      <c r="V308" s="356"/>
      <c r="W308" s="356"/>
      <c r="X308" s="356"/>
      <c r="Y308" s="356"/>
      <c r="Z308" s="42"/>
      <c r="AA308" s="42"/>
      <c r="AB308" s="42"/>
      <c r="AC308" s="42"/>
      <c r="AD308" s="42"/>
      <c r="AE308" s="42"/>
      <c r="AF308" s="356"/>
      <c r="AG308" s="356"/>
      <c r="AH308" s="357"/>
      <c r="AI308" s="356"/>
      <c r="AJ308" s="357"/>
      <c r="AK308" s="44"/>
      <c r="AL308" s="44"/>
      <c r="AM308" s="44"/>
      <c r="AN308" s="44"/>
      <c r="AO308" s="44"/>
      <c r="AP308" s="44"/>
      <c r="AQ308" s="356"/>
      <c r="AR308" s="356"/>
      <c r="AS308" s="357"/>
      <c r="AT308" s="356"/>
      <c r="AU308" s="357"/>
      <c r="AV308" s="44"/>
      <c r="AW308" s="44"/>
      <c r="AX308" s="44"/>
      <c r="AY308" s="44"/>
      <c r="AZ308" s="44"/>
      <c r="BA308" s="44"/>
      <c r="BB308" s="356"/>
      <c r="BC308" s="356"/>
      <c r="BD308" s="357"/>
      <c r="BE308" s="356"/>
      <c r="BF308" s="357"/>
      <c r="BG308" s="357"/>
      <c r="BH308" s="357"/>
      <c r="BI308" s="208"/>
      <c r="BJ308" s="29"/>
      <c r="BK308" s="12"/>
      <c r="BL308" s="12"/>
      <c r="BM308" s="356"/>
      <c r="BN308" s="356"/>
      <c r="BO308" s="356"/>
      <c r="BP308" s="356"/>
      <c r="BQ308" s="356"/>
      <c r="BR308" s="356"/>
      <c r="BS308" s="356"/>
      <c r="BT308" s="356"/>
      <c r="BU308" s="356"/>
      <c r="BV308" s="356"/>
      <c r="BW308" s="356"/>
      <c r="BX308" s="356"/>
      <c r="BY308" s="357"/>
      <c r="BZ308" s="357"/>
      <c r="CA308" s="12"/>
      <c r="CB308" s="12"/>
      <c r="CC308" s="12"/>
      <c r="CD308" s="12"/>
      <c r="CE308" s="12"/>
      <c r="CF308" s="12"/>
      <c r="CG308" s="12"/>
    </row>
    <row r="309" ht="15.75" customHeight="1">
      <c r="A309" s="5"/>
      <c r="B309" s="355"/>
      <c r="C309" s="356"/>
      <c r="D309" s="356"/>
      <c r="E309" s="356"/>
      <c r="F309" s="356"/>
      <c r="G309" s="356"/>
      <c r="H309" s="205"/>
      <c r="I309" s="356"/>
      <c r="J309" s="356"/>
      <c r="K309" s="356"/>
      <c r="L309" s="356"/>
      <c r="M309" s="356"/>
      <c r="N309" s="356"/>
      <c r="O309" s="356"/>
      <c r="P309" s="356"/>
      <c r="Q309" s="356"/>
      <c r="R309" s="356"/>
      <c r="S309" s="356"/>
      <c r="T309" s="356"/>
      <c r="U309" s="356"/>
      <c r="V309" s="356"/>
      <c r="W309" s="356"/>
      <c r="X309" s="356"/>
      <c r="Y309" s="356"/>
      <c r="Z309" s="42"/>
      <c r="AA309" s="42"/>
      <c r="AB309" s="42"/>
      <c r="AC309" s="42"/>
      <c r="AD309" s="42"/>
      <c r="AE309" s="42"/>
      <c r="AF309" s="356"/>
      <c r="AG309" s="356"/>
      <c r="AH309" s="357"/>
      <c r="AI309" s="356"/>
      <c r="AJ309" s="357"/>
      <c r="AK309" s="44"/>
      <c r="AL309" s="44"/>
      <c r="AM309" s="44"/>
      <c r="AN309" s="44"/>
      <c r="AO309" s="44"/>
      <c r="AP309" s="44"/>
      <c r="AQ309" s="356"/>
      <c r="AR309" s="356"/>
      <c r="AS309" s="357"/>
      <c r="AT309" s="356"/>
      <c r="AU309" s="357"/>
      <c r="AV309" s="44"/>
      <c r="AW309" s="44"/>
      <c r="AX309" s="44"/>
      <c r="AY309" s="44"/>
      <c r="AZ309" s="44"/>
      <c r="BA309" s="44"/>
      <c r="BB309" s="356"/>
      <c r="BC309" s="356"/>
      <c r="BD309" s="357"/>
      <c r="BE309" s="356"/>
      <c r="BF309" s="357"/>
      <c r="BG309" s="357"/>
      <c r="BH309" s="357"/>
      <c r="BI309" s="208"/>
      <c r="BJ309" s="29"/>
      <c r="BK309" s="12"/>
      <c r="BL309" s="12"/>
      <c r="BM309" s="356"/>
      <c r="BN309" s="356"/>
      <c r="BO309" s="356"/>
      <c r="BP309" s="356"/>
      <c r="BQ309" s="356"/>
      <c r="BR309" s="356"/>
      <c r="BS309" s="356"/>
      <c r="BT309" s="356"/>
      <c r="BU309" s="356"/>
      <c r="BV309" s="356"/>
      <c r="BW309" s="356"/>
      <c r="BX309" s="356"/>
      <c r="BY309" s="357"/>
      <c r="BZ309" s="357"/>
      <c r="CA309" s="12"/>
      <c r="CB309" s="12"/>
      <c r="CC309" s="12"/>
      <c r="CD309" s="12"/>
      <c r="CE309" s="12"/>
      <c r="CF309" s="12"/>
      <c r="CG309" s="12"/>
    </row>
    <row r="310" ht="15.75" customHeight="1">
      <c r="A310" s="5"/>
      <c r="B310" s="355"/>
      <c r="C310" s="356"/>
      <c r="D310" s="356"/>
      <c r="E310" s="356"/>
      <c r="F310" s="356"/>
      <c r="G310" s="356"/>
      <c r="H310" s="205"/>
      <c r="I310" s="356"/>
      <c r="J310" s="356"/>
      <c r="K310" s="356"/>
      <c r="L310" s="356"/>
      <c r="M310" s="356"/>
      <c r="N310" s="356"/>
      <c r="O310" s="356"/>
      <c r="P310" s="356"/>
      <c r="Q310" s="356"/>
      <c r="R310" s="356"/>
      <c r="S310" s="356"/>
      <c r="T310" s="356"/>
      <c r="U310" s="356"/>
      <c r="V310" s="356"/>
      <c r="W310" s="356"/>
      <c r="X310" s="356"/>
      <c r="Y310" s="356"/>
      <c r="Z310" s="42"/>
      <c r="AA310" s="42"/>
      <c r="AB310" s="42"/>
      <c r="AC310" s="42"/>
      <c r="AD310" s="42"/>
      <c r="AE310" s="42"/>
      <c r="AF310" s="356"/>
      <c r="AG310" s="356"/>
      <c r="AH310" s="357"/>
      <c r="AI310" s="356"/>
      <c r="AJ310" s="357"/>
      <c r="AK310" s="44"/>
      <c r="AL310" s="44"/>
      <c r="AM310" s="44"/>
      <c r="AN310" s="44"/>
      <c r="AO310" s="44"/>
      <c r="AP310" s="44"/>
      <c r="AQ310" s="356"/>
      <c r="AR310" s="356"/>
      <c r="AS310" s="357"/>
      <c r="AT310" s="356"/>
      <c r="AU310" s="357"/>
      <c r="AV310" s="44"/>
      <c r="AW310" s="44"/>
      <c r="AX310" s="44"/>
      <c r="AY310" s="44"/>
      <c r="AZ310" s="44"/>
      <c r="BA310" s="44"/>
      <c r="BB310" s="356"/>
      <c r="BC310" s="356"/>
      <c r="BD310" s="357"/>
      <c r="BE310" s="356"/>
      <c r="BF310" s="357"/>
      <c r="BG310" s="357"/>
      <c r="BH310" s="357"/>
      <c r="BI310" s="208"/>
      <c r="BJ310" s="29"/>
      <c r="BK310" s="12"/>
      <c r="BL310" s="12"/>
      <c r="BM310" s="356"/>
      <c r="BN310" s="356"/>
      <c r="BO310" s="356"/>
      <c r="BP310" s="356"/>
      <c r="BQ310" s="356"/>
      <c r="BR310" s="356"/>
      <c r="BS310" s="356"/>
      <c r="BT310" s="356"/>
      <c r="BU310" s="356"/>
      <c r="BV310" s="356"/>
      <c r="BW310" s="356"/>
      <c r="BX310" s="356"/>
      <c r="BY310" s="357"/>
      <c r="BZ310" s="357"/>
      <c r="CA310" s="12"/>
      <c r="CB310" s="12"/>
      <c r="CC310" s="12"/>
      <c r="CD310" s="12"/>
      <c r="CE310" s="12"/>
      <c r="CF310" s="12"/>
      <c r="CG310" s="12"/>
    </row>
    <row r="311" ht="15.75" customHeight="1">
      <c r="A311" s="5"/>
      <c r="B311" s="355"/>
      <c r="C311" s="356"/>
      <c r="D311" s="356"/>
      <c r="E311" s="356"/>
      <c r="F311" s="356"/>
      <c r="G311" s="356"/>
      <c r="H311" s="205"/>
      <c r="I311" s="356"/>
      <c r="J311" s="356"/>
      <c r="K311" s="356"/>
      <c r="L311" s="356"/>
      <c r="M311" s="356"/>
      <c r="N311" s="356"/>
      <c r="O311" s="356"/>
      <c r="P311" s="356"/>
      <c r="Q311" s="356"/>
      <c r="R311" s="356"/>
      <c r="S311" s="356"/>
      <c r="T311" s="356"/>
      <c r="U311" s="356"/>
      <c r="V311" s="356"/>
      <c r="W311" s="356"/>
      <c r="X311" s="356"/>
      <c r="Y311" s="356"/>
      <c r="Z311" s="42"/>
      <c r="AA311" s="42"/>
      <c r="AB311" s="42"/>
      <c r="AC311" s="42"/>
      <c r="AD311" s="42"/>
      <c r="AE311" s="42"/>
      <c r="AF311" s="356"/>
      <c r="AG311" s="356"/>
      <c r="AH311" s="357"/>
      <c r="AI311" s="356"/>
      <c r="AJ311" s="357"/>
      <c r="AK311" s="44"/>
      <c r="AL311" s="44"/>
      <c r="AM311" s="44"/>
      <c r="AN311" s="44"/>
      <c r="AO311" s="44"/>
      <c r="AP311" s="44"/>
      <c r="AQ311" s="356"/>
      <c r="AR311" s="356"/>
      <c r="AS311" s="357"/>
      <c r="AT311" s="356"/>
      <c r="AU311" s="357"/>
      <c r="AV311" s="44"/>
      <c r="AW311" s="44"/>
      <c r="AX311" s="44"/>
      <c r="AY311" s="44"/>
      <c r="AZ311" s="44"/>
      <c r="BA311" s="44"/>
      <c r="BB311" s="356"/>
      <c r="BC311" s="356"/>
      <c r="BD311" s="357"/>
      <c r="BE311" s="356"/>
      <c r="BF311" s="357"/>
      <c r="BG311" s="357"/>
      <c r="BH311" s="357"/>
      <c r="BI311" s="208"/>
      <c r="BJ311" s="29"/>
      <c r="BK311" s="12"/>
      <c r="BL311" s="12"/>
      <c r="BM311" s="356"/>
      <c r="BN311" s="356"/>
      <c r="BO311" s="356"/>
      <c r="BP311" s="356"/>
      <c r="BQ311" s="356"/>
      <c r="BR311" s="356"/>
      <c r="BS311" s="356"/>
      <c r="BT311" s="356"/>
      <c r="BU311" s="356"/>
      <c r="BV311" s="356"/>
      <c r="BW311" s="356"/>
      <c r="BX311" s="356"/>
      <c r="BY311" s="357"/>
      <c r="BZ311" s="357"/>
      <c r="CA311" s="12"/>
      <c r="CB311" s="12"/>
      <c r="CC311" s="12"/>
      <c r="CD311" s="12"/>
      <c r="CE311" s="12"/>
      <c r="CF311" s="12"/>
      <c r="CG311" s="12"/>
    </row>
    <row r="312" ht="15.75" customHeight="1">
      <c r="A312" s="5"/>
      <c r="B312" s="355"/>
      <c r="C312" s="356"/>
      <c r="D312" s="356"/>
      <c r="E312" s="356"/>
      <c r="F312" s="356"/>
      <c r="G312" s="356"/>
      <c r="H312" s="205"/>
      <c r="I312" s="356"/>
      <c r="J312" s="356"/>
      <c r="K312" s="356"/>
      <c r="L312" s="356"/>
      <c r="M312" s="356"/>
      <c r="N312" s="356"/>
      <c r="O312" s="356"/>
      <c r="P312" s="356"/>
      <c r="Q312" s="356"/>
      <c r="R312" s="356"/>
      <c r="S312" s="356"/>
      <c r="T312" s="356"/>
      <c r="U312" s="356"/>
      <c r="V312" s="356"/>
      <c r="W312" s="356"/>
      <c r="X312" s="356"/>
      <c r="Y312" s="356"/>
      <c r="Z312" s="42"/>
      <c r="AA312" s="42"/>
      <c r="AB312" s="42"/>
      <c r="AC312" s="42"/>
      <c r="AD312" s="42"/>
      <c r="AE312" s="42"/>
      <c r="AF312" s="356"/>
      <c r="AG312" s="356"/>
      <c r="AH312" s="357"/>
      <c r="AI312" s="356"/>
      <c r="AJ312" s="357"/>
      <c r="AK312" s="44"/>
      <c r="AL312" s="44"/>
      <c r="AM312" s="44"/>
      <c r="AN312" s="44"/>
      <c r="AO312" s="44"/>
      <c r="AP312" s="44"/>
      <c r="AQ312" s="356"/>
      <c r="AR312" s="356"/>
      <c r="AS312" s="357"/>
      <c r="AT312" s="356"/>
      <c r="AU312" s="357"/>
      <c r="AV312" s="44"/>
      <c r="AW312" s="44"/>
      <c r="AX312" s="44"/>
      <c r="AY312" s="44"/>
      <c r="AZ312" s="44"/>
      <c r="BA312" s="44"/>
      <c r="BB312" s="356"/>
      <c r="BC312" s="356"/>
      <c r="BD312" s="357"/>
      <c r="BE312" s="356"/>
      <c r="BF312" s="357"/>
      <c r="BG312" s="357"/>
      <c r="BH312" s="357"/>
      <c r="BI312" s="208"/>
      <c r="BJ312" s="29"/>
      <c r="BK312" s="12"/>
      <c r="BL312" s="12"/>
      <c r="BM312" s="356"/>
      <c r="BN312" s="356"/>
      <c r="BO312" s="356"/>
      <c r="BP312" s="356"/>
      <c r="BQ312" s="356"/>
      <c r="BR312" s="356"/>
      <c r="BS312" s="356"/>
      <c r="BT312" s="356"/>
      <c r="BU312" s="356"/>
      <c r="BV312" s="356"/>
      <c r="BW312" s="356"/>
      <c r="BX312" s="356"/>
      <c r="BY312" s="357"/>
      <c r="BZ312" s="357"/>
      <c r="CA312" s="12"/>
      <c r="CB312" s="12"/>
      <c r="CC312" s="12"/>
      <c r="CD312" s="12"/>
      <c r="CE312" s="12"/>
      <c r="CF312" s="12"/>
      <c r="CG312" s="12"/>
    </row>
    <row r="313" ht="15.75" customHeight="1">
      <c r="A313" s="5"/>
      <c r="B313" s="355"/>
      <c r="C313" s="356"/>
      <c r="D313" s="356"/>
      <c r="E313" s="356"/>
      <c r="F313" s="356"/>
      <c r="G313" s="356"/>
      <c r="H313" s="205"/>
      <c r="I313" s="356"/>
      <c r="J313" s="356"/>
      <c r="K313" s="356"/>
      <c r="L313" s="356"/>
      <c r="M313" s="356"/>
      <c r="N313" s="356"/>
      <c r="O313" s="356"/>
      <c r="P313" s="356"/>
      <c r="Q313" s="356"/>
      <c r="R313" s="356"/>
      <c r="S313" s="356"/>
      <c r="T313" s="356"/>
      <c r="U313" s="356"/>
      <c r="V313" s="356"/>
      <c r="W313" s="356"/>
      <c r="X313" s="356"/>
      <c r="Y313" s="356"/>
      <c r="Z313" s="42"/>
      <c r="AA313" s="42"/>
      <c r="AB313" s="42"/>
      <c r="AC313" s="42"/>
      <c r="AD313" s="42"/>
      <c r="AE313" s="42"/>
      <c r="AF313" s="356"/>
      <c r="AG313" s="356"/>
      <c r="AH313" s="357"/>
      <c r="AI313" s="356"/>
      <c r="AJ313" s="357"/>
      <c r="AK313" s="44"/>
      <c r="AL313" s="44"/>
      <c r="AM313" s="44"/>
      <c r="AN313" s="44"/>
      <c r="AO313" s="44"/>
      <c r="AP313" s="44"/>
      <c r="AQ313" s="356"/>
      <c r="AR313" s="356"/>
      <c r="AS313" s="357"/>
      <c r="AT313" s="356"/>
      <c r="AU313" s="357"/>
      <c r="AV313" s="44"/>
      <c r="AW313" s="44"/>
      <c r="AX313" s="44"/>
      <c r="AY313" s="44"/>
      <c r="AZ313" s="44"/>
      <c r="BA313" s="44"/>
      <c r="BB313" s="356"/>
      <c r="BC313" s="356"/>
      <c r="BD313" s="357"/>
      <c r="BE313" s="356"/>
      <c r="BF313" s="357"/>
      <c r="BG313" s="357"/>
      <c r="BH313" s="357"/>
      <c r="BI313" s="208"/>
      <c r="BJ313" s="29"/>
      <c r="BK313" s="12"/>
      <c r="BL313" s="12"/>
      <c r="BM313" s="356"/>
      <c r="BN313" s="356"/>
      <c r="BO313" s="356"/>
      <c r="BP313" s="356"/>
      <c r="BQ313" s="356"/>
      <c r="BR313" s="356"/>
      <c r="BS313" s="356"/>
      <c r="BT313" s="356"/>
      <c r="BU313" s="356"/>
      <c r="BV313" s="356"/>
      <c r="BW313" s="356"/>
      <c r="BX313" s="356"/>
      <c r="BY313" s="357"/>
      <c r="BZ313" s="357"/>
      <c r="CA313" s="12"/>
      <c r="CB313" s="12"/>
      <c r="CC313" s="12"/>
      <c r="CD313" s="12"/>
      <c r="CE313" s="12"/>
      <c r="CF313" s="12"/>
      <c r="CG313" s="12"/>
    </row>
    <row r="314" ht="15.75" customHeight="1">
      <c r="A314" s="5"/>
      <c r="B314" s="355"/>
      <c r="C314" s="356"/>
      <c r="D314" s="356"/>
      <c r="E314" s="356"/>
      <c r="F314" s="356"/>
      <c r="G314" s="356"/>
      <c r="H314" s="205"/>
      <c r="I314" s="356"/>
      <c r="J314" s="356"/>
      <c r="K314" s="356"/>
      <c r="L314" s="356"/>
      <c r="M314" s="356"/>
      <c r="N314" s="356"/>
      <c r="O314" s="356"/>
      <c r="P314" s="356"/>
      <c r="Q314" s="356"/>
      <c r="R314" s="356"/>
      <c r="S314" s="356"/>
      <c r="T314" s="356"/>
      <c r="U314" s="356"/>
      <c r="V314" s="356"/>
      <c r="W314" s="356"/>
      <c r="X314" s="356"/>
      <c r="Y314" s="356"/>
      <c r="Z314" s="42"/>
      <c r="AA314" s="42"/>
      <c r="AB314" s="42"/>
      <c r="AC314" s="42"/>
      <c r="AD314" s="42"/>
      <c r="AE314" s="42"/>
      <c r="AF314" s="356"/>
      <c r="AG314" s="356"/>
      <c r="AH314" s="357"/>
      <c r="AI314" s="356"/>
      <c r="AJ314" s="357"/>
      <c r="AK314" s="44"/>
      <c r="AL314" s="44"/>
      <c r="AM314" s="44"/>
      <c r="AN314" s="44"/>
      <c r="AO314" s="44"/>
      <c r="AP314" s="44"/>
      <c r="AQ314" s="356"/>
      <c r="AR314" s="356"/>
      <c r="AS314" s="357"/>
      <c r="AT314" s="356"/>
      <c r="AU314" s="357"/>
      <c r="AV314" s="44"/>
      <c r="AW314" s="44"/>
      <c r="AX314" s="44"/>
      <c r="AY314" s="44"/>
      <c r="AZ314" s="44"/>
      <c r="BA314" s="44"/>
      <c r="BB314" s="356"/>
      <c r="BC314" s="356"/>
      <c r="BD314" s="357"/>
      <c r="BE314" s="356"/>
      <c r="BF314" s="357"/>
      <c r="BG314" s="357"/>
      <c r="BH314" s="357"/>
      <c r="BI314" s="208"/>
      <c r="BJ314" s="29"/>
      <c r="BK314" s="12"/>
      <c r="BL314" s="12"/>
      <c r="BM314" s="356"/>
      <c r="BN314" s="356"/>
      <c r="BO314" s="356"/>
      <c r="BP314" s="356"/>
      <c r="BQ314" s="356"/>
      <c r="BR314" s="356"/>
      <c r="BS314" s="356"/>
      <c r="BT314" s="356"/>
      <c r="BU314" s="356"/>
      <c r="BV314" s="356"/>
      <c r="BW314" s="356"/>
      <c r="BX314" s="356"/>
      <c r="BY314" s="357"/>
      <c r="BZ314" s="357"/>
      <c r="CA314" s="12"/>
      <c r="CB314" s="12"/>
      <c r="CC314" s="12"/>
      <c r="CD314" s="12"/>
      <c r="CE314" s="12"/>
      <c r="CF314" s="12"/>
      <c r="CG314" s="12"/>
    </row>
    <row r="315" ht="15.75" customHeight="1">
      <c r="A315" s="5"/>
      <c r="B315" s="355"/>
      <c r="C315" s="356"/>
      <c r="D315" s="356"/>
      <c r="E315" s="356"/>
      <c r="F315" s="356"/>
      <c r="G315" s="356"/>
      <c r="H315" s="205"/>
      <c r="I315" s="356"/>
      <c r="J315" s="356"/>
      <c r="K315" s="356"/>
      <c r="L315" s="356"/>
      <c r="M315" s="356"/>
      <c r="N315" s="356"/>
      <c r="O315" s="356"/>
      <c r="P315" s="356"/>
      <c r="Q315" s="356"/>
      <c r="R315" s="356"/>
      <c r="S315" s="356"/>
      <c r="T315" s="356"/>
      <c r="U315" s="356"/>
      <c r="V315" s="356"/>
      <c r="W315" s="356"/>
      <c r="X315" s="356"/>
      <c r="Y315" s="356"/>
      <c r="Z315" s="42"/>
      <c r="AA315" s="42"/>
      <c r="AB315" s="42"/>
      <c r="AC315" s="42"/>
      <c r="AD315" s="42"/>
      <c r="AE315" s="42"/>
      <c r="AF315" s="356"/>
      <c r="AG315" s="356"/>
      <c r="AH315" s="357"/>
      <c r="AI315" s="356"/>
      <c r="AJ315" s="357"/>
      <c r="AK315" s="44"/>
      <c r="AL315" s="44"/>
      <c r="AM315" s="44"/>
      <c r="AN315" s="44"/>
      <c r="AO315" s="44"/>
      <c r="AP315" s="44"/>
      <c r="AQ315" s="356"/>
      <c r="AR315" s="356"/>
      <c r="AS315" s="357"/>
      <c r="AT315" s="356"/>
      <c r="AU315" s="357"/>
      <c r="AV315" s="44"/>
      <c r="AW315" s="44"/>
      <c r="AX315" s="44"/>
      <c r="AY315" s="44"/>
      <c r="AZ315" s="44"/>
      <c r="BA315" s="44"/>
      <c r="BB315" s="356"/>
      <c r="BC315" s="356"/>
      <c r="BD315" s="357"/>
      <c r="BE315" s="356"/>
      <c r="BF315" s="357"/>
      <c r="BG315" s="357"/>
      <c r="BH315" s="357"/>
      <c r="BI315" s="208"/>
      <c r="BJ315" s="29"/>
      <c r="BK315" s="12"/>
      <c r="BL315" s="12"/>
      <c r="BM315" s="356"/>
      <c r="BN315" s="356"/>
      <c r="BO315" s="356"/>
      <c r="BP315" s="356"/>
      <c r="BQ315" s="356"/>
      <c r="BR315" s="356"/>
      <c r="BS315" s="356"/>
      <c r="BT315" s="356"/>
      <c r="BU315" s="356"/>
      <c r="BV315" s="356"/>
      <c r="BW315" s="356"/>
      <c r="BX315" s="356"/>
      <c r="BY315" s="357"/>
      <c r="BZ315" s="357"/>
      <c r="CA315" s="12"/>
      <c r="CB315" s="12"/>
      <c r="CC315" s="12"/>
      <c r="CD315" s="12"/>
      <c r="CE315" s="12"/>
      <c r="CF315" s="12"/>
      <c r="CG315" s="12"/>
    </row>
    <row r="316" ht="15.75" customHeight="1">
      <c r="A316" s="5"/>
      <c r="B316" s="355"/>
      <c r="C316" s="356"/>
      <c r="D316" s="356"/>
      <c r="E316" s="356"/>
      <c r="F316" s="356"/>
      <c r="G316" s="356"/>
      <c r="H316" s="205"/>
      <c r="I316" s="356"/>
      <c r="J316" s="356"/>
      <c r="K316" s="356"/>
      <c r="L316" s="356"/>
      <c r="M316" s="356"/>
      <c r="N316" s="356"/>
      <c r="O316" s="356"/>
      <c r="P316" s="356"/>
      <c r="Q316" s="356"/>
      <c r="R316" s="356"/>
      <c r="S316" s="356"/>
      <c r="T316" s="356"/>
      <c r="U316" s="356"/>
      <c r="V316" s="356"/>
      <c r="W316" s="356"/>
      <c r="X316" s="356"/>
      <c r="Y316" s="356"/>
      <c r="Z316" s="42"/>
      <c r="AA316" s="42"/>
      <c r="AB316" s="42"/>
      <c r="AC316" s="42"/>
      <c r="AD316" s="42"/>
      <c r="AE316" s="42"/>
      <c r="AF316" s="356"/>
      <c r="AG316" s="356"/>
      <c r="AH316" s="357"/>
      <c r="AI316" s="356"/>
      <c r="AJ316" s="357"/>
      <c r="AK316" s="44"/>
      <c r="AL316" s="44"/>
      <c r="AM316" s="44"/>
      <c r="AN316" s="44"/>
      <c r="AO316" s="44"/>
      <c r="AP316" s="44"/>
      <c r="AQ316" s="356"/>
      <c r="AR316" s="356"/>
      <c r="AS316" s="357"/>
      <c r="AT316" s="356"/>
      <c r="AU316" s="357"/>
      <c r="AV316" s="44"/>
      <c r="AW316" s="44"/>
      <c r="AX316" s="44"/>
      <c r="AY316" s="44"/>
      <c r="AZ316" s="44"/>
      <c r="BA316" s="44"/>
      <c r="BB316" s="356"/>
      <c r="BC316" s="356"/>
      <c r="BD316" s="357"/>
      <c r="BE316" s="356"/>
      <c r="BF316" s="357"/>
      <c r="BG316" s="357"/>
      <c r="BH316" s="357"/>
      <c r="BI316" s="208"/>
      <c r="BJ316" s="29"/>
      <c r="BK316" s="12"/>
      <c r="BL316" s="12"/>
      <c r="BM316" s="356"/>
      <c r="BN316" s="356"/>
      <c r="BO316" s="356"/>
      <c r="BP316" s="356"/>
      <c r="BQ316" s="356"/>
      <c r="BR316" s="356"/>
      <c r="BS316" s="356"/>
      <c r="BT316" s="356"/>
      <c r="BU316" s="356"/>
      <c r="BV316" s="356"/>
      <c r="BW316" s="356"/>
      <c r="BX316" s="356"/>
      <c r="BY316" s="357"/>
      <c r="BZ316" s="357"/>
      <c r="CA316" s="12"/>
      <c r="CB316" s="12"/>
      <c r="CC316" s="12"/>
      <c r="CD316" s="12"/>
      <c r="CE316" s="12"/>
      <c r="CF316" s="12"/>
      <c r="CG316" s="12"/>
    </row>
    <row r="317" ht="15.75" customHeight="1">
      <c r="A317" s="5"/>
      <c r="B317" s="355"/>
      <c r="C317" s="356"/>
      <c r="D317" s="356"/>
      <c r="E317" s="356"/>
      <c r="F317" s="356"/>
      <c r="G317" s="356"/>
      <c r="H317" s="205"/>
      <c r="I317" s="356"/>
      <c r="J317" s="356"/>
      <c r="K317" s="356"/>
      <c r="L317" s="356"/>
      <c r="M317" s="356"/>
      <c r="N317" s="356"/>
      <c r="O317" s="356"/>
      <c r="P317" s="356"/>
      <c r="Q317" s="356"/>
      <c r="R317" s="356"/>
      <c r="S317" s="356"/>
      <c r="T317" s="356"/>
      <c r="U317" s="356"/>
      <c r="V317" s="356"/>
      <c r="W317" s="356"/>
      <c r="X317" s="356"/>
      <c r="Y317" s="356"/>
      <c r="Z317" s="42"/>
      <c r="AA317" s="42"/>
      <c r="AB317" s="42"/>
      <c r="AC317" s="42"/>
      <c r="AD317" s="42"/>
      <c r="AE317" s="42"/>
      <c r="AF317" s="356"/>
      <c r="AG317" s="356"/>
      <c r="AH317" s="357"/>
      <c r="AI317" s="356"/>
      <c r="AJ317" s="357"/>
      <c r="AK317" s="44"/>
      <c r="AL317" s="44"/>
      <c r="AM317" s="44"/>
      <c r="AN317" s="44"/>
      <c r="AO317" s="44"/>
      <c r="AP317" s="44"/>
      <c r="AQ317" s="356"/>
      <c r="AR317" s="356"/>
      <c r="AS317" s="357"/>
      <c r="AT317" s="356"/>
      <c r="AU317" s="357"/>
      <c r="AV317" s="44"/>
      <c r="AW317" s="44"/>
      <c r="AX317" s="44"/>
      <c r="AY317" s="44"/>
      <c r="AZ317" s="44"/>
      <c r="BA317" s="44"/>
      <c r="BB317" s="356"/>
      <c r="BC317" s="356"/>
      <c r="BD317" s="357"/>
      <c r="BE317" s="356"/>
      <c r="BF317" s="357"/>
      <c r="BG317" s="357"/>
      <c r="BH317" s="357"/>
      <c r="BI317" s="208"/>
      <c r="BJ317" s="29"/>
      <c r="BK317" s="12"/>
      <c r="BL317" s="12"/>
      <c r="BM317" s="356"/>
      <c r="BN317" s="356"/>
      <c r="BO317" s="356"/>
      <c r="BP317" s="356"/>
      <c r="BQ317" s="356"/>
      <c r="BR317" s="356"/>
      <c r="BS317" s="356"/>
      <c r="BT317" s="356"/>
      <c r="BU317" s="356"/>
      <c r="BV317" s="356"/>
      <c r="BW317" s="356"/>
      <c r="BX317" s="356"/>
      <c r="BY317" s="357"/>
      <c r="BZ317" s="357"/>
      <c r="CA317" s="12"/>
      <c r="CB317" s="12"/>
      <c r="CC317" s="12"/>
      <c r="CD317" s="12"/>
      <c r="CE317" s="12"/>
      <c r="CF317" s="12"/>
      <c r="CG317" s="12"/>
    </row>
    <row r="318" ht="15.75" customHeight="1">
      <c r="A318" s="5"/>
      <c r="B318" s="355"/>
      <c r="C318" s="356"/>
      <c r="D318" s="356"/>
      <c r="E318" s="356"/>
      <c r="F318" s="356"/>
      <c r="G318" s="356"/>
      <c r="H318" s="205"/>
      <c r="I318" s="356"/>
      <c r="J318" s="356"/>
      <c r="K318" s="356"/>
      <c r="L318" s="356"/>
      <c r="M318" s="356"/>
      <c r="N318" s="356"/>
      <c r="O318" s="356"/>
      <c r="P318" s="356"/>
      <c r="Q318" s="356"/>
      <c r="R318" s="356"/>
      <c r="S318" s="356"/>
      <c r="T318" s="356"/>
      <c r="U318" s="356"/>
      <c r="V318" s="356"/>
      <c r="W318" s="356"/>
      <c r="X318" s="356"/>
      <c r="Y318" s="356"/>
      <c r="Z318" s="42"/>
      <c r="AA318" s="42"/>
      <c r="AB318" s="42"/>
      <c r="AC318" s="42"/>
      <c r="AD318" s="42"/>
      <c r="AE318" s="42"/>
      <c r="AF318" s="356"/>
      <c r="AG318" s="356"/>
      <c r="AH318" s="357"/>
      <c r="AI318" s="356"/>
      <c r="AJ318" s="357"/>
      <c r="AK318" s="44"/>
      <c r="AL318" s="44"/>
      <c r="AM318" s="44"/>
      <c r="AN318" s="44"/>
      <c r="AO318" s="44"/>
      <c r="AP318" s="44"/>
      <c r="AQ318" s="356"/>
      <c r="AR318" s="356"/>
      <c r="AS318" s="357"/>
      <c r="AT318" s="356"/>
      <c r="AU318" s="357"/>
      <c r="AV318" s="44"/>
      <c r="AW318" s="44"/>
      <c r="AX318" s="44"/>
      <c r="AY318" s="44"/>
      <c r="AZ318" s="44"/>
      <c r="BA318" s="44"/>
      <c r="BB318" s="356"/>
      <c r="BC318" s="356"/>
      <c r="BD318" s="357"/>
      <c r="BE318" s="356"/>
      <c r="BF318" s="357"/>
      <c r="BG318" s="357"/>
      <c r="BH318" s="357"/>
      <c r="BI318" s="208"/>
      <c r="BJ318" s="29"/>
      <c r="BK318" s="12"/>
      <c r="BL318" s="12"/>
      <c r="BM318" s="356"/>
      <c r="BN318" s="356"/>
      <c r="BO318" s="356"/>
      <c r="BP318" s="356"/>
      <c r="BQ318" s="356"/>
      <c r="BR318" s="356"/>
      <c r="BS318" s="356"/>
      <c r="BT318" s="356"/>
      <c r="BU318" s="356"/>
      <c r="BV318" s="356"/>
      <c r="BW318" s="356"/>
      <c r="BX318" s="356"/>
      <c r="BY318" s="357"/>
      <c r="BZ318" s="357"/>
      <c r="CA318" s="12"/>
      <c r="CB318" s="12"/>
      <c r="CC318" s="12"/>
      <c r="CD318" s="12"/>
      <c r="CE318" s="12"/>
      <c r="CF318" s="12"/>
      <c r="CG318" s="12"/>
    </row>
    <row r="319" ht="15.75" customHeight="1">
      <c r="A319" s="5"/>
      <c r="B319" s="355"/>
      <c r="C319" s="356"/>
      <c r="D319" s="356"/>
      <c r="E319" s="356"/>
      <c r="F319" s="356"/>
      <c r="G319" s="356"/>
      <c r="H319" s="205"/>
      <c r="I319" s="356"/>
      <c r="J319" s="356"/>
      <c r="K319" s="356"/>
      <c r="L319" s="356"/>
      <c r="M319" s="356"/>
      <c r="N319" s="356"/>
      <c r="O319" s="356"/>
      <c r="P319" s="356"/>
      <c r="Q319" s="356"/>
      <c r="R319" s="356"/>
      <c r="S319" s="356"/>
      <c r="T319" s="356"/>
      <c r="U319" s="356"/>
      <c r="V319" s="356"/>
      <c r="W319" s="356"/>
      <c r="X319" s="356"/>
      <c r="Y319" s="356"/>
      <c r="Z319" s="42"/>
      <c r="AA319" s="42"/>
      <c r="AB319" s="42"/>
      <c r="AC319" s="42"/>
      <c r="AD319" s="42"/>
      <c r="AE319" s="42"/>
      <c r="AF319" s="356"/>
      <c r="AG319" s="356"/>
      <c r="AH319" s="357"/>
      <c r="AI319" s="356"/>
      <c r="AJ319" s="357"/>
      <c r="AK319" s="44"/>
      <c r="AL319" s="44"/>
      <c r="AM319" s="44"/>
      <c r="AN319" s="44"/>
      <c r="AO319" s="44"/>
      <c r="AP319" s="44"/>
      <c r="AQ319" s="356"/>
      <c r="AR319" s="356"/>
      <c r="AS319" s="357"/>
      <c r="AT319" s="356"/>
      <c r="AU319" s="357"/>
      <c r="AV319" s="44"/>
      <c r="AW319" s="44"/>
      <c r="AX319" s="44"/>
      <c r="AY319" s="44"/>
      <c r="AZ319" s="44"/>
      <c r="BA319" s="44"/>
      <c r="BB319" s="356"/>
      <c r="BC319" s="356"/>
      <c r="BD319" s="357"/>
      <c r="BE319" s="356"/>
      <c r="BF319" s="357"/>
      <c r="BG319" s="357"/>
      <c r="BH319" s="357"/>
      <c r="BI319" s="208"/>
      <c r="BJ319" s="29"/>
      <c r="BK319" s="12"/>
      <c r="BL319" s="12"/>
      <c r="BM319" s="356"/>
      <c r="BN319" s="356"/>
      <c r="BO319" s="356"/>
      <c r="BP319" s="356"/>
      <c r="BQ319" s="356"/>
      <c r="BR319" s="356"/>
      <c r="BS319" s="356"/>
      <c r="BT319" s="356"/>
      <c r="BU319" s="356"/>
      <c r="BV319" s="356"/>
      <c r="BW319" s="356"/>
      <c r="BX319" s="356"/>
      <c r="BY319" s="357"/>
      <c r="BZ319" s="357"/>
      <c r="CA319" s="12"/>
      <c r="CB319" s="12"/>
      <c r="CC319" s="12"/>
      <c r="CD319" s="12"/>
      <c r="CE319" s="12"/>
      <c r="CF319" s="12"/>
      <c r="CG319" s="12"/>
    </row>
    <row r="320" ht="15.75" customHeight="1">
      <c r="A320" s="5"/>
      <c r="B320" s="355"/>
      <c r="C320" s="356"/>
      <c r="D320" s="356"/>
      <c r="E320" s="356"/>
      <c r="F320" s="356"/>
      <c r="G320" s="356"/>
      <c r="H320" s="205"/>
      <c r="I320" s="356"/>
      <c r="J320" s="356"/>
      <c r="K320" s="356"/>
      <c r="L320" s="356"/>
      <c r="M320" s="356"/>
      <c r="N320" s="356"/>
      <c r="O320" s="356"/>
      <c r="P320" s="356"/>
      <c r="Q320" s="356"/>
      <c r="R320" s="356"/>
      <c r="S320" s="356"/>
      <c r="T320" s="356"/>
      <c r="U320" s="356"/>
      <c r="V320" s="356"/>
      <c r="W320" s="356"/>
      <c r="X320" s="356"/>
      <c r="Y320" s="356"/>
      <c r="Z320" s="42"/>
      <c r="AA320" s="42"/>
      <c r="AB320" s="42"/>
      <c r="AC320" s="42"/>
      <c r="AD320" s="42"/>
      <c r="AE320" s="42"/>
      <c r="AF320" s="356"/>
      <c r="AG320" s="356"/>
      <c r="AH320" s="357"/>
      <c r="AI320" s="356"/>
      <c r="AJ320" s="357"/>
      <c r="AK320" s="44"/>
      <c r="AL320" s="44"/>
      <c r="AM320" s="44"/>
      <c r="AN320" s="44"/>
      <c r="AO320" s="44"/>
      <c r="AP320" s="44"/>
      <c r="AQ320" s="356"/>
      <c r="AR320" s="356"/>
      <c r="AS320" s="357"/>
      <c r="AT320" s="356"/>
      <c r="AU320" s="357"/>
      <c r="AV320" s="44"/>
      <c r="AW320" s="44"/>
      <c r="AX320" s="44"/>
      <c r="AY320" s="44"/>
      <c r="AZ320" s="44"/>
      <c r="BA320" s="44"/>
      <c r="BB320" s="356"/>
      <c r="BC320" s="356"/>
      <c r="BD320" s="357"/>
      <c r="BE320" s="356"/>
      <c r="BF320" s="357"/>
      <c r="BG320" s="357"/>
      <c r="BH320" s="357"/>
      <c r="BI320" s="208"/>
      <c r="BJ320" s="29"/>
      <c r="BK320" s="12"/>
      <c r="BL320" s="12"/>
      <c r="BM320" s="356"/>
      <c r="BN320" s="356"/>
      <c r="BO320" s="356"/>
      <c r="BP320" s="356"/>
      <c r="BQ320" s="356"/>
      <c r="BR320" s="356"/>
      <c r="BS320" s="356"/>
      <c r="BT320" s="356"/>
      <c r="BU320" s="356"/>
      <c r="BV320" s="356"/>
      <c r="BW320" s="356"/>
      <c r="BX320" s="356"/>
      <c r="BY320" s="357"/>
      <c r="BZ320" s="357"/>
      <c r="CA320" s="12"/>
      <c r="CB320" s="12"/>
      <c r="CC320" s="12"/>
      <c r="CD320" s="12"/>
      <c r="CE320" s="12"/>
      <c r="CF320" s="12"/>
      <c r="CG320" s="12"/>
    </row>
    <row r="321" ht="15.75" customHeight="1">
      <c r="A321" s="5"/>
      <c r="B321" s="355"/>
      <c r="C321" s="356"/>
      <c r="D321" s="356"/>
      <c r="E321" s="356"/>
      <c r="F321" s="356"/>
      <c r="G321" s="356"/>
      <c r="H321" s="205"/>
      <c r="I321" s="356"/>
      <c r="J321" s="356"/>
      <c r="K321" s="356"/>
      <c r="L321" s="356"/>
      <c r="M321" s="356"/>
      <c r="N321" s="356"/>
      <c r="O321" s="356"/>
      <c r="P321" s="356"/>
      <c r="Q321" s="356"/>
      <c r="R321" s="356"/>
      <c r="S321" s="356"/>
      <c r="T321" s="356"/>
      <c r="U321" s="356"/>
      <c r="V321" s="356"/>
      <c r="W321" s="356"/>
      <c r="X321" s="356"/>
      <c r="Y321" s="356"/>
      <c r="Z321" s="42"/>
      <c r="AA321" s="42"/>
      <c r="AB321" s="42"/>
      <c r="AC321" s="42"/>
      <c r="AD321" s="42"/>
      <c r="AE321" s="42"/>
      <c r="AF321" s="356"/>
      <c r="AG321" s="356"/>
      <c r="AH321" s="357"/>
      <c r="AI321" s="356"/>
      <c r="AJ321" s="357"/>
      <c r="AK321" s="44"/>
      <c r="AL321" s="44"/>
      <c r="AM321" s="44"/>
      <c r="AN321" s="44"/>
      <c r="AO321" s="44"/>
      <c r="AP321" s="44"/>
      <c r="AQ321" s="356"/>
      <c r="AR321" s="356"/>
      <c r="AS321" s="357"/>
      <c r="AT321" s="356"/>
      <c r="AU321" s="357"/>
      <c r="AV321" s="44"/>
      <c r="AW321" s="44"/>
      <c r="AX321" s="44"/>
      <c r="AY321" s="44"/>
      <c r="AZ321" s="44"/>
      <c r="BA321" s="44"/>
      <c r="BB321" s="356"/>
      <c r="BC321" s="356"/>
      <c r="BD321" s="357"/>
      <c r="BE321" s="356"/>
      <c r="BF321" s="357"/>
      <c r="BG321" s="357"/>
      <c r="BH321" s="357"/>
      <c r="BI321" s="208"/>
      <c r="BJ321" s="29"/>
      <c r="BK321" s="12"/>
      <c r="BL321" s="12"/>
      <c r="BM321" s="356"/>
      <c r="BN321" s="356"/>
      <c r="BO321" s="356"/>
      <c r="BP321" s="356"/>
      <c r="BQ321" s="356"/>
      <c r="BR321" s="356"/>
      <c r="BS321" s="356"/>
      <c r="BT321" s="356"/>
      <c r="BU321" s="356"/>
      <c r="BV321" s="356"/>
      <c r="BW321" s="356"/>
      <c r="BX321" s="356"/>
      <c r="BY321" s="357"/>
      <c r="BZ321" s="357"/>
      <c r="CA321" s="12"/>
      <c r="CB321" s="12"/>
      <c r="CC321" s="12"/>
      <c r="CD321" s="12"/>
      <c r="CE321" s="12"/>
      <c r="CF321" s="12"/>
      <c r="CG321" s="12"/>
    </row>
    <row r="322" ht="15.75" customHeight="1">
      <c r="A322" s="5"/>
      <c r="B322" s="355"/>
      <c r="C322" s="356"/>
      <c r="D322" s="356"/>
      <c r="E322" s="356"/>
      <c r="F322" s="356"/>
      <c r="G322" s="356"/>
      <c r="H322" s="205"/>
      <c r="I322" s="356"/>
      <c r="J322" s="356"/>
      <c r="K322" s="356"/>
      <c r="L322" s="356"/>
      <c r="M322" s="356"/>
      <c r="N322" s="356"/>
      <c r="O322" s="356"/>
      <c r="P322" s="356"/>
      <c r="Q322" s="356"/>
      <c r="R322" s="356"/>
      <c r="S322" s="356"/>
      <c r="T322" s="356"/>
      <c r="U322" s="356"/>
      <c r="V322" s="356"/>
      <c r="W322" s="356"/>
      <c r="X322" s="356"/>
      <c r="Y322" s="356"/>
      <c r="Z322" s="42"/>
      <c r="AA322" s="42"/>
      <c r="AB322" s="42"/>
      <c r="AC322" s="42"/>
      <c r="AD322" s="42"/>
      <c r="AE322" s="42"/>
      <c r="AF322" s="356"/>
      <c r="AG322" s="356"/>
      <c r="AH322" s="357"/>
      <c r="AI322" s="356"/>
      <c r="AJ322" s="357"/>
      <c r="AK322" s="44"/>
      <c r="AL322" s="44"/>
      <c r="AM322" s="44"/>
      <c r="AN322" s="44"/>
      <c r="AO322" s="44"/>
      <c r="AP322" s="44"/>
      <c r="AQ322" s="356"/>
      <c r="AR322" s="356"/>
      <c r="AS322" s="357"/>
      <c r="AT322" s="356"/>
      <c r="AU322" s="357"/>
      <c r="AV322" s="44"/>
      <c r="AW322" s="44"/>
      <c r="AX322" s="44"/>
      <c r="AY322" s="44"/>
      <c r="AZ322" s="44"/>
      <c r="BA322" s="44"/>
      <c r="BB322" s="356"/>
      <c r="BC322" s="356"/>
      <c r="BD322" s="357"/>
      <c r="BE322" s="356"/>
      <c r="BF322" s="357"/>
      <c r="BG322" s="357"/>
      <c r="BH322" s="357"/>
      <c r="BI322" s="208"/>
      <c r="BJ322" s="29"/>
      <c r="BK322" s="12"/>
      <c r="BL322" s="12"/>
      <c r="BM322" s="356"/>
      <c r="BN322" s="356"/>
      <c r="BO322" s="356"/>
      <c r="BP322" s="356"/>
      <c r="BQ322" s="356"/>
      <c r="BR322" s="356"/>
      <c r="BS322" s="356"/>
      <c r="BT322" s="356"/>
      <c r="BU322" s="356"/>
      <c r="BV322" s="356"/>
      <c r="BW322" s="356"/>
      <c r="BX322" s="356"/>
      <c r="BY322" s="357"/>
      <c r="BZ322" s="357"/>
      <c r="CA322" s="12"/>
      <c r="CB322" s="12"/>
      <c r="CC322" s="12"/>
      <c r="CD322" s="12"/>
      <c r="CE322" s="12"/>
      <c r="CF322" s="12"/>
      <c r="CG322" s="12"/>
    </row>
    <row r="323" ht="15.75" customHeight="1">
      <c r="A323" s="5"/>
      <c r="B323" s="355"/>
      <c r="C323" s="356"/>
      <c r="D323" s="356"/>
      <c r="E323" s="356"/>
      <c r="F323" s="356"/>
      <c r="G323" s="356"/>
      <c r="H323" s="205"/>
      <c r="I323" s="356"/>
      <c r="J323" s="356"/>
      <c r="K323" s="356"/>
      <c r="L323" s="356"/>
      <c r="M323" s="356"/>
      <c r="N323" s="356"/>
      <c r="O323" s="356"/>
      <c r="P323" s="356"/>
      <c r="Q323" s="356"/>
      <c r="R323" s="356"/>
      <c r="S323" s="356"/>
      <c r="T323" s="356"/>
      <c r="U323" s="356"/>
      <c r="V323" s="356"/>
      <c r="W323" s="356"/>
      <c r="X323" s="356"/>
      <c r="Y323" s="356"/>
      <c r="Z323" s="42"/>
      <c r="AA323" s="42"/>
      <c r="AB323" s="42"/>
      <c r="AC323" s="42"/>
      <c r="AD323" s="42"/>
      <c r="AE323" s="42"/>
      <c r="AF323" s="356"/>
      <c r="AG323" s="356"/>
      <c r="AH323" s="357"/>
      <c r="AI323" s="356"/>
      <c r="AJ323" s="357"/>
      <c r="AK323" s="44"/>
      <c r="AL323" s="44"/>
      <c r="AM323" s="44"/>
      <c r="AN323" s="44"/>
      <c r="AO323" s="44"/>
      <c r="AP323" s="44"/>
      <c r="AQ323" s="356"/>
      <c r="AR323" s="356"/>
      <c r="AS323" s="357"/>
      <c r="AT323" s="356"/>
      <c r="AU323" s="357"/>
      <c r="AV323" s="44"/>
      <c r="AW323" s="44"/>
      <c r="AX323" s="44"/>
      <c r="AY323" s="44"/>
      <c r="AZ323" s="44"/>
      <c r="BA323" s="44"/>
      <c r="BB323" s="356"/>
      <c r="BC323" s="356"/>
      <c r="BD323" s="357"/>
      <c r="BE323" s="356"/>
      <c r="BF323" s="357"/>
      <c r="BG323" s="357"/>
      <c r="BH323" s="357"/>
      <c r="BI323" s="208"/>
      <c r="BJ323" s="29"/>
      <c r="BK323" s="12"/>
      <c r="BL323" s="12"/>
      <c r="BM323" s="356"/>
      <c r="BN323" s="356"/>
      <c r="BO323" s="356"/>
      <c r="BP323" s="356"/>
      <c r="BQ323" s="356"/>
      <c r="BR323" s="356"/>
      <c r="BS323" s="356"/>
      <c r="BT323" s="356"/>
      <c r="BU323" s="356"/>
      <c r="BV323" s="356"/>
      <c r="BW323" s="356"/>
      <c r="BX323" s="356"/>
      <c r="BY323" s="357"/>
      <c r="BZ323" s="357"/>
      <c r="CA323" s="12"/>
      <c r="CB323" s="12"/>
      <c r="CC323" s="12"/>
      <c r="CD323" s="12"/>
      <c r="CE323" s="12"/>
      <c r="CF323" s="12"/>
      <c r="CG323" s="12"/>
    </row>
    <row r="324" ht="15.75" customHeight="1">
      <c r="A324" s="5"/>
      <c r="B324" s="355"/>
      <c r="C324" s="356"/>
      <c r="D324" s="356"/>
      <c r="E324" s="356"/>
      <c r="F324" s="356"/>
      <c r="G324" s="356"/>
      <c r="H324" s="205"/>
      <c r="I324" s="356"/>
      <c r="J324" s="356"/>
      <c r="K324" s="356"/>
      <c r="L324" s="356"/>
      <c r="M324" s="356"/>
      <c r="N324" s="356"/>
      <c r="O324" s="356"/>
      <c r="P324" s="356"/>
      <c r="Q324" s="356"/>
      <c r="R324" s="356"/>
      <c r="S324" s="356"/>
      <c r="T324" s="356"/>
      <c r="U324" s="356"/>
      <c r="V324" s="356"/>
      <c r="W324" s="356"/>
      <c r="X324" s="356"/>
      <c r="Y324" s="356"/>
      <c r="Z324" s="42"/>
      <c r="AA324" s="42"/>
      <c r="AB324" s="42"/>
      <c r="AC324" s="42"/>
      <c r="AD324" s="42"/>
      <c r="AE324" s="42"/>
      <c r="AF324" s="356"/>
      <c r="AG324" s="356"/>
      <c r="AH324" s="357"/>
      <c r="AI324" s="356"/>
      <c r="AJ324" s="357"/>
      <c r="AK324" s="44"/>
      <c r="AL324" s="44"/>
      <c r="AM324" s="44"/>
      <c r="AN324" s="44"/>
      <c r="AO324" s="44"/>
      <c r="AP324" s="44"/>
      <c r="AQ324" s="356"/>
      <c r="AR324" s="356"/>
      <c r="AS324" s="357"/>
      <c r="AT324" s="356"/>
      <c r="AU324" s="357"/>
      <c r="AV324" s="44"/>
      <c r="AW324" s="44"/>
      <c r="AX324" s="44"/>
      <c r="AY324" s="44"/>
      <c r="AZ324" s="44"/>
      <c r="BA324" s="44"/>
      <c r="BB324" s="356"/>
      <c r="BC324" s="356"/>
      <c r="BD324" s="357"/>
      <c r="BE324" s="356"/>
      <c r="BF324" s="357"/>
      <c r="BG324" s="357"/>
      <c r="BH324" s="357"/>
      <c r="BI324" s="208"/>
      <c r="BJ324" s="29"/>
      <c r="BK324" s="12"/>
      <c r="BL324" s="12"/>
      <c r="BM324" s="356"/>
      <c r="BN324" s="356"/>
      <c r="BO324" s="356"/>
      <c r="BP324" s="356"/>
      <c r="BQ324" s="356"/>
      <c r="BR324" s="356"/>
      <c r="BS324" s="356"/>
      <c r="BT324" s="356"/>
      <c r="BU324" s="356"/>
      <c r="BV324" s="356"/>
      <c r="BW324" s="356"/>
      <c r="BX324" s="356"/>
      <c r="BY324" s="357"/>
      <c r="BZ324" s="357"/>
      <c r="CA324" s="12"/>
      <c r="CB324" s="12"/>
      <c r="CC324" s="12"/>
      <c r="CD324" s="12"/>
      <c r="CE324" s="12"/>
      <c r="CF324" s="12"/>
      <c r="CG324" s="12"/>
    </row>
    <row r="325" ht="15.75" customHeight="1">
      <c r="A325" s="5"/>
      <c r="B325" s="355"/>
      <c r="C325" s="356"/>
      <c r="D325" s="356"/>
      <c r="E325" s="356"/>
      <c r="F325" s="356"/>
      <c r="G325" s="356"/>
      <c r="H325" s="205"/>
      <c r="I325" s="356"/>
      <c r="J325" s="356"/>
      <c r="K325" s="356"/>
      <c r="L325" s="356"/>
      <c r="M325" s="356"/>
      <c r="N325" s="356"/>
      <c r="O325" s="356"/>
      <c r="P325" s="356"/>
      <c r="Q325" s="356"/>
      <c r="R325" s="356"/>
      <c r="S325" s="356"/>
      <c r="T325" s="356"/>
      <c r="U325" s="356"/>
      <c r="V325" s="356"/>
      <c r="W325" s="356"/>
      <c r="X325" s="356"/>
      <c r="Y325" s="356"/>
      <c r="Z325" s="42"/>
      <c r="AA325" s="42"/>
      <c r="AB325" s="42"/>
      <c r="AC325" s="42"/>
      <c r="AD325" s="42"/>
      <c r="AE325" s="42"/>
      <c r="AF325" s="356"/>
      <c r="AG325" s="356"/>
      <c r="AH325" s="357"/>
      <c r="AI325" s="356"/>
      <c r="AJ325" s="357"/>
      <c r="AK325" s="44"/>
      <c r="AL325" s="44"/>
      <c r="AM325" s="44"/>
      <c r="AN325" s="44"/>
      <c r="AO325" s="44"/>
      <c r="AP325" s="44"/>
      <c r="AQ325" s="356"/>
      <c r="AR325" s="356"/>
      <c r="AS325" s="357"/>
      <c r="AT325" s="356"/>
      <c r="AU325" s="357"/>
      <c r="AV325" s="44"/>
      <c r="AW325" s="44"/>
      <c r="AX325" s="44"/>
      <c r="AY325" s="44"/>
      <c r="AZ325" s="44"/>
      <c r="BA325" s="44"/>
      <c r="BB325" s="356"/>
      <c r="BC325" s="356"/>
      <c r="BD325" s="357"/>
      <c r="BE325" s="356"/>
      <c r="BF325" s="357"/>
      <c r="BG325" s="357"/>
      <c r="BH325" s="357"/>
      <c r="BI325" s="208"/>
      <c r="BJ325" s="29"/>
      <c r="BK325" s="12"/>
      <c r="BL325" s="12"/>
      <c r="BM325" s="356"/>
      <c r="BN325" s="356"/>
      <c r="BO325" s="356"/>
      <c r="BP325" s="356"/>
      <c r="BQ325" s="356"/>
      <c r="BR325" s="356"/>
      <c r="BS325" s="356"/>
      <c r="BT325" s="356"/>
      <c r="BU325" s="356"/>
      <c r="BV325" s="356"/>
      <c r="BW325" s="356"/>
      <c r="BX325" s="356"/>
      <c r="BY325" s="357"/>
      <c r="BZ325" s="357"/>
      <c r="CA325" s="12"/>
      <c r="CB325" s="12"/>
      <c r="CC325" s="12"/>
      <c r="CD325" s="12"/>
      <c r="CE325" s="12"/>
      <c r="CF325" s="12"/>
      <c r="CG325" s="12"/>
    </row>
    <row r="326" ht="15.75" customHeight="1">
      <c r="A326" s="5"/>
      <c r="B326" s="355"/>
      <c r="C326" s="356"/>
      <c r="D326" s="356"/>
      <c r="E326" s="356"/>
      <c r="F326" s="356"/>
      <c r="G326" s="356"/>
      <c r="H326" s="205"/>
      <c r="I326" s="356"/>
      <c r="J326" s="356"/>
      <c r="K326" s="356"/>
      <c r="L326" s="356"/>
      <c r="M326" s="356"/>
      <c r="N326" s="356"/>
      <c r="O326" s="356"/>
      <c r="P326" s="356"/>
      <c r="Q326" s="356"/>
      <c r="R326" s="356"/>
      <c r="S326" s="356"/>
      <c r="T326" s="356"/>
      <c r="U326" s="356"/>
      <c r="V326" s="356"/>
      <c r="W326" s="356"/>
      <c r="X326" s="356"/>
      <c r="Y326" s="356"/>
      <c r="Z326" s="42"/>
      <c r="AA326" s="42"/>
      <c r="AB326" s="42"/>
      <c r="AC326" s="42"/>
      <c r="AD326" s="42"/>
      <c r="AE326" s="42"/>
      <c r="AF326" s="356"/>
      <c r="AG326" s="356"/>
      <c r="AH326" s="357"/>
      <c r="AI326" s="356"/>
      <c r="AJ326" s="357"/>
      <c r="AK326" s="44"/>
      <c r="AL326" s="44"/>
      <c r="AM326" s="44"/>
      <c r="AN326" s="44"/>
      <c r="AO326" s="44"/>
      <c r="AP326" s="44"/>
      <c r="AQ326" s="356"/>
      <c r="AR326" s="356"/>
      <c r="AS326" s="357"/>
      <c r="AT326" s="356"/>
      <c r="AU326" s="357"/>
      <c r="AV326" s="44"/>
      <c r="AW326" s="44"/>
      <c r="AX326" s="44"/>
      <c r="AY326" s="44"/>
      <c r="AZ326" s="44"/>
      <c r="BA326" s="44"/>
      <c r="BB326" s="356"/>
      <c r="BC326" s="356"/>
      <c r="BD326" s="357"/>
      <c r="BE326" s="356"/>
      <c r="BF326" s="357"/>
      <c r="BG326" s="357"/>
      <c r="BH326" s="357"/>
      <c r="BI326" s="208"/>
      <c r="BJ326" s="29"/>
      <c r="BK326" s="12"/>
      <c r="BL326" s="12"/>
      <c r="BM326" s="356"/>
      <c r="BN326" s="356"/>
      <c r="BO326" s="356"/>
      <c r="BP326" s="356"/>
      <c r="BQ326" s="356"/>
      <c r="BR326" s="356"/>
      <c r="BS326" s="356"/>
      <c r="BT326" s="356"/>
      <c r="BU326" s="356"/>
      <c r="BV326" s="356"/>
      <c r="BW326" s="356"/>
      <c r="BX326" s="356"/>
      <c r="BY326" s="357"/>
      <c r="BZ326" s="357"/>
      <c r="CA326" s="12"/>
      <c r="CB326" s="12"/>
      <c r="CC326" s="12"/>
      <c r="CD326" s="12"/>
      <c r="CE326" s="12"/>
      <c r="CF326" s="12"/>
      <c r="CG326" s="12"/>
    </row>
    <row r="327" ht="15.75" customHeight="1">
      <c r="A327" s="5"/>
      <c r="B327" s="355"/>
      <c r="C327" s="356"/>
      <c r="D327" s="356"/>
      <c r="E327" s="356"/>
      <c r="F327" s="356"/>
      <c r="G327" s="356"/>
      <c r="H327" s="205"/>
      <c r="I327" s="356"/>
      <c r="J327" s="356"/>
      <c r="K327" s="356"/>
      <c r="L327" s="356"/>
      <c r="M327" s="356"/>
      <c r="N327" s="356"/>
      <c r="O327" s="356"/>
      <c r="P327" s="356"/>
      <c r="Q327" s="356"/>
      <c r="R327" s="356"/>
      <c r="S327" s="356"/>
      <c r="T327" s="356"/>
      <c r="U327" s="356"/>
      <c r="V327" s="356"/>
      <c r="W327" s="356"/>
      <c r="X327" s="356"/>
      <c r="Y327" s="356"/>
      <c r="Z327" s="42"/>
      <c r="AA327" s="42"/>
      <c r="AB327" s="42"/>
      <c r="AC327" s="42"/>
      <c r="AD327" s="42"/>
      <c r="AE327" s="42"/>
      <c r="AF327" s="356"/>
      <c r="AG327" s="356"/>
      <c r="AH327" s="357"/>
      <c r="AI327" s="356"/>
      <c r="AJ327" s="357"/>
      <c r="AK327" s="44"/>
      <c r="AL327" s="44"/>
      <c r="AM327" s="44"/>
      <c r="AN327" s="44"/>
      <c r="AO327" s="44"/>
      <c r="AP327" s="44"/>
      <c r="AQ327" s="356"/>
      <c r="AR327" s="356"/>
      <c r="AS327" s="357"/>
      <c r="AT327" s="356"/>
      <c r="AU327" s="357"/>
      <c r="AV327" s="44"/>
      <c r="AW327" s="44"/>
      <c r="AX327" s="44"/>
      <c r="AY327" s="44"/>
      <c r="AZ327" s="44"/>
      <c r="BA327" s="44"/>
      <c r="BB327" s="356"/>
      <c r="BC327" s="356"/>
      <c r="BD327" s="357"/>
      <c r="BE327" s="356"/>
      <c r="BF327" s="357"/>
      <c r="BG327" s="357"/>
      <c r="BH327" s="357"/>
      <c r="BI327" s="208"/>
      <c r="BJ327" s="29"/>
      <c r="BK327" s="12"/>
      <c r="BL327" s="12"/>
      <c r="BM327" s="356"/>
      <c r="BN327" s="356"/>
      <c r="BO327" s="356"/>
      <c r="BP327" s="356"/>
      <c r="BQ327" s="356"/>
      <c r="BR327" s="356"/>
      <c r="BS327" s="356"/>
      <c r="BT327" s="356"/>
      <c r="BU327" s="356"/>
      <c r="BV327" s="356"/>
      <c r="BW327" s="356"/>
      <c r="BX327" s="356"/>
      <c r="BY327" s="357"/>
      <c r="BZ327" s="357"/>
      <c r="CA327" s="12"/>
      <c r="CB327" s="12"/>
      <c r="CC327" s="12"/>
      <c r="CD327" s="12"/>
      <c r="CE327" s="12"/>
      <c r="CF327" s="12"/>
      <c r="CG327" s="12"/>
    </row>
    <row r="328" ht="15.75" customHeight="1">
      <c r="A328" s="5"/>
      <c r="B328" s="355"/>
      <c r="C328" s="356"/>
      <c r="D328" s="356"/>
      <c r="E328" s="356"/>
      <c r="F328" s="356"/>
      <c r="G328" s="356"/>
      <c r="H328" s="205"/>
      <c r="I328" s="356"/>
      <c r="J328" s="356"/>
      <c r="K328" s="356"/>
      <c r="L328" s="356"/>
      <c r="M328" s="356"/>
      <c r="N328" s="356"/>
      <c r="O328" s="356"/>
      <c r="P328" s="356"/>
      <c r="Q328" s="356"/>
      <c r="R328" s="356"/>
      <c r="S328" s="356"/>
      <c r="T328" s="356"/>
      <c r="U328" s="356"/>
      <c r="V328" s="356"/>
      <c r="W328" s="356"/>
      <c r="X328" s="356"/>
      <c r="Y328" s="356"/>
      <c r="Z328" s="42"/>
      <c r="AA328" s="42"/>
      <c r="AB328" s="42"/>
      <c r="AC328" s="42"/>
      <c r="AD328" s="42"/>
      <c r="AE328" s="42"/>
      <c r="AF328" s="356"/>
      <c r="AG328" s="356"/>
      <c r="AH328" s="357"/>
      <c r="AI328" s="356"/>
      <c r="AJ328" s="357"/>
      <c r="AK328" s="44"/>
      <c r="AL328" s="44"/>
      <c r="AM328" s="44"/>
      <c r="AN328" s="44"/>
      <c r="AO328" s="44"/>
      <c r="AP328" s="44"/>
      <c r="AQ328" s="356"/>
      <c r="AR328" s="356"/>
      <c r="AS328" s="357"/>
      <c r="AT328" s="356"/>
      <c r="AU328" s="357"/>
      <c r="AV328" s="44"/>
      <c r="AW328" s="44"/>
      <c r="AX328" s="44"/>
      <c r="AY328" s="44"/>
      <c r="AZ328" s="44"/>
      <c r="BA328" s="44"/>
      <c r="BB328" s="356"/>
      <c r="BC328" s="356"/>
      <c r="BD328" s="357"/>
      <c r="BE328" s="356"/>
      <c r="BF328" s="357"/>
      <c r="BG328" s="357"/>
      <c r="BH328" s="357"/>
      <c r="BI328" s="208"/>
      <c r="BJ328" s="29"/>
      <c r="BK328" s="12"/>
      <c r="BL328" s="12"/>
      <c r="BM328" s="356"/>
      <c r="BN328" s="356"/>
      <c r="BO328" s="356"/>
      <c r="BP328" s="356"/>
      <c r="BQ328" s="356"/>
      <c r="BR328" s="356"/>
      <c r="BS328" s="356"/>
      <c r="BT328" s="356"/>
      <c r="BU328" s="356"/>
      <c r="BV328" s="356"/>
      <c r="BW328" s="356"/>
      <c r="BX328" s="356"/>
      <c r="BY328" s="357"/>
      <c r="BZ328" s="357"/>
      <c r="CA328" s="12"/>
      <c r="CB328" s="12"/>
      <c r="CC328" s="12"/>
      <c r="CD328" s="12"/>
      <c r="CE328" s="12"/>
      <c r="CF328" s="12"/>
      <c r="CG328" s="12"/>
    </row>
    <row r="329" ht="15.75" customHeight="1">
      <c r="A329" s="5"/>
      <c r="B329" s="355"/>
      <c r="C329" s="356"/>
      <c r="D329" s="356"/>
      <c r="E329" s="356"/>
      <c r="F329" s="356"/>
      <c r="G329" s="356"/>
      <c r="H329" s="205"/>
      <c r="I329" s="356"/>
      <c r="J329" s="356"/>
      <c r="K329" s="356"/>
      <c r="L329" s="356"/>
      <c r="M329" s="356"/>
      <c r="N329" s="356"/>
      <c r="O329" s="356"/>
      <c r="P329" s="356"/>
      <c r="Q329" s="356"/>
      <c r="R329" s="356"/>
      <c r="S329" s="356"/>
      <c r="T329" s="356"/>
      <c r="U329" s="356"/>
      <c r="V329" s="356"/>
      <c r="W329" s="356"/>
      <c r="X329" s="356"/>
      <c r="Y329" s="356"/>
      <c r="Z329" s="42"/>
      <c r="AA329" s="42"/>
      <c r="AB329" s="42"/>
      <c r="AC329" s="42"/>
      <c r="AD329" s="42"/>
      <c r="AE329" s="42"/>
      <c r="AF329" s="356"/>
      <c r="AG329" s="356"/>
      <c r="AH329" s="357"/>
      <c r="AI329" s="356"/>
      <c r="AJ329" s="357"/>
      <c r="AK329" s="44"/>
      <c r="AL329" s="44"/>
      <c r="AM329" s="44"/>
      <c r="AN329" s="44"/>
      <c r="AO329" s="44"/>
      <c r="AP329" s="44"/>
      <c r="AQ329" s="356"/>
      <c r="AR329" s="356"/>
      <c r="AS329" s="357"/>
      <c r="AT329" s="356"/>
      <c r="AU329" s="357"/>
      <c r="AV329" s="44"/>
      <c r="AW329" s="44"/>
      <c r="AX329" s="44"/>
      <c r="AY329" s="44"/>
      <c r="AZ329" s="44"/>
      <c r="BA329" s="44"/>
      <c r="BB329" s="356"/>
      <c r="BC329" s="356"/>
      <c r="BD329" s="357"/>
      <c r="BE329" s="356"/>
      <c r="BF329" s="357"/>
      <c r="BG329" s="357"/>
      <c r="BH329" s="357"/>
      <c r="BI329" s="208"/>
      <c r="BJ329" s="29"/>
      <c r="BK329" s="12"/>
      <c r="BL329" s="12"/>
      <c r="BM329" s="356"/>
      <c r="BN329" s="356"/>
      <c r="BO329" s="356"/>
      <c r="BP329" s="356"/>
      <c r="BQ329" s="356"/>
      <c r="BR329" s="356"/>
      <c r="BS329" s="356"/>
      <c r="BT329" s="356"/>
      <c r="BU329" s="356"/>
      <c r="BV329" s="356"/>
      <c r="BW329" s="356"/>
      <c r="BX329" s="356"/>
      <c r="BY329" s="357"/>
      <c r="BZ329" s="357"/>
      <c r="CA329" s="12"/>
      <c r="CB329" s="12"/>
      <c r="CC329" s="12"/>
      <c r="CD329" s="12"/>
      <c r="CE329" s="12"/>
      <c r="CF329" s="12"/>
      <c r="CG329" s="12"/>
    </row>
    <row r="330" ht="15.75" customHeight="1">
      <c r="A330" s="5"/>
      <c r="B330" s="355"/>
      <c r="C330" s="356"/>
      <c r="D330" s="356"/>
      <c r="E330" s="356"/>
      <c r="F330" s="356"/>
      <c r="G330" s="356"/>
      <c r="H330" s="205"/>
      <c r="I330" s="356"/>
      <c r="J330" s="356"/>
      <c r="K330" s="356"/>
      <c r="L330" s="356"/>
      <c r="M330" s="356"/>
      <c r="N330" s="356"/>
      <c r="O330" s="356"/>
      <c r="P330" s="356"/>
      <c r="Q330" s="356"/>
      <c r="R330" s="356"/>
      <c r="S330" s="356"/>
      <c r="T330" s="356"/>
      <c r="U330" s="356"/>
      <c r="V330" s="356"/>
      <c r="W330" s="356"/>
      <c r="X330" s="356"/>
      <c r="Y330" s="356"/>
      <c r="Z330" s="42"/>
      <c r="AA330" s="42"/>
      <c r="AB330" s="42"/>
      <c r="AC330" s="42"/>
      <c r="AD330" s="42"/>
      <c r="AE330" s="42"/>
      <c r="AF330" s="356"/>
      <c r="AG330" s="356"/>
      <c r="AH330" s="357"/>
      <c r="AI330" s="356"/>
      <c r="AJ330" s="357"/>
      <c r="AK330" s="44"/>
      <c r="AL330" s="44"/>
      <c r="AM330" s="44"/>
      <c r="AN330" s="44"/>
      <c r="AO330" s="44"/>
      <c r="AP330" s="44"/>
      <c r="AQ330" s="356"/>
      <c r="AR330" s="356"/>
      <c r="AS330" s="357"/>
      <c r="AT330" s="356"/>
      <c r="AU330" s="357"/>
      <c r="AV330" s="44"/>
      <c r="AW330" s="44"/>
      <c r="AX330" s="44"/>
      <c r="AY330" s="44"/>
      <c r="AZ330" s="44"/>
      <c r="BA330" s="44"/>
      <c r="BB330" s="356"/>
      <c r="BC330" s="356"/>
      <c r="BD330" s="357"/>
      <c r="BE330" s="356"/>
      <c r="BF330" s="357"/>
      <c r="BG330" s="357"/>
      <c r="BH330" s="357"/>
      <c r="BI330" s="208"/>
      <c r="BJ330" s="29"/>
      <c r="BK330" s="12"/>
      <c r="BL330" s="12"/>
      <c r="BM330" s="356"/>
      <c r="BN330" s="356"/>
      <c r="BO330" s="356"/>
      <c r="BP330" s="356"/>
      <c r="BQ330" s="356"/>
      <c r="BR330" s="356"/>
      <c r="BS330" s="356"/>
      <c r="BT330" s="356"/>
      <c r="BU330" s="356"/>
      <c r="BV330" s="356"/>
      <c r="BW330" s="356"/>
      <c r="BX330" s="356"/>
      <c r="BY330" s="357"/>
      <c r="BZ330" s="357"/>
      <c r="CA330" s="12"/>
      <c r="CB330" s="12"/>
      <c r="CC330" s="12"/>
      <c r="CD330" s="12"/>
      <c r="CE330" s="12"/>
      <c r="CF330" s="12"/>
      <c r="CG330" s="12"/>
    </row>
    <row r="331" ht="15.75" customHeight="1">
      <c r="A331" s="5"/>
      <c r="B331" s="355"/>
      <c r="C331" s="356"/>
      <c r="D331" s="356"/>
      <c r="E331" s="356"/>
      <c r="F331" s="356"/>
      <c r="G331" s="356"/>
      <c r="H331" s="205"/>
      <c r="I331" s="356"/>
      <c r="J331" s="356"/>
      <c r="K331" s="356"/>
      <c r="L331" s="356"/>
      <c r="M331" s="356"/>
      <c r="N331" s="356"/>
      <c r="O331" s="356"/>
      <c r="P331" s="356"/>
      <c r="Q331" s="356"/>
      <c r="R331" s="356"/>
      <c r="S331" s="356"/>
      <c r="T331" s="356"/>
      <c r="U331" s="356"/>
      <c r="V331" s="356"/>
      <c r="W331" s="356"/>
      <c r="X331" s="356"/>
      <c r="Y331" s="356"/>
      <c r="Z331" s="42"/>
      <c r="AA331" s="42"/>
      <c r="AB331" s="42"/>
      <c r="AC331" s="42"/>
      <c r="AD331" s="42"/>
      <c r="AE331" s="42"/>
      <c r="AF331" s="356"/>
      <c r="AG331" s="356"/>
      <c r="AH331" s="357"/>
      <c r="AI331" s="356"/>
      <c r="AJ331" s="357"/>
      <c r="AK331" s="44"/>
      <c r="AL331" s="44"/>
      <c r="AM331" s="44"/>
      <c r="AN331" s="44"/>
      <c r="AO331" s="44"/>
      <c r="AP331" s="44"/>
      <c r="AQ331" s="356"/>
      <c r="AR331" s="356"/>
      <c r="AS331" s="357"/>
      <c r="AT331" s="356"/>
      <c r="AU331" s="357"/>
      <c r="AV331" s="44"/>
      <c r="AW331" s="44"/>
      <c r="AX331" s="44"/>
      <c r="AY331" s="44"/>
      <c r="AZ331" s="44"/>
      <c r="BA331" s="44"/>
      <c r="BB331" s="356"/>
      <c r="BC331" s="356"/>
      <c r="BD331" s="357"/>
      <c r="BE331" s="356"/>
      <c r="BF331" s="357"/>
      <c r="BG331" s="357"/>
      <c r="BH331" s="357"/>
      <c r="BI331" s="208"/>
      <c r="BJ331" s="29"/>
      <c r="BK331" s="12"/>
      <c r="BL331" s="12"/>
      <c r="BM331" s="356"/>
      <c r="BN331" s="356"/>
      <c r="BO331" s="356"/>
      <c r="BP331" s="356"/>
      <c r="BQ331" s="356"/>
      <c r="BR331" s="356"/>
      <c r="BS331" s="356"/>
      <c r="BT331" s="356"/>
      <c r="BU331" s="356"/>
      <c r="BV331" s="356"/>
      <c r="BW331" s="356"/>
      <c r="BX331" s="356"/>
      <c r="BY331" s="357"/>
      <c r="BZ331" s="357"/>
      <c r="CA331" s="12"/>
      <c r="CB331" s="12"/>
      <c r="CC331" s="12"/>
      <c r="CD331" s="12"/>
      <c r="CE331" s="12"/>
      <c r="CF331" s="12"/>
      <c r="CG331" s="12"/>
    </row>
    <row r="332" ht="15.75" customHeight="1">
      <c r="A332" s="5"/>
      <c r="B332" s="355"/>
      <c r="C332" s="356"/>
      <c r="D332" s="356"/>
      <c r="E332" s="356"/>
      <c r="F332" s="356"/>
      <c r="G332" s="356"/>
      <c r="H332" s="205"/>
      <c r="I332" s="356"/>
      <c r="J332" s="356"/>
      <c r="K332" s="356"/>
      <c r="L332" s="356"/>
      <c r="M332" s="356"/>
      <c r="N332" s="356"/>
      <c r="O332" s="356"/>
      <c r="P332" s="356"/>
      <c r="Q332" s="356"/>
      <c r="R332" s="356"/>
      <c r="S332" s="356"/>
      <c r="T332" s="356"/>
      <c r="U332" s="356"/>
      <c r="V332" s="356"/>
      <c r="W332" s="356"/>
      <c r="X332" s="356"/>
      <c r="Y332" s="356"/>
      <c r="Z332" s="42"/>
      <c r="AA332" s="42"/>
      <c r="AB332" s="42"/>
      <c r="AC332" s="42"/>
      <c r="AD332" s="42"/>
      <c r="AE332" s="42"/>
      <c r="AF332" s="356"/>
      <c r="AG332" s="356"/>
      <c r="AH332" s="357"/>
      <c r="AI332" s="356"/>
      <c r="AJ332" s="357"/>
      <c r="AK332" s="44"/>
      <c r="AL332" s="44"/>
      <c r="AM332" s="44"/>
      <c r="AN332" s="44"/>
      <c r="AO332" s="44"/>
      <c r="AP332" s="44"/>
      <c r="AQ332" s="356"/>
      <c r="AR332" s="356"/>
      <c r="AS332" s="357"/>
      <c r="AT332" s="356"/>
      <c r="AU332" s="357"/>
      <c r="AV332" s="44"/>
      <c r="AW332" s="44"/>
      <c r="AX332" s="44"/>
      <c r="AY332" s="44"/>
      <c r="AZ332" s="44"/>
      <c r="BA332" s="44"/>
      <c r="BB332" s="356"/>
      <c r="BC332" s="356"/>
      <c r="BD332" s="357"/>
      <c r="BE332" s="356"/>
      <c r="BF332" s="357"/>
      <c r="BG332" s="357"/>
      <c r="BH332" s="357"/>
      <c r="BI332" s="208"/>
      <c r="BJ332" s="29"/>
      <c r="BK332" s="12"/>
      <c r="BL332" s="12"/>
      <c r="BM332" s="356"/>
      <c r="BN332" s="356"/>
      <c r="BO332" s="356"/>
      <c r="BP332" s="356"/>
      <c r="BQ332" s="356"/>
      <c r="BR332" s="356"/>
      <c r="BS332" s="356"/>
      <c r="BT332" s="356"/>
      <c r="BU332" s="356"/>
      <c r="BV332" s="356"/>
      <c r="BW332" s="356"/>
      <c r="BX332" s="356"/>
      <c r="BY332" s="357"/>
      <c r="BZ332" s="357"/>
      <c r="CA332" s="12"/>
      <c r="CB332" s="12"/>
      <c r="CC332" s="12"/>
      <c r="CD332" s="12"/>
      <c r="CE332" s="12"/>
      <c r="CF332" s="12"/>
      <c r="CG332" s="12"/>
    </row>
    <row r="333" ht="15.75" customHeight="1">
      <c r="A333" s="5"/>
      <c r="B333" s="355"/>
      <c r="C333" s="356"/>
      <c r="D333" s="356"/>
      <c r="E333" s="356"/>
      <c r="F333" s="356"/>
      <c r="G333" s="356"/>
      <c r="H333" s="205"/>
      <c r="I333" s="356"/>
      <c r="J333" s="356"/>
      <c r="K333" s="356"/>
      <c r="L333" s="356"/>
      <c r="M333" s="356"/>
      <c r="N333" s="356"/>
      <c r="O333" s="356"/>
      <c r="P333" s="356"/>
      <c r="Q333" s="356"/>
      <c r="R333" s="356"/>
      <c r="S333" s="356"/>
      <c r="T333" s="356"/>
      <c r="U333" s="356"/>
      <c r="V333" s="356"/>
      <c r="W333" s="356"/>
      <c r="X333" s="356"/>
      <c r="Y333" s="356"/>
      <c r="Z333" s="42"/>
      <c r="AA333" s="42"/>
      <c r="AB333" s="42"/>
      <c r="AC333" s="42"/>
      <c r="AD333" s="42"/>
      <c r="AE333" s="42"/>
      <c r="AF333" s="356"/>
      <c r="AG333" s="356"/>
      <c r="AH333" s="357"/>
      <c r="AI333" s="356"/>
      <c r="AJ333" s="357"/>
      <c r="AK333" s="44"/>
      <c r="AL333" s="44"/>
      <c r="AM333" s="44"/>
      <c r="AN333" s="44"/>
      <c r="AO333" s="44"/>
      <c r="AP333" s="44"/>
      <c r="AQ333" s="356"/>
      <c r="AR333" s="356"/>
      <c r="AS333" s="357"/>
      <c r="AT333" s="356"/>
      <c r="AU333" s="357"/>
      <c r="AV333" s="44"/>
      <c r="AW333" s="44"/>
      <c r="AX333" s="44"/>
      <c r="AY333" s="44"/>
      <c r="AZ333" s="44"/>
      <c r="BA333" s="44"/>
      <c r="BB333" s="356"/>
      <c r="BC333" s="356"/>
      <c r="BD333" s="357"/>
      <c r="BE333" s="356"/>
      <c r="BF333" s="357"/>
      <c r="BG333" s="357"/>
      <c r="BH333" s="357"/>
      <c r="BI333" s="208"/>
      <c r="BJ333" s="29"/>
      <c r="BK333" s="12"/>
      <c r="BL333" s="12"/>
      <c r="BM333" s="356"/>
      <c r="BN333" s="356"/>
      <c r="BO333" s="356"/>
      <c r="BP333" s="356"/>
      <c r="BQ333" s="356"/>
      <c r="BR333" s="356"/>
      <c r="BS333" s="356"/>
      <c r="BT333" s="356"/>
      <c r="BU333" s="356"/>
      <c r="BV333" s="356"/>
      <c r="BW333" s="356"/>
      <c r="BX333" s="356"/>
      <c r="BY333" s="357"/>
      <c r="BZ333" s="357"/>
      <c r="CA333" s="12"/>
      <c r="CB333" s="12"/>
      <c r="CC333" s="12"/>
      <c r="CD333" s="12"/>
      <c r="CE333" s="12"/>
      <c r="CF333" s="12"/>
      <c r="CG333" s="12"/>
    </row>
    <row r="334" ht="15.75" customHeight="1">
      <c r="A334" s="5"/>
      <c r="B334" s="355"/>
      <c r="C334" s="356"/>
      <c r="D334" s="356"/>
      <c r="E334" s="356"/>
      <c r="F334" s="356"/>
      <c r="G334" s="356"/>
      <c r="H334" s="205"/>
      <c r="I334" s="356"/>
      <c r="J334" s="356"/>
      <c r="K334" s="356"/>
      <c r="L334" s="356"/>
      <c r="M334" s="356"/>
      <c r="N334" s="356"/>
      <c r="O334" s="356"/>
      <c r="P334" s="356"/>
      <c r="Q334" s="356"/>
      <c r="R334" s="356"/>
      <c r="S334" s="356"/>
      <c r="T334" s="356"/>
      <c r="U334" s="356"/>
      <c r="V334" s="356"/>
      <c r="W334" s="356"/>
      <c r="X334" s="356"/>
      <c r="Y334" s="356"/>
      <c r="Z334" s="42"/>
      <c r="AA334" s="42"/>
      <c r="AB334" s="42"/>
      <c r="AC334" s="42"/>
      <c r="AD334" s="42"/>
      <c r="AE334" s="42"/>
      <c r="AF334" s="356"/>
      <c r="AG334" s="356"/>
      <c r="AH334" s="357"/>
      <c r="AI334" s="356"/>
      <c r="AJ334" s="357"/>
      <c r="AK334" s="44"/>
      <c r="AL334" s="44"/>
      <c r="AM334" s="44"/>
      <c r="AN334" s="44"/>
      <c r="AO334" s="44"/>
      <c r="AP334" s="44"/>
      <c r="AQ334" s="356"/>
      <c r="AR334" s="356"/>
      <c r="AS334" s="357"/>
      <c r="AT334" s="356"/>
      <c r="AU334" s="357"/>
      <c r="AV334" s="44"/>
      <c r="AW334" s="44"/>
      <c r="AX334" s="44"/>
      <c r="AY334" s="44"/>
      <c r="AZ334" s="44"/>
      <c r="BA334" s="44"/>
      <c r="BB334" s="356"/>
      <c r="BC334" s="356"/>
      <c r="BD334" s="357"/>
      <c r="BE334" s="356"/>
      <c r="BF334" s="357"/>
      <c r="BG334" s="357"/>
      <c r="BH334" s="357"/>
      <c r="BI334" s="208"/>
      <c r="BJ334" s="29"/>
      <c r="BK334" s="12"/>
      <c r="BL334" s="12"/>
      <c r="BM334" s="356"/>
      <c r="BN334" s="356"/>
      <c r="BO334" s="356"/>
      <c r="BP334" s="356"/>
      <c r="BQ334" s="356"/>
      <c r="BR334" s="356"/>
      <c r="BS334" s="356"/>
      <c r="BT334" s="356"/>
      <c r="BU334" s="356"/>
      <c r="BV334" s="356"/>
      <c r="BW334" s="356"/>
      <c r="BX334" s="356"/>
      <c r="BY334" s="357"/>
      <c r="BZ334" s="357"/>
      <c r="CA334" s="12"/>
      <c r="CB334" s="12"/>
      <c r="CC334" s="12"/>
      <c r="CD334" s="12"/>
      <c r="CE334" s="12"/>
      <c r="CF334" s="12"/>
      <c r="CG334" s="12"/>
    </row>
    <row r="335" ht="15.75" customHeight="1">
      <c r="A335" s="5"/>
      <c r="B335" s="355"/>
      <c r="C335" s="356"/>
      <c r="D335" s="356"/>
      <c r="E335" s="356"/>
      <c r="F335" s="356"/>
      <c r="G335" s="356"/>
      <c r="H335" s="205"/>
      <c r="I335" s="356"/>
      <c r="J335" s="356"/>
      <c r="K335" s="356"/>
      <c r="L335" s="356"/>
      <c r="M335" s="356"/>
      <c r="N335" s="356"/>
      <c r="O335" s="356"/>
      <c r="P335" s="356"/>
      <c r="Q335" s="356"/>
      <c r="R335" s="356"/>
      <c r="S335" s="356"/>
      <c r="T335" s="356"/>
      <c r="U335" s="356"/>
      <c r="V335" s="356"/>
      <c r="W335" s="356"/>
      <c r="X335" s="356"/>
      <c r="Y335" s="356"/>
      <c r="Z335" s="42"/>
      <c r="AA335" s="42"/>
      <c r="AB335" s="42"/>
      <c r="AC335" s="42"/>
      <c r="AD335" s="42"/>
      <c r="AE335" s="42"/>
      <c r="AF335" s="356"/>
      <c r="AG335" s="356"/>
      <c r="AH335" s="357"/>
      <c r="AI335" s="356"/>
      <c r="AJ335" s="357"/>
      <c r="AK335" s="44"/>
      <c r="AL335" s="44"/>
      <c r="AM335" s="44"/>
      <c r="AN335" s="44"/>
      <c r="AO335" s="44"/>
      <c r="AP335" s="44"/>
      <c r="AQ335" s="356"/>
      <c r="AR335" s="356"/>
      <c r="AS335" s="357"/>
      <c r="AT335" s="356"/>
      <c r="AU335" s="357"/>
      <c r="AV335" s="44"/>
      <c r="AW335" s="44"/>
      <c r="AX335" s="44"/>
      <c r="AY335" s="44"/>
      <c r="AZ335" s="44"/>
      <c r="BA335" s="44"/>
      <c r="BB335" s="356"/>
      <c r="BC335" s="356"/>
      <c r="BD335" s="357"/>
      <c r="BE335" s="356"/>
      <c r="BF335" s="357"/>
      <c r="BG335" s="357"/>
      <c r="BH335" s="357"/>
      <c r="BI335" s="208"/>
      <c r="BJ335" s="29"/>
      <c r="BK335" s="12"/>
      <c r="BL335" s="12"/>
      <c r="BM335" s="356"/>
      <c r="BN335" s="356"/>
      <c r="BO335" s="356"/>
      <c r="BP335" s="356"/>
      <c r="BQ335" s="356"/>
      <c r="BR335" s="356"/>
      <c r="BS335" s="356"/>
      <c r="BT335" s="356"/>
      <c r="BU335" s="356"/>
      <c r="BV335" s="356"/>
      <c r="BW335" s="356"/>
      <c r="BX335" s="356"/>
      <c r="BY335" s="357"/>
      <c r="BZ335" s="357"/>
      <c r="CA335" s="12"/>
      <c r="CB335" s="12"/>
      <c r="CC335" s="12"/>
      <c r="CD335" s="12"/>
      <c r="CE335" s="12"/>
      <c r="CF335" s="12"/>
      <c r="CG335" s="12"/>
    </row>
    <row r="336" ht="15.75" customHeight="1">
      <c r="A336" s="5"/>
      <c r="B336" s="355"/>
      <c r="C336" s="356"/>
      <c r="D336" s="356"/>
      <c r="E336" s="356"/>
      <c r="F336" s="356"/>
      <c r="G336" s="356"/>
      <c r="H336" s="205"/>
      <c r="I336" s="356"/>
      <c r="J336" s="356"/>
      <c r="K336" s="356"/>
      <c r="L336" s="356"/>
      <c r="M336" s="356"/>
      <c r="N336" s="356"/>
      <c r="O336" s="356"/>
      <c r="P336" s="356"/>
      <c r="Q336" s="356"/>
      <c r="R336" s="356"/>
      <c r="S336" s="356"/>
      <c r="T336" s="356"/>
      <c r="U336" s="356"/>
      <c r="V336" s="356"/>
      <c r="W336" s="356"/>
      <c r="X336" s="356"/>
      <c r="Y336" s="356"/>
      <c r="Z336" s="42"/>
      <c r="AA336" s="42"/>
      <c r="AB336" s="42"/>
      <c r="AC336" s="42"/>
      <c r="AD336" s="42"/>
      <c r="AE336" s="42"/>
      <c r="AF336" s="356"/>
      <c r="AG336" s="356"/>
      <c r="AH336" s="357"/>
      <c r="AI336" s="356"/>
      <c r="AJ336" s="357"/>
      <c r="AK336" s="44"/>
      <c r="AL336" s="44"/>
      <c r="AM336" s="44"/>
      <c r="AN336" s="44"/>
      <c r="AO336" s="44"/>
      <c r="AP336" s="44"/>
      <c r="AQ336" s="356"/>
      <c r="AR336" s="356"/>
      <c r="AS336" s="357"/>
      <c r="AT336" s="356"/>
      <c r="AU336" s="357"/>
      <c r="AV336" s="44"/>
      <c r="AW336" s="44"/>
      <c r="AX336" s="44"/>
      <c r="AY336" s="44"/>
      <c r="AZ336" s="44"/>
      <c r="BA336" s="44"/>
      <c r="BB336" s="356"/>
      <c r="BC336" s="356"/>
      <c r="BD336" s="357"/>
      <c r="BE336" s="356"/>
      <c r="BF336" s="357"/>
      <c r="BG336" s="357"/>
      <c r="BH336" s="357"/>
      <c r="BI336" s="208"/>
      <c r="BJ336" s="29"/>
      <c r="BK336" s="12"/>
      <c r="BL336" s="12"/>
      <c r="BM336" s="356"/>
      <c r="BN336" s="356"/>
      <c r="BO336" s="356"/>
      <c r="BP336" s="356"/>
      <c r="BQ336" s="356"/>
      <c r="BR336" s="356"/>
      <c r="BS336" s="356"/>
      <c r="BT336" s="356"/>
      <c r="BU336" s="356"/>
      <c r="BV336" s="356"/>
      <c r="BW336" s="356"/>
      <c r="BX336" s="356"/>
      <c r="BY336" s="357"/>
      <c r="BZ336" s="357"/>
      <c r="CA336" s="12"/>
      <c r="CB336" s="12"/>
      <c r="CC336" s="12"/>
      <c r="CD336" s="12"/>
      <c r="CE336" s="12"/>
      <c r="CF336" s="12"/>
      <c r="CG336" s="12"/>
    </row>
    <row r="337" ht="15.75" customHeight="1">
      <c r="A337" s="5"/>
      <c r="B337" s="355"/>
      <c r="C337" s="356"/>
      <c r="D337" s="356"/>
      <c r="E337" s="356"/>
      <c r="F337" s="356"/>
      <c r="G337" s="356"/>
      <c r="H337" s="205"/>
      <c r="I337" s="356"/>
      <c r="J337" s="356"/>
      <c r="K337" s="356"/>
      <c r="L337" s="356"/>
      <c r="M337" s="356"/>
      <c r="N337" s="356"/>
      <c r="O337" s="356"/>
      <c r="P337" s="356"/>
      <c r="Q337" s="356"/>
      <c r="R337" s="356"/>
      <c r="S337" s="356"/>
      <c r="T337" s="356"/>
      <c r="U337" s="356"/>
      <c r="V337" s="356"/>
      <c r="W337" s="356"/>
      <c r="X337" s="356"/>
      <c r="Y337" s="356"/>
      <c r="Z337" s="42"/>
      <c r="AA337" s="42"/>
      <c r="AB337" s="42"/>
      <c r="AC337" s="42"/>
      <c r="AD337" s="42"/>
      <c r="AE337" s="42"/>
      <c r="AF337" s="356"/>
      <c r="AG337" s="356"/>
      <c r="AH337" s="357"/>
      <c r="AI337" s="356"/>
      <c r="AJ337" s="357"/>
      <c r="AK337" s="44"/>
      <c r="AL337" s="44"/>
      <c r="AM337" s="44"/>
      <c r="AN337" s="44"/>
      <c r="AO337" s="44"/>
      <c r="AP337" s="44"/>
      <c r="AQ337" s="356"/>
      <c r="AR337" s="356"/>
      <c r="AS337" s="357"/>
      <c r="AT337" s="356"/>
      <c r="AU337" s="357"/>
      <c r="AV337" s="44"/>
      <c r="AW337" s="44"/>
      <c r="AX337" s="44"/>
      <c r="AY337" s="44"/>
      <c r="AZ337" s="44"/>
      <c r="BA337" s="44"/>
      <c r="BB337" s="356"/>
      <c r="BC337" s="356"/>
      <c r="BD337" s="357"/>
      <c r="BE337" s="356"/>
      <c r="BF337" s="357"/>
      <c r="BG337" s="357"/>
      <c r="BH337" s="357"/>
      <c r="BI337" s="208"/>
      <c r="BJ337" s="29"/>
      <c r="BK337" s="12"/>
      <c r="BL337" s="12"/>
      <c r="BM337" s="356"/>
      <c r="BN337" s="356"/>
      <c r="BO337" s="356"/>
      <c r="BP337" s="356"/>
      <c r="BQ337" s="356"/>
      <c r="BR337" s="356"/>
      <c r="BS337" s="356"/>
      <c r="BT337" s="356"/>
      <c r="BU337" s="356"/>
      <c r="BV337" s="356"/>
      <c r="BW337" s="356"/>
      <c r="BX337" s="356"/>
      <c r="BY337" s="357"/>
      <c r="BZ337" s="357"/>
      <c r="CA337" s="12"/>
      <c r="CB337" s="12"/>
      <c r="CC337" s="12"/>
      <c r="CD337" s="12"/>
      <c r="CE337" s="12"/>
      <c r="CF337" s="12"/>
      <c r="CG337" s="12"/>
    </row>
    <row r="338" ht="15.75" customHeight="1">
      <c r="A338" s="5"/>
      <c r="B338" s="355"/>
      <c r="C338" s="356"/>
      <c r="D338" s="356"/>
      <c r="E338" s="356"/>
      <c r="F338" s="356"/>
      <c r="G338" s="356"/>
      <c r="H338" s="205"/>
      <c r="I338" s="356"/>
      <c r="J338" s="356"/>
      <c r="K338" s="356"/>
      <c r="L338" s="356"/>
      <c r="M338" s="356"/>
      <c r="N338" s="356"/>
      <c r="O338" s="356"/>
      <c r="P338" s="356"/>
      <c r="Q338" s="356"/>
      <c r="R338" s="356"/>
      <c r="S338" s="356"/>
      <c r="T338" s="356"/>
      <c r="U338" s="356"/>
      <c r="V338" s="356"/>
      <c r="W338" s="356"/>
      <c r="X338" s="356"/>
      <c r="Y338" s="356"/>
      <c r="Z338" s="42"/>
      <c r="AA338" s="42"/>
      <c r="AB338" s="42"/>
      <c r="AC338" s="42"/>
      <c r="AD338" s="42"/>
      <c r="AE338" s="42"/>
      <c r="AF338" s="356"/>
      <c r="AG338" s="356"/>
      <c r="AH338" s="357"/>
      <c r="AI338" s="356"/>
      <c r="AJ338" s="357"/>
      <c r="AK338" s="44"/>
      <c r="AL338" s="44"/>
      <c r="AM338" s="44"/>
      <c r="AN338" s="44"/>
      <c r="AO338" s="44"/>
      <c r="AP338" s="44"/>
      <c r="AQ338" s="356"/>
      <c r="AR338" s="356"/>
      <c r="AS338" s="357"/>
      <c r="AT338" s="356"/>
      <c r="AU338" s="357"/>
      <c r="AV338" s="44"/>
      <c r="AW338" s="44"/>
      <c r="AX338" s="44"/>
      <c r="AY338" s="44"/>
      <c r="AZ338" s="44"/>
      <c r="BA338" s="44"/>
      <c r="BB338" s="356"/>
      <c r="BC338" s="356"/>
      <c r="BD338" s="357"/>
      <c r="BE338" s="356"/>
      <c r="BF338" s="357"/>
      <c r="BG338" s="357"/>
      <c r="BH338" s="357"/>
      <c r="BI338" s="208"/>
      <c r="BJ338" s="29"/>
      <c r="BK338" s="12"/>
      <c r="BL338" s="12"/>
      <c r="BM338" s="356"/>
      <c r="BN338" s="356"/>
      <c r="BO338" s="356"/>
      <c r="BP338" s="356"/>
      <c r="BQ338" s="356"/>
      <c r="BR338" s="356"/>
      <c r="BS338" s="356"/>
      <c r="BT338" s="356"/>
      <c r="BU338" s="356"/>
      <c r="BV338" s="356"/>
      <c r="BW338" s="356"/>
      <c r="BX338" s="356"/>
      <c r="BY338" s="357"/>
      <c r="BZ338" s="357"/>
      <c r="CA338" s="12"/>
      <c r="CB338" s="12"/>
      <c r="CC338" s="12"/>
      <c r="CD338" s="12"/>
      <c r="CE338" s="12"/>
      <c r="CF338" s="12"/>
      <c r="CG338" s="12"/>
    </row>
    <row r="339" ht="15.75" customHeight="1">
      <c r="A339" s="5"/>
      <c r="B339" s="355"/>
      <c r="C339" s="356"/>
      <c r="D339" s="356"/>
      <c r="E339" s="356"/>
      <c r="F339" s="356"/>
      <c r="G339" s="356"/>
      <c r="H339" s="205"/>
      <c r="I339" s="356"/>
      <c r="J339" s="356"/>
      <c r="K339" s="356"/>
      <c r="L339" s="356"/>
      <c r="M339" s="356"/>
      <c r="N339" s="356"/>
      <c r="O339" s="356"/>
      <c r="P339" s="356"/>
      <c r="Q339" s="356"/>
      <c r="R339" s="356"/>
      <c r="S339" s="356"/>
      <c r="T339" s="356"/>
      <c r="U339" s="356"/>
      <c r="V339" s="356"/>
      <c r="W339" s="356"/>
      <c r="X339" s="356"/>
      <c r="Y339" s="356"/>
      <c r="Z339" s="42"/>
      <c r="AA339" s="42"/>
      <c r="AB339" s="42"/>
      <c r="AC339" s="42"/>
      <c r="AD339" s="42"/>
      <c r="AE339" s="42"/>
      <c r="AF339" s="356"/>
      <c r="AG339" s="356"/>
      <c r="AH339" s="357"/>
      <c r="AI339" s="356"/>
      <c r="AJ339" s="357"/>
      <c r="AK339" s="44"/>
      <c r="AL339" s="44"/>
      <c r="AM339" s="44"/>
      <c r="AN339" s="44"/>
      <c r="AO339" s="44"/>
      <c r="AP339" s="44"/>
      <c r="AQ339" s="356"/>
      <c r="AR339" s="356"/>
      <c r="AS339" s="357"/>
      <c r="AT339" s="356"/>
      <c r="AU339" s="357"/>
      <c r="AV339" s="44"/>
      <c r="AW339" s="44"/>
      <c r="AX339" s="44"/>
      <c r="AY339" s="44"/>
      <c r="AZ339" s="44"/>
      <c r="BA339" s="44"/>
      <c r="BB339" s="356"/>
      <c r="BC339" s="356"/>
      <c r="BD339" s="357"/>
      <c r="BE339" s="356"/>
      <c r="BF339" s="357"/>
      <c r="BG339" s="357"/>
      <c r="BH339" s="357"/>
      <c r="BI339" s="208"/>
      <c r="BJ339" s="29"/>
      <c r="BK339" s="12"/>
      <c r="BL339" s="12"/>
      <c r="BM339" s="356"/>
      <c r="BN339" s="356"/>
      <c r="BO339" s="356"/>
      <c r="BP339" s="356"/>
      <c r="BQ339" s="356"/>
      <c r="BR339" s="356"/>
      <c r="BS339" s="356"/>
      <c r="BT339" s="356"/>
      <c r="BU339" s="356"/>
      <c r="BV339" s="356"/>
      <c r="BW339" s="356"/>
      <c r="BX339" s="356"/>
      <c r="BY339" s="357"/>
      <c r="BZ339" s="357"/>
      <c r="CA339" s="12"/>
      <c r="CB339" s="12"/>
      <c r="CC339" s="12"/>
      <c r="CD339" s="12"/>
      <c r="CE339" s="12"/>
      <c r="CF339" s="12"/>
      <c r="CG339" s="12"/>
    </row>
    <row r="340" ht="15.75" customHeight="1">
      <c r="A340" s="5"/>
      <c r="B340" s="355"/>
      <c r="C340" s="356"/>
      <c r="D340" s="356"/>
      <c r="E340" s="356"/>
      <c r="F340" s="356"/>
      <c r="G340" s="356"/>
      <c r="H340" s="205"/>
      <c r="I340" s="356"/>
      <c r="J340" s="356"/>
      <c r="K340" s="356"/>
      <c r="L340" s="356"/>
      <c r="M340" s="356"/>
      <c r="N340" s="356"/>
      <c r="O340" s="356"/>
      <c r="P340" s="356"/>
      <c r="Q340" s="356"/>
      <c r="R340" s="356"/>
      <c r="S340" s="356"/>
      <c r="T340" s="356"/>
      <c r="U340" s="356"/>
      <c r="V340" s="356"/>
      <c r="W340" s="356"/>
      <c r="X340" s="356"/>
      <c r="Y340" s="356"/>
      <c r="Z340" s="42"/>
      <c r="AA340" s="42"/>
      <c r="AB340" s="42"/>
      <c r="AC340" s="42"/>
      <c r="AD340" s="42"/>
      <c r="AE340" s="42"/>
      <c r="AF340" s="356"/>
      <c r="AG340" s="356"/>
      <c r="AH340" s="357"/>
      <c r="AI340" s="356"/>
      <c r="AJ340" s="357"/>
      <c r="AK340" s="44"/>
      <c r="AL340" s="44"/>
      <c r="AM340" s="44"/>
      <c r="AN340" s="44"/>
      <c r="AO340" s="44"/>
      <c r="AP340" s="44"/>
      <c r="AQ340" s="356"/>
      <c r="AR340" s="356"/>
      <c r="AS340" s="357"/>
      <c r="AT340" s="356"/>
      <c r="AU340" s="357"/>
      <c r="AV340" s="44"/>
      <c r="AW340" s="44"/>
      <c r="AX340" s="44"/>
      <c r="AY340" s="44"/>
      <c r="AZ340" s="44"/>
      <c r="BA340" s="44"/>
      <c r="BB340" s="356"/>
      <c r="BC340" s="356"/>
      <c r="BD340" s="357"/>
      <c r="BE340" s="356"/>
      <c r="BF340" s="357"/>
      <c r="BG340" s="357"/>
      <c r="BH340" s="357"/>
      <c r="BI340" s="208"/>
      <c r="BJ340" s="29"/>
      <c r="BK340" s="12"/>
      <c r="BL340" s="12"/>
      <c r="BM340" s="356"/>
      <c r="BN340" s="356"/>
      <c r="BO340" s="356"/>
      <c r="BP340" s="356"/>
      <c r="BQ340" s="356"/>
      <c r="BR340" s="356"/>
      <c r="BS340" s="356"/>
      <c r="BT340" s="356"/>
      <c r="BU340" s="356"/>
      <c r="BV340" s="356"/>
      <c r="BW340" s="356"/>
      <c r="BX340" s="356"/>
      <c r="BY340" s="357"/>
      <c r="BZ340" s="357"/>
      <c r="CA340" s="12"/>
      <c r="CB340" s="12"/>
      <c r="CC340" s="12"/>
      <c r="CD340" s="12"/>
      <c r="CE340" s="12"/>
      <c r="CF340" s="12"/>
      <c r="CG340" s="12"/>
    </row>
    <row r="341" ht="15.75" customHeight="1">
      <c r="A341" s="5"/>
      <c r="B341" s="355"/>
      <c r="C341" s="356"/>
      <c r="D341" s="356"/>
      <c r="E341" s="356"/>
      <c r="F341" s="356"/>
      <c r="G341" s="356"/>
      <c r="H341" s="205"/>
      <c r="I341" s="356"/>
      <c r="J341" s="356"/>
      <c r="K341" s="356"/>
      <c r="L341" s="356"/>
      <c r="M341" s="356"/>
      <c r="N341" s="356"/>
      <c r="O341" s="356"/>
      <c r="P341" s="356"/>
      <c r="Q341" s="356"/>
      <c r="R341" s="356"/>
      <c r="S341" s="356"/>
      <c r="T341" s="356"/>
      <c r="U341" s="356"/>
      <c r="V341" s="356"/>
      <c r="W341" s="356"/>
      <c r="X341" s="356"/>
      <c r="Y341" s="356"/>
      <c r="Z341" s="42"/>
      <c r="AA341" s="42"/>
      <c r="AB341" s="42"/>
      <c r="AC341" s="42"/>
      <c r="AD341" s="42"/>
      <c r="AE341" s="42"/>
      <c r="AF341" s="356"/>
      <c r="AG341" s="356"/>
      <c r="AH341" s="357"/>
      <c r="AI341" s="356"/>
      <c r="AJ341" s="357"/>
      <c r="AK341" s="44"/>
      <c r="AL341" s="44"/>
      <c r="AM341" s="44"/>
      <c r="AN341" s="44"/>
      <c r="AO341" s="44"/>
      <c r="AP341" s="44"/>
      <c r="AQ341" s="356"/>
      <c r="AR341" s="356"/>
      <c r="AS341" s="357"/>
      <c r="AT341" s="356"/>
      <c r="AU341" s="357"/>
      <c r="AV341" s="44"/>
      <c r="AW341" s="44"/>
      <c r="AX341" s="44"/>
      <c r="AY341" s="44"/>
      <c r="AZ341" s="44"/>
      <c r="BA341" s="44"/>
      <c r="BB341" s="356"/>
      <c r="BC341" s="356"/>
      <c r="BD341" s="357"/>
      <c r="BE341" s="356"/>
      <c r="BF341" s="357"/>
      <c r="BG341" s="357"/>
      <c r="BH341" s="357"/>
      <c r="BI341" s="208"/>
      <c r="BJ341" s="29"/>
      <c r="BK341" s="12"/>
      <c r="BL341" s="12"/>
      <c r="BM341" s="356"/>
      <c r="BN341" s="356"/>
      <c r="BO341" s="356"/>
      <c r="BP341" s="356"/>
      <c r="BQ341" s="356"/>
      <c r="BR341" s="356"/>
      <c r="BS341" s="356"/>
      <c r="BT341" s="356"/>
      <c r="BU341" s="356"/>
      <c r="BV341" s="356"/>
      <c r="BW341" s="356"/>
      <c r="BX341" s="356"/>
      <c r="BY341" s="357"/>
      <c r="BZ341" s="357"/>
      <c r="CA341" s="12"/>
      <c r="CB341" s="12"/>
      <c r="CC341" s="12"/>
      <c r="CD341" s="12"/>
      <c r="CE341" s="12"/>
      <c r="CF341" s="12"/>
      <c r="CG341" s="12"/>
    </row>
    <row r="342" ht="15.75" customHeight="1">
      <c r="A342" s="5"/>
      <c r="B342" s="355"/>
      <c r="C342" s="356"/>
      <c r="D342" s="356"/>
      <c r="E342" s="356"/>
      <c r="F342" s="356"/>
      <c r="G342" s="356"/>
      <c r="H342" s="205"/>
      <c r="I342" s="356"/>
      <c r="J342" s="356"/>
      <c r="K342" s="356"/>
      <c r="L342" s="356"/>
      <c r="M342" s="356"/>
      <c r="N342" s="356"/>
      <c r="O342" s="356"/>
      <c r="P342" s="356"/>
      <c r="Q342" s="356"/>
      <c r="R342" s="356"/>
      <c r="S342" s="356"/>
      <c r="T342" s="356"/>
      <c r="U342" s="356"/>
      <c r="V342" s="356"/>
      <c r="W342" s="356"/>
      <c r="X342" s="356"/>
      <c r="Y342" s="356"/>
      <c r="Z342" s="42"/>
      <c r="AA342" s="42"/>
      <c r="AB342" s="42"/>
      <c r="AC342" s="42"/>
      <c r="AD342" s="42"/>
      <c r="AE342" s="42"/>
      <c r="AF342" s="356"/>
      <c r="AG342" s="356"/>
      <c r="AH342" s="357"/>
      <c r="AI342" s="356"/>
      <c r="AJ342" s="357"/>
      <c r="AK342" s="44"/>
      <c r="AL342" s="44"/>
      <c r="AM342" s="44"/>
      <c r="AN342" s="44"/>
      <c r="AO342" s="44"/>
      <c r="AP342" s="44"/>
      <c r="AQ342" s="356"/>
      <c r="AR342" s="356"/>
      <c r="AS342" s="357"/>
      <c r="AT342" s="356"/>
      <c r="AU342" s="357"/>
      <c r="AV342" s="44"/>
      <c r="AW342" s="44"/>
      <c r="AX342" s="44"/>
      <c r="AY342" s="44"/>
      <c r="AZ342" s="44"/>
      <c r="BA342" s="44"/>
      <c r="BB342" s="356"/>
      <c r="BC342" s="356"/>
      <c r="BD342" s="357"/>
      <c r="BE342" s="356"/>
      <c r="BF342" s="357"/>
      <c r="BG342" s="357"/>
      <c r="BH342" s="357"/>
      <c r="BI342" s="208"/>
      <c r="BJ342" s="29"/>
      <c r="BK342" s="12"/>
      <c r="BL342" s="12"/>
      <c r="BM342" s="356"/>
      <c r="BN342" s="356"/>
      <c r="BO342" s="356"/>
      <c r="BP342" s="356"/>
      <c r="BQ342" s="356"/>
      <c r="BR342" s="356"/>
      <c r="BS342" s="356"/>
      <c r="BT342" s="356"/>
      <c r="BU342" s="356"/>
      <c r="BV342" s="356"/>
      <c r="BW342" s="356"/>
      <c r="BX342" s="356"/>
      <c r="BY342" s="357"/>
      <c r="BZ342" s="357"/>
      <c r="CA342" s="12"/>
      <c r="CB342" s="12"/>
      <c r="CC342" s="12"/>
      <c r="CD342" s="12"/>
      <c r="CE342" s="12"/>
      <c r="CF342" s="12"/>
      <c r="CG342" s="12"/>
    </row>
    <row r="343" ht="15.75" customHeight="1">
      <c r="A343" s="5"/>
      <c r="B343" s="355"/>
      <c r="C343" s="356"/>
      <c r="D343" s="356"/>
      <c r="E343" s="356"/>
      <c r="F343" s="356"/>
      <c r="G343" s="356"/>
      <c r="H343" s="205"/>
      <c r="I343" s="356"/>
      <c r="J343" s="356"/>
      <c r="K343" s="356"/>
      <c r="L343" s="356"/>
      <c r="M343" s="356"/>
      <c r="N343" s="356"/>
      <c r="O343" s="356"/>
      <c r="P343" s="356"/>
      <c r="Q343" s="356"/>
      <c r="R343" s="356"/>
      <c r="S343" s="356"/>
      <c r="T343" s="356"/>
      <c r="U343" s="356"/>
      <c r="V343" s="356"/>
      <c r="W343" s="356"/>
      <c r="X343" s="356"/>
      <c r="Y343" s="356"/>
      <c r="Z343" s="42"/>
      <c r="AA343" s="42"/>
      <c r="AB343" s="42"/>
      <c r="AC343" s="42"/>
      <c r="AD343" s="42"/>
      <c r="AE343" s="42"/>
      <c r="AF343" s="356"/>
      <c r="AG343" s="356"/>
      <c r="AH343" s="357"/>
      <c r="AI343" s="356"/>
      <c r="AJ343" s="357"/>
      <c r="AK343" s="44"/>
      <c r="AL343" s="44"/>
      <c r="AM343" s="44"/>
      <c r="AN343" s="44"/>
      <c r="AO343" s="44"/>
      <c r="AP343" s="44"/>
      <c r="AQ343" s="356"/>
      <c r="AR343" s="356"/>
      <c r="AS343" s="357"/>
      <c r="AT343" s="356"/>
      <c r="AU343" s="357"/>
      <c r="AV343" s="44"/>
      <c r="AW343" s="44"/>
      <c r="AX343" s="44"/>
      <c r="AY343" s="44"/>
      <c r="AZ343" s="44"/>
      <c r="BA343" s="44"/>
      <c r="BB343" s="356"/>
      <c r="BC343" s="356"/>
      <c r="BD343" s="357"/>
      <c r="BE343" s="356"/>
      <c r="BF343" s="357"/>
      <c r="BG343" s="357"/>
      <c r="BH343" s="357"/>
      <c r="BI343" s="208"/>
      <c r="BJ343" s="29"/>
      <c r="BK343" s="12"/>
      <c r="BL343" s="12"/>
      <c r="BM343" s="356"/>
      <c r="BN343" s="356"/>
      <c r="BO343" s="356"/>
      <c r="BP343" s="356"/>
      <c r="BQ343" s="356"/>
      <c r="BR343" s="356"/>
      <c r="BS343" s="356"/>
      <c r="BT343" s="356"/>
      <c r="BU343" s="356"/>
      <c r="BV343" s="356"/>
      <c r="BW343" s="356"/>
      <c r="BX343" s="356"/>
      <c r="BY343" s="357"/>
      <c r="BZ343" s="357"/>
      <c r="CA343" s="12"/>
      <c r="CB343" s="12"/>
      <c r="CC343" s="12"/>
      <c r="CD343" s="12"/>
      <c r="CE343" s="12"/>
      <c r="CF343" s="12"/>
      <c r="CG343" s="12"/>
    </row>
    <row r="344" ht="15.75" customHeight="1">
      <c r="A344" s="5"/>
      <c r="B344" s="355"/>
      <c r="C344" s="356"/>
      <c r="D344" s="356"/>
      <c r="E344" s="356"/>
      <c r="F344" s="356"/>
      <c r="G344" s="356"/>
      <c r="H344" s="205"/>
      <c r="I344" s="356"/>
      <c r="J344" s="356"/>
      <c r="K344" s="356"/>
      <c r="L344" s="356"/>
      <c r="M344" s="356"/>
      <c r="N344" s="356"/>
      <c r="O344" s="356"/>
      <c r="P344" s="356"/>
      <c r="Q344" s="356"/>
      <c r="R344" s="356"/>
      <c r="S344" s="356"/>
      <c r="T344" s="356"/>
      <c r="U344" s="356"/>
      <c r="V344" s="356"/>
      <c r="W344" s="356"/>
      <c r="X344" s="356"/>
      <c r="Y344" s="356"/>
      <c r="Z344" s="42"/>
      <c r="AA344" s="42"/>
      <c r="AB344" s="42"/>
      <c r="AC344" s="42"/>
      <c r="AD344" s="42"/>
      <c r="AE344" s="42"/>
      <c r="AF344" s="356"/>
      <c r="AG344" s="356"/>
      <c r="AH344" s="357"/>
      <c r="AI344" s="356"/>
      <c r="AJ344" s="357"/>
      <c r="AK344" s="44"/>
      <c r="AL344" s="44"/>
      <c r="AM344" s="44"/>
      <c r="AN344" s="44"/>
      <c r="AO344" s="44"/>
      <c r="AP344" s="44"/>
      <c r="AQ344" s="356"/>
      <c r="AR344" s="356"/>
      <c r="AS344" s="357"/>
      <c r="AT344" s="356"/>
      <c r="AU344" s="357"/>
      <c r="AV344" s="44"/>
      <c r="AW344" s="44"/>
      <c r="AX344" s="44"/>
      <c r="AY344" s="44"/>
      <c r="AZ344" s="44"/>
      <c r="BA344" s="44"/>
      <c r="BB344" s="356"/>
      <c r="BC344" s="356"/>
      <c r="BD344" s="357"/>
      <c r="BE344" s="356"/>
      <c r="BF344" s="357"/>
      <c r="BG344" s="357"/>
      <c r="BH344" s="357"/>
      <c r="BI344" s="208"/>
      <c r="BJ344" s="29"/>
      <c r="BK344" s="12"/>
      <c r="BL344" s="12"/>
      <c r="BM344" s="356"/>
      <c r="BN344" s="356"/>
      <c r="BO344" s="356"/>
      <c r="BP344" s="356"/>
      <c r="BQ344" s="356"/>
      <c r="BR344" s="356"/>
      <c r="BS344" s="356"/>
      <c r="BT344" s="356"/>
      <c r="BU344" s="356"/>
      <c r="BV344" s="356"/>
      <c r="BW344" s="356"/>
      <c r="BX344" s="356"/>
      <c r="BY344" s="357"/>
      <c r="BZ344" s="357"/>
      <c r="CA344" s="12"/>
      <c r="CB344" s="12"/>
      <c r="CC344" s="12"/>
      <c r="CD344" s="12"/>
      <c r="CE344" s="12"/>
      <c r="CF344" s="12"/>
      <c r="CG344" s="12"/>
    </row>
  </sheetData>
  <mergeCells count="450">
    <mergeCell ref="AK55:AL55"/>
    <mergeCell ref="AM55:AN55"/>
    <mergeCell ref="L55:M55"/>
    <mergeCell ref="O55:P55"/>
    <mergeCell ref="Q55:R55"/>
    <mergeCell ref="S55:T55"/>
    <mergeCell ref="Z55:AA55"/>
    <mergeCell ref="AB55:AC55"/>
    <mergeCell ref="AD55:AE55"/>
    <mergeCell ref="C67:F67"/>
    <mergeCell ref="G67:M67"/>
    <mergeCell ref="N67:X67"/>
    <mergeCell ref="C68:F68"/>
    <mergeCell ref="G68:M68"/>
    <mergeCell ref="N68:R68"/>
    <mergeCell ref="S68:V68"/>
    <mergeCell ref="C69:F69"/>
    <mergeCell ref="G69:M69"/>
    <mergeCell ref="N69:R70"/>
    <mergeCell ref="S69:V70"/>
    <mergeCell ref="W69:W70"/>
    <mergeCell ref="X69:X70"/>
    <mergeCell ref="BM69:BZ69"/>
    <mergeCell ref="H71:H72"/>
    <mergeCell ref="I71:I72"/>
    <mergeCell ref="C70:F70"/>
    <mergeCell ref="G70:M70"/>
    <mergeCell ref="C71:C72"/>
    <mergeCell ref="D71:D72"/>
    <mergeCell ref="E71:E72"/>
    <mergeCell ref="F71:F72"/>
    <mergeCell ref="G71:G72"/>
    <mergeCell ref="BM71:BO71"/>
    <mergeCell ref="BP71:BR71"/>
    <mergeCell ref="BS71:BU71"/>
    <mergeCell ref="BV71:BX71"/>
    <mergeCell ref="BY71:BZ71"/>
    <mergeCell ref="J71:J72"/>
    <mergeCell ref="K71:K72"/>
    <mergeCell ref="AO71:AP71"/>
    <mergeCell ref="AV71:AW71"/>
    <mergeCell ref="AX71:AY71"/>
    <mergeCell ref="AZ71:BA71"/>
    <mergeCell ref="BI71:BI72"/>
    <mergeCell ref="AK71:AL71"/>
    <mergeCell ref="AM71:AN71"/>
    <mergeCell ref="L71:M71"/>
    <mergeCell ref="O71:P71"/>
    <mergeCell ref="Q71:R71"/>
    <mergeCell ref="S71:T71"/>
    <mergeCell ref="Z71:AA71"/>
    <mergeCell ref="AB71:AC71"/>
    <mergeCell ref="AD71:AE71"/>
    <mergeCell ref="C83:F83"/>
    <mergeCell ref="G83:M83"/>
    <mergeCell ref="W83:W84"/>
    <mergeCell ref="X83:X84"/>
    <mergeCell ref="BM83:BZ83"/>
    <mergeCell ref="C84:F84"/>
    <mergeCell ref="G84:M84"/>
    <mergeCell ref="C81:F81"/>
    <mergeCell ref="G81:M81"/>
    <mergeCell ref="N81:X81"/>
    <mergeCell ref="C82:F82"/>
    <mergeCell ref="G82:M82"/>
    <mergeCell ref="N82:R82"/>
    <mergeCell ref="S82:V82"/>
    <mergeCell ref="AZ85:BA85"/>
    <mergeCell ref="BI85:BI86"/>
    <mergeCell ref="BM85:BO85"/>
    <mergeCell ref="BP85:BR85"/>
    <mergeCell ref="BS85:BU85"/>
    <mergeCell ref="BV85:BX85"/>
    <mergeCell ref="BY85:BZ85"/>
    <mergeCell ref="AB85:AC85"/>
    <mergeCell ref="AD85:AE85"/>
    <mergeCell ref="AK85:AL85"/>
    <mergeCell ref="AM85:AN85"/>
    <mergeCell ref="AO85:AP85"/>
    <mergeCell ref="AV85:AW85"/>
    <mergeCell ref="AX85:AY85"/>
    <mergeCell ref="C99:F99"/>
    <mergeCell ref="G99:M99"/>
    <mergeCell ref="W99:W100"/>
    <mergeCell ref="X99:X100"/>
    <mergeCell ref="BM99:BZ99"/>
    <mergeCell ref="C100:F100"/>
    <mergeCell ref="G100:M100"/>
    <mergeCell ref="H112:H113"/>
    <mergeCell ref="I112:I113"/>
    <mergeCell ref="C121:F121"/>
    <mergeCell ref="G121:M121"/>
    <mergeCell ref="N121:X121"/>
    <mergeCell ref="C122:F122"/>
    <mergeCell ref="G122:M122"/>
    <mergeCell ref="C144:F144"/>
    <mergeCell ref="G144:M144"/>
    <mergeCell ref="N144:X144"/>
    <mergeCell ref="N122:R122"/>
    <mergeCell ref="S122:V122"/>
    <mergeCell ref="N123:R124"/>
    <mergeCell ref="S123:V124"/>
    <mergeCell ref="W123:W124"/>
    <mergeCell ref="X123:X124"/>
    <mergeCell ref="G124:M124"/>
    <mergeCell ref="I125:I126"/>
    <mergeCell ref="J125:J126"/>
    <mergeCell ref="K125:K126"/>
    <mergeCell ref="L125:M125"/>
    <mergeCell ref="O125:P125"/>
    <mergeCell ref="Q125:R125"/>
    <mergeCell ref="S125:T125"/>
    <mergeCell ref="C124:F124"/>
    <mergeCell ref="C125:C126"/>
    <mergeCell ref="D125:D126"/>
    <mergeCell ref="E125:E126"/>
    <mergeCell ref="F125:F126"/>
    <mergeCell ref="G125:G126"/>
    <mergeCell ref="H125:H126"/>
    <mergeCell ref="C132:F132"/>
    <mergeCell ref="G132:M132"/>
    <mergeCell ref="N132:X132"/>
    <mergeCell ref="C133:F133"/>
    <mergeCell ref="G133:M133"/>
    <mergeCell ref="N133:R133"/>
    <mergeCell ref="S133:V133"/>
    <mergeCell ref="C134:F134"/>
    <mergeCell ref="G134:M134"/>
    <mergeCell ref="N134:R135"/>
    <mergeCell ref="S134:V135"/>
    <mergeCell ref="W134:W135"/>
    <mergeCell ref="X134:X135"/>
    <mergeCell ref="G135:M135"/>
    <mergeCell ref="C135:F135"/>
    <mergeCell ref="C136:C137"/>
    <mergeCell ref="D136:D137"/>
    <mergeCell ref="E136:E137"/>
    <mergeCell ref="F136:F137"/>
    <mergeCell ref="G136:G137"/>
    <mergeCell ref="H136:H137"/>
    <mergeCell ref="I136:I137"/>
    <mergeCell ref="J136:J137"/>
    <mergeCell ref="K136:K137"/>
    <mergeCell ref="L136:M136"/>
    <mergeCell ref="O136:P136"/>
    <mergeCell ref="Q136:R136"/>
    <mergeCell ref="S136:T136"/>
    <mergeCell ref="AX136:AY136"/>
    <mergeCell ref="AZ136:BA136"/>
    <mergeCell ref="BI136:BI137"/>
    <mergeCell ref="BM136:BO136"/>
    <mergeCell ref="BP136:BR136"/>
    <mergeCell ref="BS136:BU136"/>
    <mergeCell ref="BV136:BX136"/>
    <mergeCell ref="BY136:BZ136"/>
    <mergeCell ref="Z136:AA136"/>
    <mergeCell ref="AB136:AC136"/>
    <mergeCell ref="AD136:AE136"/>
    <mergeCell ref="AK136:AL136"/>
    <mergeCell ref="AM136:AN136"/>
    <mergeCell ref="AO136:AP136"/>
    <mergeCell ref="AV136:AW136"/>
    <mergeCell ref="Z125:AA125"/>
    <mergeCell ref="AB125:AC125"/>
    <mergeCell ref="AD125:AE125"/>
    <mergeCell ref="AK125:AL125"/>
    <mergeCell ref="AM125:AN125"/>
    <mergeCell ref="AO125:AP125"/>
    <mergeCell ref="AV125:AW125"/>
    <mergeCell ref="AX125:AY125"/>
    <mergeCell ref="AZ125:BA125"/>
    <mergeCell ref="BI125:BI126"/>
    <mergeCell ref="BM125:BO125"/>
    <mergeCell ref="BP125:BR125"/>
    <mergeCell ref="BS125:BU125"/>
    <mergeCell ref="BY125:BZ125"/>
    <mergeCell ref="J112:J113"/>
    <mergeCell ref="K112:K113"/>
    <mergeCell ref="C111:F111"/>
    <mergeCell ref="G111:M111"/>
    <mergeCell ref="C112:C113"/>
    <mergeCell ref="D112:D113"/>
    <mergeCell ref="E112:E113"/>
    <mergeCell ref="F112:F113"/>
    <mergeCell ref="G112:G113"/>
    <mergeCell ref="L112:M112"/>
    <mergeCell ref="O112:P112"/>
    <mergeCell ref="Q112:R112"/>
    <mergeCell ref="S112:T112"/>
    <mergeCell ref="Z112:AA112"/>
    <mergeCell ref="AB112:AC112"/>
    <mergeCell ref="AD112:AE112"/>
    <mergeCell ref="BM112:BO112"/>
    <mergeCell ref="BP112:BR112"/>
    <mergeCell ref="BS112:BU112"/>
    <mergeCell ref="BV112:BX112"/>
    <mergeCell ref="BY112:BZ112"/>
    <mergeCell ref="AK112:AL112"/>
    <mergeCell ref="AM112:AN112"/>
    <mergeCell ref="AO112:AP112"/>
    <mergeCell ref="AV112:AW112"/>
    <mergeCell ref="AX112:AY112"/>
    <mergeCell ref="AZ112:BA112"/>
    <mergeCell ref="BI112:BI113"/>
    <mergeCell ref="C123:F123"/>
    <mergeCell ref="G123:M123"/>
    <mergeCell ref="BM123:BZ123"/>
    <mergeCell ref="BV125:BX125"/>
    <mergeCell ref="BM134:BZ134"/>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I13:BI14"/>
    <mergeCell ref="AK13:AL13"/>
    <mergeCell ref="AM13:AN13"/>
    <mergeCell ref="L13:M13"/>
    <mergeCell ref="O13:P13"/>
    <mergeCell ref="Q13:R13"/>
    <mergeCell ref="S13:T13"/>
    <mergeCell ref="Z13:AA13"/>
    <mergeCell ref="AB13:AC13"/>
    <mergeCell ref="AD13:AE13"/>
    <mergeCell ref="C23:F23"/>
    <mergeCell ref="G23:M23"/>
    <mergeCell ref="N23:X2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J85:J86"/>
    <mergeCell ref="K85:K86"/>
    <mergeCell ref="L85:M85"/>
    <mergeCell ref="O85:P85"/>
    <mergeCell ref="Q85:R85"/>
    <mergeCell ref="S85:T85"/>
    <mergeCell ref="Z85:AA85"/>
    <mergeCell ref="C85:C86"/>
    <mergeCell ref="D85:D86"/>
    <mergeCell ref="E85:E86"/>
    <mergeCell ref="F85:F86"/>
    <mergeCell ref="G85:G86"/>
    <mergeCell ref="H85:H86"/>
    <mergeCell ref="I85:I86"/>
    <mergeCell ref="C97:F97"/>
    <mergeCell ref="G97:M97"/>
    <mergeCell ref="N97:X97"/>
    <mergeCell ref="C98:F98"/>
    <mergeCell ref="G98:M98"/>
    <mergeCell ref="N98:R98"/>
    <mergeCell ref="S98:V98"/>
    <mergeCell ref="J101:J102"/>
    <mergeCell ref="K101:K102"/>
    <mergeCell ref="L101:M101"/>
    <mergeCell ref="O101:P101"/>
    <mergeCell ref="Q101:R101"/>
    <mergeCell ref="S101:T101"/>
    <mergeCell ref="Z101:AA101"/>
    <mergeCell ref="AZ101:BA101"/>
    <mergeCell ref="BI101:BI102"/>
    <mergeCell ref="BM101:BO101"/>
    <mergeCell ref="BP101:BR101"/>
    <mergeCell ref="BS101:BU101"/>
    <mergeCell ref="BV101:BX101"/>
    <mergeCell ref="BY101:BZ101"/>
    <mergeCell ref="AB101:AC101"/>
    <mergeCell ref="AD101:AE101"/>
    <mergeCell ref="AK101:AL101"/>
    <mergeCell ref="AM101:AN101"/>
    <mergeCell ref="AO101:AP101"/>
    <mergeCell ref="AV101:AW101"/>
    <mergeCell ref="AX101:AY101"/>
    <mergeCell ref="C101:C102"/>
    <mergeCell ref="D101:D102"/>
    <mergeCell ref="E101:E102"/>
    <mergeCell ref="F101:F102"/>
    <mergeCell ref="G101:G102"/>
    <mergeCell ref="H101:H102"/>
    <mergeCell ref="I101:I102"/>
    <mergeCell ref="C108:F108"/>
    <mergeCell ref="G108:M108"/>
    <mergeCell ref="N108:X108"/>
    <mergeCell ref="C109:F109"/>
    <mergeCell ref="G109:M109"/>
    <mergeCell ref="N109:R109"/>
    <mergeCell ref="S109:V109"/>
    <mergeCell ref="C110:F110"/>
    <mergeCell ref="G110:M110"/>
    <mergeCell ref="N110:R111"/>
    <mergeCell ref="S110:V111"/>
    <mergeCell ref="W110:W111"/>
    <mergeCell ref="X110:X111"/>
    <mergeCell ref="BM110:BZ110"/>
  </mergeCells>
  <conditionalFormatting sqref="BH15:BH17 BH19:BH21 BH103 BH105 BH114:BH116">
    <cfRule type="cellIs" dxfId="0" priority="1" stopIfTrue="1" operator="greaterThan">
      <formula>0.9</formula>
    </cfRule>
  </conditionalFormatting>
  <conditionalFormatting sqref="V16:V17 V19:V21 V105 V116:V118 AG16:AG17 AG19:AG20 AG116:AG117 AR16:AR17 AR19:AR21 AR105 AR116:AR118 BC16:BC17 BC19:BC21 BC105 BC116 BH15:BH17 BH19:BH21 BH103 BH105 BH114:BH116 BN104:BN105 BN127:BN129 BQ104:BQ105 BQ128:BQ129 BT104:BT105 BT127:BT129 BW104:BW105 BW127:BW129 BZ104:BZ105 BZ127:BZ129">
    <cfRule type="cellIs" dxfId="1" priority="2" stopIfTrue="1" operator="between">
      <formula>0.7</formula>
      <formula>0.89</formula>
    </cfRule>
  </conditionalFormatting>
  <conditionalFormatting sqref="V16:V17 V19:V21 V105 V116:V118 AG16:AG17 AG19:AG20 AG116:AG117 AR16:AR17 AR19:AR21 AR105 AR116:AR118 BC16:BC17 BC19:BC21 BC105 BC116 BH15:BH17 BH19:BH21 BH103 BH105 BH114:BH116 BN104:BN105 BN127:BN129 BQ104:BQ105 BQ128:BQ129 BT104:BT105 BT127:BT129 BW104:BW105 BW127:BW129 BZ104:BZ105 BZ127:BZ129">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5:BZ16 BZ18 BZ20:BZ21">
    <cfRule type="cellIs" dxfId="1" priority="6" stopIfTrue="1" operator="between">
      <formula>0.7</formula>
      <formula>0.89</formula>
    </cfRule>
  </conditionalFormatting>
  <conditionalFormatting sqref="BZ15:BZ16 BZ18 BZ20:BZ21">
    <cfRule type="cellIs" dxfId="2" priority="7" stopIfTrue="1" operator="between">
      <formula>0</formula>
      <formula>0.69</formula>
    </cfRule>
  </conditionalFormatting>
  <conditionalFormatting sqref="V16:V17 V19:V21 V105 V116:V118 AG16:AG17 AG19:AG20 AG116:AG117 AR16:AR17 AR19:AR21 AR105 AR116:AR118 BC16:BC17 BC19:BC21 BC105 BC116 BN104:BN105 BN127:BN129 BQ104:BQ105 BQ128:BQ129 BT104:BT105 BT127:BT129 BW104:BW105 BW127:BW129 BZ104:BZ105 BZ127:BZ129">
    <cfRule type="cellIs" dxfId="0" priority="8" stopIfTrue="1" operator="greaterThanOrEqual">
      <formula>0.9</formula>
    </cfRule>
  </conditionalFormatting>
  <conditionalFormatting sqref="V15">
    <cfRule type="cellIs" dxfId="0" priority="9" stopIfTrue="1" operator="greaterThanOrEqual">
      <formula>0.9</formula>
    </cfRule>
  </conditionalFormatting>
  <conditionalFormatting sqref="V15">
    <cfRule type="cellIs" dxfId="1" priority="10" stopIfTrue="1" operator="between">
      <formula>0.7</formula>
      <formula>0.89</formula>
    </cfRule>
  </conditionalFormatting>
  <conditionalFormatting sqref="V15">
    <cfRule type="cellIs" dxfId="2" priority="11" stopIfTrue="1" operator="between">
      <formula>0</formula>
      <formula>0.69</formula>
    </cfRule>
  </conditionalFormatting>
  <conditionalFormatting sqref="AG15 AG21">
    <cfRule type="cellIs" dxfId="0" priority="12" stopIfTrue="1" operator="greaterThanOrEqual">
      <formula>0.9</formula>
    </cfRule>
  </conditionalFormatting>
  <conditionalFormatting sqref="AG15 AG21">
    <cfRule type="cellIs" dxfId="1" priority="13" stopIfTrue="1" operator="between">
      <formula>0.7</formula>
      <formula>0.89</formula>
    </cfRule>
  </conditionalFormatting>
  <conditionalFormatting sqref="AG15 AG21">
    <cfRule type="cellIs" dxfId="2" priority="14" stopIfTrue="1" operator="between">
      <formula>0</formula>
      <formula>0.69</formula>
    </cfRule>
  </conditionalFormatting>
  <conditionalFormatting sqref="AR15">
    <cfRule type="cellIs" dxfId="0" priority="15" stopIfTrue="1" operator="greaterThanOrEqual">
      <formula>0.9</formula>
    </cfRule>
  </conditionalFormatting>
  <conditionalFormatting sqref="AR15">
    <cfRule type="cellIs" dxfId="1" priority="16" stopIfTrue="1" operator="between">
      <formula>0.7</formula>
      <formula>0.89</formula>
    </cfRule>
  </conditionalFormatting>
  <conditionalFormatting sqref="AR15">
    <cfRule type="cellIs" dxfId="2" priority="17" stopIfTrue="1" operator="between">
      <formula>0</formula>
      <formula>0.69</formula>
    </cfRule>
  </conditionalFormatting>
  <conditionalFormatting sqref="BC15">
    <cfRule type="cellIs" dxfId="0" priority="18" stopIfTrue="1" operator="greaterThanOrEqual">
      <formula>0.9</formula>
    </cfRule>
  </conditionalFormatting>
  <conditionalFormatting sqref="BC15">
    <cfRule type="cellIs" dxfId="1" priority="19" stopIfTrue="1" operator="between">
      <formula>0.7</formula>
      <formula>0.89</formula>
    </cfRule>
  </conditionalFormatting>
  <conditionalFormatting sqref="BC15">
    <cfRule type="cellIs" dxfId="2" priority="20" stopIfTrue="1" operator="between">
      <formula>0</formula>
      <formula>0.69</formula>
    </cfRule>
  </conditionalFormatting>
  <conditionalFormatting sqref="BH18">
    <cfRule type="cellIs" dxfId="0" priority="21" stopIfTrue="1" operator="greaterThan">
      <formula>0.9</formula>
    </cfRule>
  </conditionalFormatting>
  <conditionalFormatting sqref="V18 AG18 AR18 BC18 BH18">
    <cfRule type="cellIs" dxfId="1" priority="22" stopIfTrue="1" operator="between">
      <formula>0.7</formula>
      <formula>0.89</formula>
    </cfRule>
  </conditionalFormatting>
  <conditionalFormatting sqref="V18 AG18 AR18 BC18 BH18">
    <cfRule type="cellIs" dxfId="2" priority="23" stopIfTrue="1" operator="between">
      <formula>0</formula>
      <formula>0.69</formula>
    </cfRule>
  </conditionalFormatting>
  <conditionalFormatting sqref="V18 AG18 AR18 BC18">
    <cfRule type="cellIs" dxfId="0" priority="24" stopIfTrue="1" operator="greaterThanOrEqual">
      <formula>0.9</formula>
    </cfRule>
  </conditionalFormatting>
  <conditionalFormatting sqref="BQ16 BQ18 BQ20:BQ21">
    <cfRule type="cellIs" dxfId="0" priority="25" stopIfTrue="1" operator="greaterThanOrEqual">
      <formula>0.9</formula>
    </cfRule>
  </conditionalFormatting>
  <conditionalFormatting sqref="BQ16 BQ18 BQ20:BQ21">
    <cfRule type="cellIs" dxfId="1" priority="26" stopIfTrue="1" operator="between">
      <formula>0.7</formula>
      <formula>0.89</formula>
    </cfRule>
  </conditionalFormatting>
  <conditionalFormatting sqref="BQ16 BQ18 BQ20:BQ21">
    <cfRule type="cellIs" dxfId="2" priority="27" stopIfTrue="1" operator="between">
      <formula>0</formula>
      <formula>0.69</formula>
    </cfRule>
  </conditionalFormatting>
  <conditionalFormatting sqref="BQ17">
    <cfRule type="cellIs" dxfId="2" priority="28" stopIfTrue="1" operator="between">
      <formula>0</formula>
      <formula>0.69</formula>
    </cfRule>
  </conditionalFormatting>
  <conditionalFormatting sqref="BT19">
    <cfRule type="cellIs" dxfId="0" priority="29" stopIfTrue="1" operator="greaterThanOrEqual">
      <formula>0.9</formula>
    </cfRule>
  </conditionalFormatting>
  <conditionalFormatting sqref="BT19">
    <cfRule type="cellIs" dxfId="1" priority="30" stopIfTrue="1" operator="between">
      <formula>0.7</formula>
      <formula>0.89</formula>
    </cfRule>
  </conditionalFormatting>
  <conditionalFormatting sqref="BT19">
    <cfRule type="cellIs" dxfId="2" priority="31" stopIfTrue="1" operator="between">
      <formula>0</formula>
      <formula>0.69</formula>
    </cfRule>
  </conditionalFormatting>
  <conditionalFormatting sqref="BQ17">
    <cfRule type="cellIs" dxfId="0" priority="32" stopIfTrue="1" operator="greaterThanOrEqual">
      <formula>0.9</formula>
    </cfRule>
  </conditionalFormatting>
  <conditionalFormatting sqref="BQ17">
    <cfRule type="cellIs" dxfId="1" priority="33" stopIfTrue="1" operator="between">
      <formula>0.7</formula>
      <formula>0.89</formula>
    </cfRule>
  </conditionalFormatting>
  <conditionalFormatting sqref="BT15:BT16 BT18 BT20:BT21">
    <cfRule type="cellIs" dxfId="0" priority="34" stopIfTrue="1" operator="greaterThanOrEqual">
      <formula>0.9</formula>
    </cfRule>
  </conditionalFormatting>
  <conditionalFormatting sqref="BT15:BT16 BT18 BT20:BT21">
    <cfRule type="cellIs" dxfId="1" priority="35" stopIfTrue="1" operator="between">
      <formula>0.7</formula>
      <formula>0.89</formula>
    </cfRule>
  </conditionalFormatting>
  <conditionalFormatting sqref="BT15:BT16 BT18 BT20:BT21">
    <cfRule type="cellIs" dxfId="2" priority="36" stopIfTrue="1" operator="between">
      <formula>0</formula>
      <formula>0.69</formula>
    </cfRule>
  </conditionalFormatting>
  <conditionalFormatting sqref="BT17">
    <cfRule type="cellIs" dxfId="0" priority="37" stopIfTrue="1" operator="greaterThanOrEqual">
      <formula>0.9</formula>
    </cfRule>
  </conditionalFormatting>
  <conditionalFormatting sqref="BT17">
    <cfRule type="cellIs" dxfId="1" priority="38" stopIfTrue="1" operator="between">
      <formula>0.7</formula>
      <formula>0.89</formula>
    </cfRule>
  </conditionalFormatting>
  <conditionalFormatting sqref="BT17">
    <cfRule type="cellIs" dxfId="2" priority="39" stopIfTrue="1" operator="between">
      <formula>0</formula>
      <formula>0.69</formula>
    </cfRule>
  </conditionalFormatting>
  <conditionalFormatting sqref="BW17">
    <cfRule type="cellIs" dxfId="0" priority="40" stopIfTrue="1" operator="greaterThanOrEqual">
      <formula>0.9</formula>
    </cfRule>
  </conditionalFormatting>
  <conditionalFormatting sqref="BW17">
    <cfRule type="cellIs" dxfId="1" priority="41" stopIfTrue="1" operator="between">
      <formula>0.7</formula>
      <formula>0.89</formula>
    </cfRule>
  </conditionalFormatting>
  <conditionalFormatting sqref="BW17">
    <cfRule type="cellIs" dxfId="2" priority="42" stopIfTrue="1" operator="between">
      <formula>0</formula>
      <formula>0.69</formula>
    </cfRule>
  </conditionalFormatting>
  <conditionalFormatting sqref="BW19">
    <cfRule type="cellIs" dxfId="0" priority="43" stopIfTrue="1" operator="greaterThanOrEqual">
      <formula>0.9</formula>
    </cfRule>
  </conditionalFormatting>
  <conditionalFormatting sqref="BW19">
    <cfRule type="cellIs" dxfId="1" priority="44" stopIfTrue="1" operator="between">
      <formula>0.7</formula>
      <formula>0.89</formula>
    </cfRule>
  </conditionalFormatting>
  <conditionalFormatting sqref="BW19">
    <cfRule type="cellIs" dxfId="2" priority="45" stopIfTrue="1" operator="between">
      <formula>0</formula>
      <formula>0.69</formula>
    </cfRule>
  </conditionalFormatting>
  <conditionalFormatting sqref="BN15:BN16 BN18 BN20:BN21">
    <cfRule type="cellIs" dxfId="0" priority="46" stopIfTrue="1" operator="greaterThanOrEqual">
      <formula>0.9</formula>
    </cfRule>
  </conditionalFormatting>
  <conditionalFormatting sqref="BN15:BN16 BN18 BN20:BN21">
    <cfRule type="cellIs" dxfId="1" priority="47" stopIfTrue="1" operator="between">
      <formula>0.7</formula>
      <formula>0.89</formula>
    </cfRule>
  </conditionalFormatting>
  <conditionalFormatting sqref="BN15:BN16 BN18 BN20:BN21">
    <cfRule type="cellIs" dxfId="2" priority="48" stopIfTrue="1" operator="between">
      <formula>0</formula>
      <formula>0.69</formula>
    </cfRule>
  </conditionalFormatting>
  <conditionalFormatting sqref="BN17">
    <cfRule type="cellIs" dxfId="0" priority="49" stopIfTrue="1" operator="greaterThanOrEqual">
      <formula>0.9</formula>
    </cfRule>
  </conditionalFormatting>
  <conditionalFormatting sqref="BN17">
    <cfRule type="cellIs" dxfId="1" priority="50" stopIfTrue="1" operator="between">
      <formula>0.7</formula>
      <formula>0.89</formula>
    </cfRule>
  </conditionalFormatting>
  <conditionalFormatting sqref="BN17">
    <cfRule type="cellIs" dxfId="2" priority="51" stopIfTrue="1" operator="between">
      <formula>0</formula>
      <formula>0.69</formula>
    </cfRule>
  </conditionalFormatting>
  <conditionalFormatting sqref="BN19">
    <cfRule type="cellIs" dxfId="0" priority="52" stopIfTrue="1" operator="greaterThanOrEqual">
      <formula>0.9</formula>
    </cfRule>
  </conditionalFormatting>
  <conditionalFormatting sqref="BN19">
    <cfRule type="cellIs" dxfId="1" priority="53" stopIfTrue="1" operator="between">
      <formula>0.7</formula>
      <formula>0.89</formula>
    </cfRule>
  </conditionalFormatting>
  <conditionalFormatting sqref="BN19">
    <cfRule type="cellIs" dxfId="2" priority="54" stopIfTrue="1" operator="between">
      <formula>0</formula>
      <formula>0.69</formula>
    </cfRule>
  </conditionalFormatting>
  <conditionalFormatting sqref="BQ19">
    <cfRule type="cellIs" dxfId="0" priority="55" stopIfTrue="1" operator="greaterThanOrEqual">
      <formula>0.9</formula>
    </cfRule>
  </conditionalFormatting>
  <conditionalFormatting sqref="BQ19">
    <cfRule type="cellIs" dxfId="1" priority="56" stopIfTrue="1" operator="between">
      <formula>0.7</formula>
      <formula>0.89</formula>
    </cfRule>
  </conditionalFormatting>
  <conditionalFormatting sqref="BQ19">
    <cfRule type="cellIs" dxfId="2" priority="57" stopIfTrue="1" operator="between">
      <formula>0</formula>
      <formula>0.69</formula>
    </cfRule>
  </conditionalFormatting>
  <conditionalFormatting sqref="BW15:BW16 BW18 BW20:BW21">
    <cfRule type="cellIs" dxfId="0" priority="58" stopIfTrue="1" operator="greaterThanOrEqual">
      <formula>0.9</formula>
    </cfRule>
  </conditionalFormatting>
  <conditionalFormatting sqref="BW15:BW16 BW18 BW20:BW21">
    <cfRule type="cellIs" dxfId="1" priority="59" stopIfTrue="1" operator="between">
      <formula>0.7</formula>
      <formula>0.89</formula>
    </cfRule>
  </conditionalFormatting>
  <conditionalFormatting sqref="BW15:BW16 BW18 BW20:BW21">
    <cfRule type="cellIs" dxfId="2" priority="60" stopIfTrue="1" operator="between">
      <formula>0</formula>
      <formula>0.69</formula>
    </cfRule>
  </conditionalFormatting>
  <conditionalFormatting sqref="BZ15:BZ16 BZ18 BZ20:BZ21">
    <cfRule type="cellIs" dxfId="0" priority="61" stopIfTrue="1" operator="greaterThanOrEqual">
      <formula>0.9</formula>
    </cfRule>
  </conditionalFormatting>
  <conditionalFormatting sqref="BZ17">
    <cfRule type="cellIs" dxfId="0" priority="62" stopIfTrue="1" operator="greaterThanOrEqual">
      <formula>0.9</formula>
    </cfRule>
  </conditionalFormatting>
  <conditionalFormatting sqref="BZ17">
    <cfRule type="cellIs" dxfId="1" priority="63" stopIfTrue="1" operator="between">
      <formula>0.7</formula>
      <formula>0.89</formula>
    </cfRule>
  </conditionalFormatting>
  <conditionalFormatting sqref="BZ17">
    <cfRule type="cellIs" dxfId="2" priority="64" stopIfTrue="1" operator="between">
      <formula>0</formula>
      <formula>0.69</formula>
    </cfRule>
  </conditionalFormatting>
  <conditionalFormatting sqref="BZ19">
    <cfRule type="cellIs" dxfId="0" priority="65" stopIfTrue="1" operator="greaterThanOrEqual">
      <formula>0.9</formula>
    </cfRule>
  </conditionalFormatting>
  <conditionalFormatting sqref="BZ19">
    <cfRule type="cellIs" dxfId="1" priority="66" stopIfTrue="1" operator="between">
      <formula>0.7</formula>
      <formula>0.89</formula>
    </cfRule>
  </conditionalFormatting>
  <conditionalFormatting sqref="BZ19">
    <cfRule type="cellIs" dxfId="2" priority="67" stopIfTrue="1" operator="between">
      <formula>0</formula>
      <formula>0.69</formula>
    </cfRule>
  </conditionalFormatting>
  <conditionalFormatting sqref="BQ15">
    <cfRule type="cellIs" dxfId="0" priority="68" stopIfTrue="1" operator="greaterThanOrEqual">
      <formula>0.9</formula>
    </cfRule>
  </conditionalFormatting>
  <conditionalFormatting sqref="BH29:BH31 BH33:BH35">
    <cfRule type="cellIs" dxfId="0" priority="69" stopIfTrue="1" operator="greaterThan">
      <formula>0.9</formula>
    </cfRule>
  </conditionalFormatting>
  <conditionalFormatting sqref="V30:V31 V33:V35 AG30:AG31 AG33:AG34 AR30:AR31 AR33:AR35 BC30:BC31 BC33:BC35 BH29:BH31 BH33:BH35">
    <cfRule type="cellIs" dxfId="1" priority="70" stopIfTrue="1" operator="between">
      <formula>0.7</formula>
      <formula>0.89</formula>
    </cfRule>
  </conditionalFormatting>
  <conditionalFormatting sqref="V30:V31 V33:V35 AG30:AG31 AG33:AG34 AR30:AR31 AR33:AR35 BC30:BC31 BC33:BC35 BH29:BH31 BH33:BH35">
    <cfRule type="cellIs" dxfId="2" priority="71" stopIfTrue="1" operator="between">
      <formula>0</formula>
      <formula>0.69</formula>
    </cfRule>
  </conditionalFormatting>
  <conditionalFormatting sqref="BQ29">
    <cfRule type="cellIs" dxfId="1" priority="72" stopIfTrue="1" operator="between">
      <formula>0.7</formula>
      <formula>0.89</formula>
    </cfRule>
  </conditionalFormatting>
  <conditionalFormatting sqref="BQ29">
    <cfRule type="cellIs" dxfId="2" priority="73" stopIfTrue="1" operator="between">
      <formula>0</formula>
      <formula>0.69</formula>
    </cfRule>
  </conditionalFormatting>
  <conditionalFormatting sqref="BZ29:BZ30 BZ32 BZ34:BZ35">
    <cfRule type="cellIs" dxfId="1" priority="74" stopIfTrue="1" operator="between">
      <formula>0.7</formula>
      <formula>0.89</formula>
    </cfRule>
  </conditionalFormatting>
  <conditionalFormatting sqref="BZ29:BZ30 BZ32 BZ34:BZ35">
    <cfRule type="cellIs" dxfId="2" priority="75" stopIfTrue="1" operator="between">
      <formula>0</formula>
      <formula>0.69</formula>
    </cfRule>
  </conditionalFormatting>
  <conditionalFormatting sqref="V30:V31 V33:V35 AG30:AG31 AG33:AG34 AR30:AR31 AR33:AR35 BC30:BC31 BC33:BC35">
    <cfRule type="cellIs" dxfId="0" priority="76" stopIfTrue="1" operator="greaterThanOrEqual">
      <formula>0.9</formula>
    </cfRule>
  </conditionalFormatting>
  <conditionalFormatting sqref="V29">
    <cfRule type="cellIs" dxfId="0" priority="77" stopIfTrue="1" operator="greaterThanOrEqual">
      <formula>0.9</formula>
    </cfRule>
  </conditionalFormatting>
  <conditionalFormatting sqref="V29">
    <cfRule type="cellIs" dxfId="1" priority="78" stopIfTrue="1" operator="between">
      <formula>0.7</formula>
      <formula>0.89</formula>
    </cfRule>
  </conditionalFormatting>
  <conditionalFormatting sqref="V29">
    <cfRule type="cellIs" dxfId="2" priority="79" stopIfTrue="1" operator="between">
      <formula>0</formula>
      <formula>0.69</formula>
    </cfRule>
  </conditionalFormatting>
  <conditionalFormatting sqref="AG29 AG35">
    <cfRule type="cellIs" dxfId="0" priority="80" stopIfTrue="1" operator="greaterThanOrEqual">
      <formula>0.9</formula>
    </cfRule>
  </conditionalFormatting>
  <conditionalFormatting sqref="AG29 AG35">
    <cfRule type="cellIs" dxfId="1" priority="81" stopIfTrue="1" operator="between">
      <formula>0.7</formula>
      <formula>0.89</formula>
    </cfRule>
  </conditionalFormatting>
  <conditionalFormatting sqref="AG29 AG35">
    <cfRule type="cellIs" dxfId="2" priority="82" stopIfTrue="1" operator="between">
      <formula>0</formula>
      <formula>0.69</formula>
    </cfRule>
  </conditionalFormatting>
  <conditionalFormatting sqref="AR29">
    <cfRule type="cellIs" dxfId="0" priority="83" stopIfTrue="1" operator="greaterThanOrEqual">
      <formula>0.9</formula>
    </cfRule>
  </conditionalFormatting>
  <conditionalFormatting sqref="AR29">
    <cfRule type="cellIs" dxfId="1" priority="84" stopIfTrue="1" operator="between">
      <formula>0.7</formula>
      <formula>0.89</formula>
    </cfRule>
  </conditionalFormatting>
  <conditionalFormatting sqref="AR29">
    <cfRule type="cellIs" dxfId="2" priority="85" stopIfTrue="1" operator="between">
      <formula>0</formula>
      <formula>0.69</formula>
    </cfRule>
  </conditionalFormatting>
  <conditionalFormatting sqref="BC29">
    <cfRule type="cellIs" dxfId="0" priority="86" stopIfTrue="1" operator="greaterThanOrEqual">
      <formula>0.9</formula>
    </cfRule>
  </conditionalFormatting>
  <conditionalFormatting sqref="BC29">
    <cfRule type="cellIs" dxfId="1" priority="87" stopIfTrue="1" operator="between">
      <formula>0.7</formula>
      <formula>0.89</formula>
    </cfRule>
  </conditionalFormatting>
  <conditionalFormatting sqref="BC29">
    <cfRule type="cellIs" dxfId="2" priority="88" stopIfTrue="1" operator="between">
      <formula>0</formula>
      <formula>0.69</formula>
    </cfRule>
  </conditionalFormatting>
  <conditionalFormatting sqref="BH32">
    <cfRule type="cellIs" dxfId="0" priority="89" stopIfTrue="1" operator="greaterThan">
      <formula>0.9</formula>
    </cfRule>
  </conditionalFormatting>
  <conditionalFormatting sqref="V32 AG32 AR32 BC32 BH32">
    <cfRule type="cellIs" dxfId="1" priority="90" stopIfTrue="1" operator="between">
      <formula>0.7</formula>
      <formula>0.89</formula>
    </cfRule>
  </conditionalFormatting>
  <conditionalFormatting sqref="V32 AG32 AR32 BC32 BH32">
    <cfRule type="cellIs" dxfId="2" priority="91" stopIfTrue="1" operator="between">
      <formula>0</formula>
      <formula>0.69</formula>
    </cfRule>
  </conditionalFormatting>
  <conditionalFormatting sqref="V32 AG32 AR32 BC32">
    <cfRule type="cellIs" dxfId="0" priority="92" stopIfTrue="1" operator="greaterThanOrEqual">
      <formula>0.9</formula>
    </cfRule>
  </conditionalFormatting>
  <conditionalFormatting sqref="BQ30 BQ32 BQ34:BQ35">
    <cfRule type="cellIs" dxfId="0" priority="93" stopIfTrue="1" operator="greaterThanOrEqual">
      <formula>0.9</formula>
    </cfRule>
  </conditionalFormatting>
  <conditionalFormatting sqref="BQ30 BQ32 BQ34:BQ35">
    <cfRule type="cellIs" dxfId="1" priority="94" stopIfTrue="1" operator="between">
      <formula>0.7</formula>
      <formula>0.89</formula>
    </cfRule>
  </conditionalFormatting>
  <conditionalFormatting sqref="BQ30 BQ32 BQ34:BQ35">
    <cfRule type="cellIs" dxfId="2" priority="95" stopIfTrue="1" operator="between">
      <formula>0</formula>
      <formula>0.69</formula>
    </cfRule>
  </conditionalFormatting>
  <conditionalFormatting sqref="BQ31">
    <cfRule type="cellIs" dxfId="2" priority="96" stopIfTrue="1" operator="between">
      <formula>0</formula>
      <formula>0.69</formula>
    </cfRule>
  </conditionalFormatting>
  <conditionalFormatting sqref="BT33">
    <cfRule type="cellIs" dxfId="0" priority="97" stopIfTrue="1" operator="greaterThanOrEqual">
      <formula>0.9</formula>
    </cfRule>
  </conditionalFormatting>
  <conditionalFormatting sqref="BT33">
    <cfRule type="cellIs" dxfId="1" priority="98" stopIfTrue="1" operator="between">
      <formula>0.7</formula>
      <formula>0.89</formula>
    </cfRule>
  </conditionalFormatting>
  <conditionalFormatting sqref="BT33">
    <cfRule type="cellIs" dxfId="2" priority="99" stopIfTrue="1" operator="between">
      <formula>0</formula>
      <formula>0.69</formula>
    </cfRule>
  </conditionalFormatting>
  <conditionalFormatting sqref="BQ31">
    <cfRule type="cellIs" dxfId="0" priority="100" stopIfTrue="1" operator="greaterThanOrEqual">
      <formula>0.9</formula>
    </cfRule>
  </conditionalFormatting>
  <conditionalFormatting sqref="BQ31">
    <cfRule type="cellIs" dxfId="1" priority="101" stopIfTrue="1" operator="between">
      <formula>0.7</formula>
      <formula>0.89</formula>
    </cfRule>
  </conditionalFormatting>
  <conditionalFormatting sqref="BT29:BT30 BT32 BT34:BT35">
    <cfRule type="cellIs" dxfId="0" priority="102" stopIfTrue="1" operator="greaterThanOrEqual">
      <formula>0.9</formula>
    </cfRule>
  </conditionalFormatting>
  <conditionalFormatting sqref="BT29:BT30 BT32 BT34:BT35">
    <cfRule type="cellIs" dxfId="1" priority="103" stopIfTrue="1" operator="between">
      <formula>0.7</formula>
      <formula>0.89</formula>
    </cfRule>
  </conditionalFormatting>
  <conditionalFormatting sqref="BT29:BT30 BT32 BT34:BT35">
    <cfRule type="cellIs" dxfId="2" priority="104" stopIfTrue="1" operator="between">
      <formula>0</formula>
      <formula>0.69</formula>
    </cfRule>
  </conditionalFormatting>
  <conditionalFormatting sqref="BT31">
    <cfRule type="cellIs" dxfId="0" priority="105" stopIfTrue="1" operator="greaterThanOrEqual">
      <formula>0.9</formula>
    </cfRule>
  </conditionalFormatting>
  <conditionalFormatting sqref="BT31">
    <cfRule type="cellIs" dxfId="1" priority="106" stopIfTrue="1" operator="between">
      <formula>0.7</formula>
      <formula>0.89</formula>
    </cfRule>
  </conditionalFormatting>
  <conditionalFormatting sqref="BT31">
    <cfRule type="cellIs" dxfId="2" priority="107" stopIfTrue="1" operator="between">
      <formula>0</formula>
      <formula>0.69</formula>
    </cfRule>
  </conditionalFormatting>
  <conditionalFormatting sqref="BW31">
    <cfRule type="cellIs" dxfId="0" priority="108" stopIfTrue="1" operator="greaterThanOrEqual">
      <formula>0.9</formula>
    </cfRule>
  </conditionalFormatting>
  <conditionalFormatting sqref="BW31">
    <cfRule type="cellIs" dxfId="1" priority="109" stopIfTrue="1" operator="between">
      <formula>0.7</formula>
      <formula>0.89</formula>
    </cfRule>
  </conditionalFormatting>
  <conditionalFormatting sqref="BW31">
    <cfRule type="cellIs" dxfId="2" priority="110" stopIfTrue="1" operator="between">
      <formula>0</formula>
      <formula>0.69</formula>
    </cfRule>
  </conditionalFormatting>
  <conditionalFormatting sqref="BW33">
    <cfRule type="cellIs" dxfId="0" priority="111" stopIfTrue="1" operator="greaterThanOrEqual">
      <formula>0.9</formula>
    </cfRule>
  </conditionalFormatting>
  <conditionalFormatting sqref="BW33">
    <cfRule type="cellIs" dxfId="1" priority="112" stopIfTrue="1" operator="between">
      <formula>0.7</formula>
      <formula>0.89</formula>
    </cfRule>
  </conditionalFormatting>
  <conditionalFormatting sqref="BW33">
    <cfRule type="cellIs" dxfId="2" priority="113" stopIfTrue="1" operator="between">
      <formula>0</formula>
      <formula>0.69</formula>
    </cfRule>
  </conditionalFormatting>
  <conditionalFormatting sqref="BN29:BN30 BN32 BN34:BN35">
    <cfRule type="cellIs" dxfId="0" priority="114" stopIfTrue="1" operator="greaterThanOrEqual">
      <formula>0.9</formula>
    </cfRule>
  </conditionalFormatting>
  <conditionalFormatting sqref="BN29:BN30 BN32 BN34:BN35">
    <cfRule type="cellIs" dxfId="1" priority="115" stopIfTrue="1" operator="between">
      <formula>0.7</formula>
      <formula>0.89</formula>
    </cfRule>
  </conditionalFormatting>
  <conditionalFormatting sqref="BN29:BN30 BN32 BN34:BN35">
    <cfRule type="cellIs" dxfId="2" priority="116" stopIfTrue="1" operator="between">
      <formula>0</formula>
      <formula>0.69</formula>
    </cfRule>
  </conditionalFormatting>
  <conditionalFormatting sqref="BN31">
    <cfRule type="cellIs" dxfId="0" priority="117" stopIfTrue="1" operator="greaterThanOrEqual">
      <formula>0.9</formula>
    </cfRule>
  </conditionalFormatting>
  <conditionalFormatting sqref="BN31">
    <cfRule type="cellIs" dxfId="1" priority="118" stopIfTrue="1" operator="between">
      <formula>0.7</formula>
      <formula>0.89</formula>
    </cfRule>
  </conditionalFormatting>
  <conditionalFormatting sqref="BN31">
    <cfRule type="cellIs" dxfId="2" priority="119" stopIfTrue="1" operator="between">
      <formula>0</formula>
      <formula>0.69</formula>
    </cfRule>
  </conditionalFormatting>
  <conditionalFormatting sqref="BN33">
    <cfRule type="cellIs" dxfId="0" priority="120" stopIfTrue="1" operator="greaterThanOrEqual">
      <formula>0.9</formula>
    </cfRule>
  </conditionalFormatting>
  <conditionalFormatting sqref="BN33">
    <cfRule type="cellIs" dxfId="1" priority="121" stopIfTrue="1" operator="between">
      <formula>0.7</formula>
      <formula>0.89</formula>
    </cfRule>
  </conditionalFormatting>
  <conditionalFormatting sqref="BN33">
    <cfRule type="cellIs" dxfId="2" priority="122" stopIfTrue="1" operator="between">
      <formula>0</formula>
      <formula>0.69</formula>
    </cfRule>
  </conditionalFormatting>
  <conditionalFormatting sqref="BQ33">
    <cfRule type="cellIs" dxfId="0" priority="123" stopIfTrue="1" operator="greaterThanOrEqual">
      <formula>0.9</formula>
    </cfRule>
  </conditionalFormatting>
  <conditionalFormatting sqref="BQ33">
    <cfRule type="cellIs" dxfId="1" priority="124" stopIfTrue="1" operator="between">
      <formula>0.7</formula>
      <formula>0.89</formula>
    </cfRule>
  </conditionalFormatting>
  <conditionalFormatting sqref="BQ33">
    <cfRule type="cellIs" dxfId="2" priority="125" stopIfTrue="1" operator="between">
      <formula>0</formula>
      <formula>0.69</formula>
    </cfRule>
  </conditionalFormatting>
  <conditionalFormatting sqref="BW29:BW30 BW32 BW34:BW35">
    <cfRule type="cellIs" dxfId="0" priority="126" stopIfTrue="1" operator="greaterThanOrEqual">
      <formula>0.9</formula>
    </cfRule>
  </conditionalFormatting>
  <conditionalFormatting sqref="BW29:BW30 BW32 BW34:BW35">
    <cfRule type="cellIs" dxfId="1" priority="127" stopIfTrue="1" operator="between">
      <formula>0.7</formula>
      <formula>0.89</formula>
    </cfRule>
  </conditionalFormatting>
  <conditionalFormatting sqref="BW29:BW30 BW32 BW34:BW35">
    <cfRule type="cellIs" dxfId="2" priority="128" stopIfTrue="1" operator="between">
      <formula>0</formula>
      <formula>0.69</formula>
    </cfRule>
  </conditionalFormatting>
  <conditionalFormatting sqref="BZ29:BZ30 BZ32 BZ34:BZ35">
    <cfRule type="cellIs" dxfId="0" priority="129" stopIfTrue="1" operator="greaterThanOrEqual">
      <formula>0.9</formula>
    </cfRule>
  </conditionalFormatting>
  <conditionalFormatting sqref="BZ31">
    <cfRule type="cellIs" dxfId="0" priority="130" stopIfTrue="1" operator="greaterThanOrEqual">
      <formula>0.9</formula>
    </cfRule>
  </conditionalFormatting>
  <conditionalFormatting sqref="BZ31">
    <cfRule type="cellIs" dxfId="1" priority="131" stopIfTrue="1" operator="between">
      <formula>0.7</formula>
      <formula>0.89</formula>
    </cfRule>
  </conditionalFormatting>
  <conditionalFormatting sqref="BZ31">
    <cfRule type="cellIs" dxfId="2" priority="132" stopIfTrue="1" operator="between">
      <formula>0</formula>
      <formula>0.69</formula>
    </cfRule>
  </conditionalFormatting>
  <conditionalFormatting sqref="BZ33">
    <cfRule type="cellIs" dxfId="0" priority="133" stopIfTrue="1" operator="greaterThanOrEqual">
      <formula>0.9</formula>
    </cfRule>
  </conditionalFormatting>
  <conditionalFormatting sqref="BZ33">
    <cfRule type="cellIs" dxfId="1" priority="134" stopIfTrue="1" operator="between">
      <formula>0.7</formula>
      <formula>0.89</formula>
    </cfRule>
  </conditionalFormatting>
  <conditionalFormatting sqref="BZ33">
    <cfRule type="cellIs" dxfId="2" priority="135" stopIfTrue="1" operator="between">
      <formula>0</formula>
      <formula>0.69</formula>
    </cfRule>
  </conditionalFormatting>
  <conditionalFormatting sqref="BQ29">
    <cfRule type="cellIs" dxfId="0" priority="136" stopIfTrue="1" operator="greaterThanOrEqual">
      <formula>0.9</formula>
    </cfRule>
  </conditionalFormatting>
  <conditionalFormatting sqref="BH43:BH45 BH47:BH49">
    <cfRule type="cellIs" dxfId="0" priority="137" stopIfTrue="1" operator="greaterThan">
      <formula>0.9</formula>
    </cfRule>
  </conditionalFormatting>
  <conditionalFormatting sqref="V44:V45 V47:V49 AG44:AG45 AG47:AG48 AR44:AR45 AR47:AR49 BC44:BC45 BC47:BC49 BH43:BH45 BH47:BH49">
    <cfRule type="cellIs" dxfId="1" priority="138" stopIfTrue="1" operator="between">
      <formula>0.7</formula>
      <formula>0.89</formula>
    </cfRule>
  </conditionalFormatting>
  <conditionalFormatting sqref="V44:V45 V47:V49 AG44:AG45 AG47:AG48 AR44:AR45 AR47:AR49 BC44:BC45 BC47:BC49 BH43:BH45 BH47:BH49">
    <cfRule type="cellIs" dxfId="2" priority="139" stopIfTrue="1" operator="between">
      <formula>0</formula>
      <formula>0.69</formula>
    </cfRule>
  </conditionalFormatting>
  <conditionalFormatting sqref="BQ43">
    <cfRule type="cellIs" dxfId="1" priority="140" stopIfTrue="1" operator="between">
      <formula>0.7</formula>
      <formula>0.89</formula>
    </cfRule>
  </conditionalFormatting>
  <conditionalFormatting sqref="BQ43">
    <cfRule type="cellIs" dxfId="2" priority="141" stopIfTrue="1" operator="between">
      <formula>0</formula>
      <formula>0.69</formula>
    </cfRule>
  </conditionalFormatting>
  <conditionalFormatting sqref="BZ43:BZ44 BZ46 BZ48:BZ49">
    <cfRule type="cellIs" dxfId="1" priority="142" stopIfTrue="1" operator="between">
      <formula>0.7</formula>
      <formula>0.89</formula>
    </cfRule>
  </conditionalFormatting>
  <conditionalFormatting sqref="BZ43:BZ44 BZ46 BZ48:BZ49">
    <cfRule type="cellIs" dxfId="2" priority="143" stopIfTrue="1" operator="between">
      <formula>0</formula>
      <formula>0.69</formula>
    </cfRule>
  </conditionalFormatting>
  <conditionalFormatting sqref="V44:V45 V47:V49 AG44:AG45 AG47:AG48 AR44:AR45 AR47:AR49 BC44:BC45 BC47:BC49">
    <cfRule type="cellIs" dxfId="0" priority="144" stopIfTrue="1" operator="greaterThanOrEqual">
      <formula>0.9</formula>
    </cfRule>
  </conditionalFormatting>
  <conditionalFormatting sqref="V43">
    <cfRule type="cellIs" dxfId="0" priority="145" stopIfTrue="1" operator="greaterThanOrEqual">
      <formula>0.9</formula>
    </cfRule>
  </conditionalFormatting>
  <conditionalFormatting sqref="V43">
    <cfRule type="cellIs" dxfId="1" priority="146" stopIfTrue="1" operator="between">
      <formula>0.7</formula>
      <formula>0.89</formula>
    </cfRule>
  </conditionalFormatting>
  <conditionalFormatting sqref="V43">
    <cfRule type="cellIs" dxfId="2" priority="147" stopIfTrue="1" operator="between">
      <formula>0</formula>
      <formula>0.69</formula>
    </cfRule>
  </conditionalFormatting>
  <conditionalFormatting sqref="AG43 AG49">
    <cfRule type="cellIs" dxfId="0" priority="148" stopIfTrue="1" operator="greaterThanOrEqual">
      <formula>0.9</formula>
    </cfRule>
  </conditionalFormatting>
  <conditionalFormatting sqref="AG43 AG49">
    <cfRule type="cellIs" dxfId="1" priority="149" stopIfTrue="1" operator="between">
      <formula>0.7</formula>
      <formula>0.89</formula>
    </cfRule>
  </conditionalFormatting>
  <conditionalFormatting sqref="AG43 AG49">
    <cfRule type="cellIs" dxfId="2" priority="150" stopIfTrue="1" operator="between">
      <formula>0</formula>
      <formula>0.69</formula>
    </cfRule>
  </conditionalFormatting>
  <conditionalFormatting sqref="AR43">
    <cfRule type="cellIs" dxfId="0" priority="151" stopIfTrue="1" operator="greaterThanOrEqual">
      <formula>0.9</formula>
    </cfRule>
  </conditionalFormatting>
  <conditionalFormatting sqref="AR43">
    <cfRule type="cellIs" dxfId="1" priority="152" stopIfTrue="1" operator="between">
      <formula>0.7</formula>
      <formula>0.89</formula>
    </cfRule>
  </conditionalFormatting>
  <conditionalFormatting sqref="AR43">
    <cfRule type="cellIs" dxfId="2" priority="153" stopIfTrue="1" operator="between">
      <formula>0</formula>
      <formula>0.69</formula>
    </cfRule>
  </conditionalFormatting>
  <conditionalFormatting sqref="BC43">
    <cfRule type="cellIs" dxfId="0" priority="154" stopIfTrue="1" operator="greaterThanOrEqual">
      <formula>0.9</formula>
    </cfRule>
  </conditionalFormatting>
  <conditionalFormatting sqref="BC43">
    <cfRule type="cellIs" dxfId="1" priority="155" stopIfTrue="1" operator="between">
      <formula>0.7</formula>
      <formula>0.89</formula>
    </cfRule>
  </conditionalFormatting>
  <conditionalFormatting sqref="BC43">
    <cfRule type="cellIs" dxfId="2" priority="156" stopIfTrue="1" operator="between">
      <formula>0</formula>
      <formula>0.69</formula>
    </cfRule>
  </conditionalFormatting>
  <conditionalFormatting sqref="BH46">
    <cfRule type="cellIs" dxfId="0" priority="157" stopIfTrue="1" operator="greaterThan">
      <formula>0.9</formula>
    </cfRule>
  </conditionalFormatting>
  <conditionalFormatting sqref="V46 AG46 AR46 BC46 BH46">
    <cfRule type="cellIs" dxfId="1" priority="158" stopIfTrue="1" operator="between">
      <formula>0.7</formula>
      <formula>0.89</formula>
    </cfRule>
  </conditionalFormatting>
  <conditionalFormatting sqref="V46 AG46 AR46 BC46 BH46">
    <cfRule type="cellIs" dxfId="2" priority="159" stopIfTrue="1" operator="between">
      <formula>0</formula>
      <formula>0.69</formula>
    </cfRule>
  </conditionalFormatting>
  <conditionalFormatting sqref="V46 AG46 AR46 BC46">
    <cfRule type="cellIs" dxfId="0" priority="160" stopIfTrue="1" operator="greaterThanOrEqual">
      <formula>0.9</formula>
    </cfRule>
  </conditionalFormatting>
  <conditionalFormatting sqref="BQ44 BQ46 BQ48:BQ49">
    <cfRule type="cellIs" dxfId="0" priority="161" stopIfTrue="1" operator="greaterThanOrEqual">
      <formula>0.9</formula>
    </cfRule>
  </conditionalFormatting>
  <conditionalFormatting sqref="BQ44 BQ46 BQ48:BQ49">
    <cfRule type="cellIs" dxfId="1" priority="162" stopIfTrue="1" operator="between">
      <formula>0.7</formula>
      <formula>0.89</formula>
    </cfRule>
  </conditionalFormatting>
  <conditionalFormatting sqref="BQ44 BQ46 BQ48:BQ49">
    <cfRule type="cellIs" dxfId="2" priority="163" stopIfTrue="1" operator="between">
      <formula>0</formula>
      <formula>0.69</formula>
    </cfRule>
  </conditionalFormatting>
  <conditionalFormatting sqref="BQ45">
    <cfRule type="cellIs" dxfId="2" priority="164" stopIfTrue="1" operator="between">
      <formula>0</formula>
      <formula>0.69</formula>
    </cfRule>
  </conditionalFormatting>
  <conditionalFormatting sqref="BT47">
    <cfRule type="cellIs" dxfId="0" priority="165" stopIfTrue="1" operator="greaterThanOrEqual">
      <formula>0.9</formula>
    </cfRule>
  </conditionalFormatting>
  <conditionalFormatting sqref="BT47">
    <cfRule type="cellIs" dxfId="1" priority="166" stopIfTrue="1" operator="between">
      <formula>0.7</formula>
      <formula>0.89</formula>
    </cfRule>
  </conditionalFormatting>
  <conditionalFormatting sqref="BT47">
    <cfRule type="cellIs" dxfId="2" priority="167" stopIfTrue="1" operator="between">
      <formula>0</formula>
      <formula>0.69</formula>
    </cfRule>
  </conditionalFormatting>
  <conditionalFormatting sqref="BQ45">
    <cfRule type="cellIs" dxfId="0" priority="168" stopIfTrue="1" operator="greaterThanOrEqual">
      <formula>0.9</formula>
    </cfRule>
  </conditionalFormatting>
  <conditionalFormatting sqref="BQ45">
    <cfRule type="cellIs" dxfId="1" priority="169" stopIfTrue="1" operator="between">
      <formula>0.7</formula>
      <formula>0.89</formula>
    </cfRule>
  </conditionalFormatting>
  <conditionalFormatting sqref="BT43:BT44 BT46 BT48:BT49">
    <cfRule type="cellIs" dxfId="0" priority="170" stopIfTrue="1" operator="greaterThanOrEqual">
      <formula>0.9</formula>
    </cfRule>
  </conditionalFormatting>
  <conditionalFormatting sqref="BT43:BT44 BT46 BT48:BT49">
    <cfRule type="cellIs" dxfId="1" priority="171" stopIfTrue="1" operator="between">
      <formula>0.7</formula>
      <formula>0.89</formula>
    </cfRule>
  </conditionalFormatting>
  <conditionalFormatting sqref="BT43:BT44 BT46 BT48:BT49">
    <cfRule type="cellIs" dxfId="2" priority="172" stopIfTrue="1" operator="between">
      <formula>0</formula>
      <formula>0.69</formula>
    </cfRule>
  </conditionalFormatting>
  <conditionalFormatting sqref="BT45">
    <cfRule type="cellIs" dxfId="0" priority="173" stopIfTrue="1" operator="greaterThanOrEqual">
      <formula>0.9</formula>
    </cfRule>
  </conditionalFormatting>
  <conditionalFormatting sqref="BT45">
    <cfRule type="cellIs" dxfId="1" priority="174" stopIfTrue="1" operator="between">
      <formula>0.7</formula>
      <formula>0.89</formula>
    </cfRule>
  </conditionalFormatting>
  <conditionalFormatting sqref="BT45">
    <cfRule type="cellIs" dxfId="2" priority="175" stopIfTrue="1" operator="between">
      <formula>0</formula>
      <formula>0.69</formula>
    </cfRule>
  </conditionalFormatting>
  <conditionalFormatting sqref="BW45">
    <cfRule type="cellIs" dxfId="0" priority="176" stopIfTrue="1" operator="greaterThanOrEqual">
      <formula>0.9</formula>
    </cfRule>
  </conditionalFormatting>
  <conditionalFormatting sqref="BW45">
    <cfRule type="cellIs" dxfId="1" priority="177" stopIfTrue="1" operator="between">
      <formula>0.7</formula>
      <formula>0.89</formula>
    </cfRule>
  </conditionalFormatting>
  <conditionalFormatting sqref="BW45">
    <cfRule type="cellIs" dxfId="2" priority="178" stopIfTrue="1" operator="between">
      <formula>0</formula>
      <formula>0.69</formula>
    </cfRule>
  </conditionalFormatting>
  <conditionalFormatting sqref="BW47">
    <cfRule type="cellIs" dxfId="0" priority="179" stopIfTrue="1" operator="greaterThanOrEqual">
      <formula>0.9</formula>
    </cfRule>
  </conditionalFormatting>
  <conditionalFormatting sqref="BW47">
    <cfRule type="cellIs" dxfId="1" priority="180" stopIfTrue="1" operator="between">
      <formula>0.7</formula>
      <formula>0.89</formula>
    </cfRule>
  </conditionalFormatting>
  <conditionalFormatting sqref="BW47">
    <cfRule type="cellIs" dxfId="2" priority="181" stopIfTrue="1" operator="between">
      <formula>0</formula>
      <formula>0.69</formula>
    </cfRule>
  </conditionalFormatting>
  <conditionalFormatting sqref="BN43:BN44 BN46 BN48:BN49">
    <cfRule type="cellIs" dxfId="0" priority="182" stopIfTrue="1" operator="greaterThanOrEqual">
      <formula>0.9</formula>
    </cfRule>
  </conditionalFormatting>
  <conditionalFormatting sqref="BN43:BN44 BN46 BN48:BN49">
    <cfRule type="cellIs" dxfId="1" priority="183" stopIfTrue="1" operator="between">
      <formula>0.7</formula>
      <formula>0.89</formula>
    </cfRule>
  </conditionalFormatting>
  <conditionalFormatting sqref="BN43:BN44 BN46 BN48:BN49">
    <cfRule type="cellIs" dxfId="2" priority="184" stopIfTrue="1" operator="between">
      <formula>0</formula>
      <formula>0.69</formula>
    </cfRule>
  </conditionalFormatting>
  <conditionalFormatting sqref="BN45">
    <cfRule type="cellIs" dxfId="0" priority="185" stopIfTrue="1" operator="greaterThanOrEqual">
      <formula>0.9</formula>
    </cfRule>
  </conditionalFormatting>
  <conditionalFormatting sqref="BN45">
    <cfRule type="cellIs" dxfId="1" priority="186" stopIfTrue="1" operator="between">
      <formula>0.7</formula>
      <formula>0.89</formula>
    </cfRule>
  </conditionalFormatting>
  <conditionalFormatting sqref="BN45">
    <cfRule type="cellIs" dxfId="2" priority="187" stopIfTrue="1" operator="between">
      <formula>0</formula>
      <formula>0.69</formula>
    </cfRule>
  </conditionalFormatting>
  <conditionalFormatting sqref="BN47">
    <cfRule type="cellIs" dxfId="0" priority="188" stopIfTrue="1" operator="greaterThanOrEqual">
      <formula>0.9</formula>
    </cfRule>
  </conditionalFormatting>
  <conditionalFormatting sqref="BN47">
    <cfRule type="cellIs" dxfId="1" priority="189" stopIfTrue="1" operator="between">
      <formula>0.7</formula>
      <formula>0.89</formula>
    </cfRule>
  </conditionalFormatting>
  <conditionalFormatting sqref="BN47">
    <cfRule type="cellIs" dxfId="2" priority="190" stopIfTrue="1" operator="between">
      <formula>0</formula>
      <formula>0.69</formula>
    </cfRule>
  </conditionalFormatting>
  <conditionalFormatting sqref="BQ47">
    <cfRule type="cellIs" dxfId="0" priority="191" stopIfTrue="1" operator="greaterThanOrEqual">
      <formula>0.9</formula>
    </cfRule>
  </conditionalFormatting>
  <conditionalFormatting sqref="BQ47">
    <cfRule type="cellIs" dxfId="1" priority="192" stopIfTrue="1" operator="between">
      <formula>0.7</formula>
      <formula>0.89</formula>
    </cfRule>
  </conditionalFormatting>
  <conditionalFormatting sqref="BQ47">
    <cfRule type="cellIs" dxfId="2" priority="193" stopIfTrue="1" operator="between">
      <formula>0</formula>
      <formula>0.69</formula>
    </cfRule>
  </conditionalFormatting>
  <conditionalFormatting sqref="BW43:BW44 BW46 BW48:BW49">
    <cfRule type="cellIs" dxfId="0" priority="194" stopIfTrue="1" operator="greaterThanOrEqual">
      <formula>0.9</formula>
    </cfRule>
  </conditionalFormatting>
  <conditionalFormatting sqref="BW43:BW44 BW46 BW48:BW49">
    <cfRule type="cellIs" dxfId="1" priority="195" stopIfTrue="1" operator="between">
      <formula>0.7</formula>
      <formula>0.89</formula>
    </cfRule>
  </conditionalFormatting>
  <conditionalFormatting sqref="BW43:BW44 BW46 BW48:BW49">
    <cfRule type="cellIs" dxfId="2" priority="196" stopIfTrue="1" operator="between">
      <formula>0</formula>
      <formula>0.69</formula>
    </cfRule>
  </conditionalFormatting>
  <conditionalFormatting sqref="BZ43:BZ44 BZ46 BZ48:BZ49">
    <cfRule type="cellIs" dxfId="0" priority="197" stopIfTrue="1" operator="greaterThanOrEqual">
      <formula>0.9</formula>
    </cfRule>
  </conditionalFormatting>
  <conditionalFormatting sqref="BZ45">
    <cfRule type="cellIs" dxfId="0" priority="198" stopIfTrue="1" operator="greaterThanOrEqual">
      <formula>0.9</formula>
    </cfRule>
  </conditionalFormatting>
  <conditionalFormatting sqref="BZ45">
    <cfRule type="cellIs" dxfId="1" priority="199" stopIfTrue="1" operator="between">
      <formula>0.7</formula>
      <formula>0.89</formula>
    </cfRule>
  </conditionalFormatting>
  <conditionalFormatting sqref="BZ45">
    <cfRule type="cellIs" dxfId="2" priority="200" stopIfTrue="1" operator="between">
      <formula>0</formula>
      <formula>0.69</formula>
    </cfRule>
  </conditionalFormatting>
  <conditionalFormatting sqref="BZ47">
    <cfRule type="cellIs" dxfId="0" priority="201" stopIfTrue="1" operator="greaterThanOrEqual">
      <formula>0.9</formula>
    </cfRule>
  </conditionalFormatting>
  <conditionalFormatting sqref="BZ47">
    <cfRule type="cellIs" dxfId="1" priority="202" stopIfTrue="1" operator="between">
      <formula>0.7</formula>
      <formula>0.89</formula>
    </cfRule>
  </conditionalFormatting>
  <conditionalFormatting sqref="BZ47">
    <cfRule type="cellIs" dxfId="2" priority="203" stopIfTrue="1" operator="between">
      <formula>0</formula>
      <formula>0.69</formula>
    </cfRule>
  </conditionalFormatting>
  <conditionalFormatting sqref="BQ43">
    <cfRule type="cellIs" dxfId="0" priority="204" stopIfTrue="1" operator="greaterThanOrEqual">
      <formula>0.9</formula>
    </cfRule>
  </conditionalFormatting>
  <conditionalFormatting sqref="BH57:BH59 BH61:BH62 BH65">
    <cfRule type="cellIs" dxfId="0" priority="205" stopIfTrue="1" operator="greaterThan">
      <formula>0.9</formula>
    </cfRule>
  </conditionalFormatting>
  <conditionalFormatting sqref="BH57:BH59 V58:V59 AG58:AG59 AR58:AR59 BC58:BC59 V61:V62 AG61:AG62 AR61:AR65 BC61:BC65 BH61:BH62 V65 BH65">
    <cfRule type="cellIs" dxfId="1" priority="206" stopIfTrue="1" operator="between">
      <formula>0.7</formula>
      <formula>0.89</formula>
    </cfRule>
  </conditionalFormatting>
  <conditionalFormatting sqref="BH57:BH59 V58:V59 AG58:AG59 AR58:AR59 BC58:BC59 V61:V62 AG61:AG62 AR61:AR65 BC61:BC65 BH61:BH62 V65 BH65">
    <cfRule type="cellIs" dxfId="2" priority="207" stopIfTrue="1" operator="between">
      <formula>0</formula>
      <formula>0.69</formula>
    </cfRule>
  </conditionalFormatting>
  <conditionalFormatting sqref="BQ57">
    <cfRule type="cellIs" dxfId="1" priority="208" stopIfTrue="1" operator="between">
      <formula>0.7</formula>
      <formula>0.89</formula>
    </cfRule>
  </conditionalFormatting>
  <conditionalFormatting sqref="BQ57">
    <cfRule type="cellIs" dxfId="2" priority="209" stopIfTrue="1" operator="between">
      <formula>0</formula>
      <formula>0.69</formula>
    </cfRule>
  </conditionalFormatting>
  <conditionalFormatting sqref="BZ57:BZ58 BZ60 BZ62:BZ65">
    <cfRule type="cellIs" dxfId="1" priority="210" stopIfTrue="1" operator="between">
      <formula>0.7</formula>
      <formula>0.89</formula>
    </cfRule>
  </conditionalFormatting>
  <conditionalFormatting sqref="BZ57:BZ58 BZ60 BZ62:BZ65">
    <cfRule type="cellIs" dxfId="2" priority="211" stopIfTrue="1" operator="between">
      <formula>0</formula>
      <formula>0.69</formula>
    </cfRule>
  </conditionalFormatting>
  <conditionalFormatting sqref="V58:V59 AG58:AG59 AR58:AR59 BC58:BC59 V61:V62 AG61:AG62 AR61:AR65 BC61:BC65 V65">
    <cfRule type="cellIs" dxfId="0" priority="212" stopIfTrue="1" operator="greaterThanOrEqual">
      <formula>0.9</formula>
    </cfRule>
  </conditionalFormatting>
  <conditionalFormatting sqref="V57">
    <cfRule type="cellIs" dxfId="0" priority="213" stopIfTrue="1" operator="greaterThanOrEqual">
      <formula>0.9</formula>
    </cfRule>
  </conditionalFormatting>
  <conditionalFormatting sqref="V57">
    <cfRule type="cellIs" dxfId="1" priority="214" stopIfTrue="1" operator="between">
      <formula>0.7</formula>
      <formula>0.89</formula>
    </cfRule>
  </conditionalFormatting>
  <conditionalFormatting sqref="V57">
    <cfRule type="cellIs" dxfId="2" priority="215" stopIfTrue="1" operator="between">
      <formula>0</formula>
      <formula>0.69</formula>
    </cfRule>
  </conditionalFormatting>
  <conditionalFormatting sqref="AG57 AG65">
    <cfRule type="cellIs" dxfId="0" priority="216" stopIfTrue="1" operator="greaterThanOrEqual">
      <formula>0.9</formula>
    </cfRule>
  </conditionalFormatting>
  <conditionalFormatting sqref="AG57 AG65">
    <cfRule type="cellIs" dxfId="1" priority="217" stopIfTrue="1" operator="between">
      <formula>0.7</formula>
      <formula>0.89</formula>
    </cfRule>
  </conditionalFormatting>
  <conditionalFormatting sqref="AG57 AG65">
    <cfRule type="cellIs" dxfId="2" priority="218" stopIfTrue="1" operator="between">
      <formula>0</formula>
      <formula>0.69</formula>
    </cfRule>
  </conditionalFormatting>
  <conditionalFormatting sqref="AR57">
    <cfRule type="cellIs" dxfId="0" priority="219" stopIfTrue="1" operator="greaterThanOrEqual">
      <formula>0.9</formula>
    </cfRule>
  </conditionalFormatting>
  <conditionalFormatting sqref="AR57">
    <cfRule type="cellIs" dxfId="1" priority="220" stopIfTrue="1" operator="between">
      <formula>0.7</formula>
      <formula>0.89</formula>
    </cfRule>
  </conditionalFormatting>
  <conditionalFormatting sqref="AR57">
    <cfRule type="cellIs" dxfId="2" priority="221" stopIfTrue="1" operator="between">
      <formula>0</formula>
      <formula>0.69</formula>
    </cfRule>
  </conditionalFormatting>
  <conditionalFormatting sqref="BC57">
    <cfRule type="cellIs" dxfId="0" priority="222" stopIfTrue="1" operator="greaterThanOrEqual">
      <formula>0.9</formula>
    </cfRule>
  </conditionalFormatting>
  <conditionalFormatting sqref="BC57">
    <cfRule type="cellIs" dxfId="1" priority="223" stopIfTrue="1" operator="between">
      <formula>0.7</formula>
      <formula>0.89</formula>
    </cfRule>
  </conditionalFormatting>
  <conditionalFormatting sqref="BC57">
    <cfRule type="cellIs" dxfId="2" priority="224" stopIfTrue="1" operator="between">
      <formula>0</formula>
      <formula>0.69</formula>
    </cfRule>
  </conditionalFormatting>
  <conditionalFormatting sqref="BH60">
    <cfRule type="cellIs" dxfId="0" priority="225" stopIfTrue="1" operator="greaterThan">
      <formula>0.9</formula>
    </cfRule>
  </conditionalFormatting>
  <conditionalFormatting sqref="V60 AG60 AR60 BC60 BH60">
    <cfRule type="cellIs" dxfId="1" priority="226" stopIfTrue="1" operator="between">
      <formula>0.7</formula>
      <formula>0.89</formula>
    </cfRule>
  </conditionalFormatting>
  <conditionalFormatting sqref="V60 AG60 AR60 BC60 BH60">
    <cfRule type="cellIs" dxfId="2" priority="227" stopIfTrue="1" operator="between">
      <formula>0</formula>
      <formula>0.69</formula>
    </cfRule>
  </conditionalFormatting>
  <conditionalFormatting sqref="V60 AG60 AR60 BC60">
    <cfRule type="cellIs" dxfId="0" priority="228" stopIfTrue="1" operator="greaterThanOrEqual">
      <formula>0.9</formula>
    </cfRule>
  </conditionalFormatting>
  <conditionalFormatting sqref="BQ58 BQ60 BQ62:BQ65">
    <cfRule type="cellIs" dxfId="0" priority="229" stopIfTrue="1" operator="greaterThanOrEqual">
      <formula>0.9</formula>
    </cfRule>
  </conditionalFormatting>
  <conditionalFormatting sqref="BQ58 BQ60 BQ62:BQ65">
    <cfRule type="cellIs" dxfId="1" priority="230" stopIfTrue="1" operator="between">
      <formula>0.7</formula>
      <formula>0.89</formula>
    </cfRule>
  </conditionalFormatting>
  <conditionalFormatting sqref="BQ58 BQ60 BQ62:BQ65">
    <cfRule type="cellIs" dxfId="2" priority="231" stopIfTrue="1" operator="between">
      <formula>0</formula>
      <formula>0.69</formula>
    </cfRule>
  </conditionalFormatting>
  <conditionalFormatting sqref="BQ59">
    <cfRule type="cellIs" dxfId="2" priority="232" stopIfTrue="1" operator="between">
      <formula>0</formula>
      <formula>0.69</formula>
    </cfRule>
  </conditionalFormatting>
  <conditionalFormatting sqref="BT61">
    <cfRule type="cellIs" dxfId="0" priority="233" stopIfTrue="1" operator="greaterThanOrEqual">
      <formula>0.9</formula>
    </cfRule>
  </conditionalFormatting>
  <conditionalFormatting sqref="BT61">
    <cfRule type="cellIs" dxfId="1" priority="234" stopIfTrue="1" operator="between">
      <formula>0.7</formula>
      <formula>0.89</formula>
    </cfRule>
  </conditionalFormatting>
  <conditionalFormatting sqref="BT61">
    <cfRule type="cellIs" dxfId="2" priority="235" stopIfTrue="1" operator="between">
      <formula>0</formula>
      <formula>0.69</formula>
    </cfRule>
  </conditionalFormatting>
  <conditionalFormatting sqref="BQ59">
    <cfRule type="cellIs" dxfId="0" priority="236" stopIfTrue="1" operator="greaterThanOrEqual">
      <formula>0.9</formula>
    </cfRule>
  </conditionalFormatting>
  <conditionalFormatting sqref="BQ59">
    <cfRule type="cellIs" dxfId="1" priority="237" stopIfTrue="1" operator="between">
      <formula>0.7</formula>
      <formula>0.89</formula>
    </cfRule>
  </conditionalFormatting>
  <conditionalFormatting sqref="BT57:BT58 BT60 BT62:BT65">
    <cfRule type="cellIs" dxfId="0" priority="238" stopIfTrue="1" operator="greaterThanOrEqual">
      <formula>0.9</formula>
    </cfRule>
  </conditionalFormatting>
  <conditionalFormatting sqref="BT57:BT58 BT60 BT62:BT65">
    <cfRule type="cellIs" dxfId="1" priority="239" stopIfTrue="1" operator="between">
      <formula>0.7</formula>
      <formula>0.89</formula>
    </cfRule>
  </conditionalFormatting>
  <conditionalFormatting sqref="BT57:BT58 BT60 BT62:BT65">
    <cfRule type="cellIs" dxfId="2" priority="240" stopIfTrue="1" operator="between">
      <formula>0</formula>
      <formula>0.69</formula>
    </cfRule>
  </conditionalFormatting>
  <conditionalFormatting sqref="BT59">
    <cfRule type="cellIs" dxfId="0" priority="241" stopIfTrue="1" operator="greaterThanOrEqual">
      <formula>0.9</formula>
    </cfRule>
  </conditionalFormatting>
  <conditionalFormatting sqref="BT59">
    <cfRule type="cellIs" dxfId="1" priority="242" stopIfTrue="1" operator="between">
      <formula>0.7</formula>
      <formula>0.89</formula>
    </cfRule>
  </conditionalFormatting>
  <conditionalFormatting sqref="BT59">
    <cfRule type="cellIs" dxfId="2" priority="243" stopIfTrue="1" operator="between">
      <formula>0</formula>
      <formula>0.69</formula>
    </cfRule>
  </conditionalFormatting>
  <conditionalFormatting sqref="BW59">
    <cfRule type="cellIs" dxfId="0" priority="244" stopIfTrue="1" operator="greaterThanOrEqual">
      <formula>0.9</formula>
    </cfRule>
  </conditionalFormatting>
  <conditionalFormatting sqref="BW59">
    <cfRule type="cellIs" dxfId="1" priority="245" stopIfTrue="1" operator="between">
      <formula>0.7</formula>
      <formula>0.89</formula>
    </cfRule>
  </conditionalFormatting>
  <conditionalFormatting sqref="BW59">
    <cfRule type="cellIs" dxfId="2" priority="246" stopIfTrue="1" operator="between">
      <formula>0</formula>
      <formula>0.69</formula>
    </cfRule>
  </conditionalFormatting>
  <conditionalFormatting sqref="BW61">
    <cfRule type="cellIs" dxfId="0" priority="247" stopIfTrue="1" operator="greaterThanOrEqual">
      <formula>0.9</formula>
    </cfRule>
  </conditionalFormatting>
  <conditionalFormatting sqref="BW61">
    <cfRule type="cellIs" dxfId="1" priority="248" stopIfTrue="1" operator="between">
      <formula>0.7</formula>
      <formula>0.89</formula>
    </cfRule>
  </conditionalFormatting>
  <conditionalFormatting sqref="BW61">
    <cfRule type="cellIs" dxfId="2" priority="249" stopIfTrue="1" operator="between">
      <formula>0</formula>
      <formula>0.69</formula>
    </cfRule>
  </conditionalFormatting>
  <conditionalFormatting sqref="BN57:BN58 BN60 BN62:BN65">
    <cfRule type="cellIs" dxfId="0" priority="250" stopIfTrue="1" operator="greaterThanOrEqual">
      <formula>0.9</formula>
    </cfRule>
  </conditionalFormatting>
  <conditionalFormatting sqref="BN57:BN58 BN60 BN62:BN65">
    <cfRule type="cellIs" dxfId="1" priority="251" stopIfTrue="1" operator="between">
      <formula>0.7</formula>
      <formula>0.89</formula>
    </cfRule>
  </conditionalFormatting>
  <conditionalFormatting sqref="BN57:BN58 BN60 BN62:BN65">
    <cfRule type="cellIs" dxfId="2" priority="252" stopIfTrue="1" operator="between">
      <formula>0</formula>
      <formula>0.69</formula>
    </cfRule>
  </conditionalFormatting>
  <conditionalFormatting sqref="BN59">
    <cfRule type="cellIs" dxfId="0" priority="253" stopIfTrue="1" operator="greaterThanOrEqual">
      <formula>0.9</formula>
    </cfRule>
  </conditionalFormatting>
  <conditionalFormatting sqref="BN59">
    <cfRule type="cellIs" dxfId="1" priority="254" stopIfTrue="1" operator="between">
      <formula>0.7</formula>
      <formula>0.89</formula>
    </cfRule>
  </conditionalFormatting>
  <conditionalFormatting sqref="BN59">
    <cfRule type="cellIs" dxfId="2" priority="255" stopIfTrue="1" operator="between">
      <formula>0</formula>
      <formula>0.69</formula>
    </cfRule>
  </conditionalFormatting>
  <conditionalFormatting sqref="BN61">
    <cfRule type="cellIs" dxfId="0" priority="256" stopIfTrue="1" operator="greaterThanOrEqual">
      <formula>0.9</formula>
    </cfRule>
  </conditionalFormatting>
  <conditionalFormatting sqref="BN61">
    <cfRule type="cellIs" dxfId="1" priority="257" stopIfTrue="1" operator="between">
      <formula>0.7</formula>
      <formula>0.89</formula>
    </cfRule>
  </conditionalFormatting>
  <conditionalFormatting sqref="BN61">
    <cfRule type="cellIs" dxfId="2" priority="258" stopIfTrue="1" operator="between">
      <formula>0</formula>
      <formula>0.69</formula>
    </cfRule>
  </conditionalFormatting>
  <conditionalFormatting sqref="BQ61">
    <cfRule type="cellIs" dxfId="0" priority="259" stopIfTrue="1" operator="greaterThanOrEqual">
      <formula>0.9</formula>
    </cfRule>
  </conditionalFormatting>
  <conditionalFormatting sqref="BQ61">
    <cfRule type="cellIs" dxfId="1" priority="260" stopIfTrue="1" operator="between">
      <formula>0.7</formula>
      <formula>0.89</formula>
    </cfRule>
  </conditionalFormatting>
  <conditionalFormatting sqref="BQ61">
    <cfRule type="cellIs" dxfId="2" priority="261" stopIfTrue="1" operator="between">
      <formula>0</formula>
      <formula>0.69</formula>
    </cfRule>
  </conditionalFormatting>
  <conditionalFormatting sqref="BW57:BW58 BW60 BW62:BW65">
    <cfRule type="cellIs" dxfId="0" priority="262" stopIfTrue="1" operator="greaterThanOrEqual">
      <formula>0.9</formula>
    </cfRule>
  </conditionalFormatting>
  <conditionalFormatting sqref="BW57:BW58 BW60 BW62:BW65">
    <cfRule type="cellIs" dxfId="1" priority="263" stopIfTrue="1" operator="between">
      <formula>0.7</formula>
      <formula>0.89</formula>
    </cfRule>
  </conditionalFormatting>
  <conditionalFormatting sqref="BW57:BW58 BW60 BW62:BW65">
    <cfRule type="cellIs" dxfId="2" priority="264" stopIfTrue="1" operator="between">
      <formula>0</formula>
      <formula>0.69</formula>
    </cfRule>
  </conditionalFormatting>
  <conditionalFormatting sqref="BZ57:BZ58 BZ60 BZ62:BZ65">
    <cfRule type="cellIs" dxfId="0" priority="265" stopIfTrue="1" operator="greaterThanOrEqual">
      <formula>0.9</formula>
    </cfRule>
  </conditionalFormatting>
  <conditionalFormatting sqref="BZ59">
    <cfRule type="cellIs" dxfId="0" priority="266" stopIfTrue="1" operator="greaterThanOrEqual">
      <formula>0.9</formula>
    </cfRule>
  </conditionalFormatting>
  <conditionalFormatting sqref="BZ59">
    <cfRule type="cellIs" dxfId="1" priority="267" stopIfTrue="1" operator="between">
      <formula>0.7</formula>
      <formula>0.89</formula>
    </cfRule>
  </conditionalFormatting>
  <conditionalFormatting sqref="BZ59">
    <cfRule type="cellIs" dxfId="2" priority="268" stopIfTrue="1" operator="between">
      <formula>0</formula>
      <formula>0.69</formula>
    </cfRule>
  </conditionalFormatting>
  <conditionalFormatting sqref="BZ61">
    <cfRule type="cellIs" dxfId="0" priority="269" stopIfTrue="1" operator="greaterThanOrEqual">
      <formula>0.9</formula>
    </cfRule>
  </conditionalFormatting>
  <conditionalFormatting sqref="BZ61">
    <cfRule type="cellIs" dxfId="1" priority="270" stopIfTrue="1" operator="between">
      <formula>0.7</formula>
      <formula>0.89</formula>
    </cfRule>
  </conditionalFormatting>
  <conditionalFormatting sqref="BZ61">
    <cfRule type="cellIs" dxfId="2" priority="271" stopIfTrue="1" operator="between">
      <formula>0</formula>
      <formula>0.69</formula>
    </cfRule>
  </conditionalFormatting>
  <conditionalFormatting sqref="BQ57">
    <cfRule type="cellIs" dxfId="0" priority="272" stopIfTrue="1" operator="greaterThanOrEqual">
      <formula>0.9</formula>
    </cfRule>
  </conditionalFormatting>
  <conditionalFormatting sqref="BH73:BH75 BH77:BH80">
    <cfRule type="cellIs" dxfId="0" priority="273" stopIfTrue="1" operator="greaterThan">
      <formula>0.9</formula>
    </cfRule>
  </conditionalFormatting>
  <conditionalFormatting sqref="V74:V75 V77:V80 AG74:AG75 AG77:AG78 AR74:AR75 AR77:AR80 BC74:BC75 BC77:BC80 BH73:BH75 BH77:BH80">
    <cfRule type="cellIs" dxfId="1" priority="274" stopIfTrue="1" operator="between">
      <formula>0.7</formula>
      <formula>0.89</formula>
    </cfRule>
  </conditionalFormatting>
  <conditionalFormatting sqref="V74:V75 V77:V80 AG74:AG75 AG77:AG78 AR74:AR75 AR77:AR80 BC74:BC75 BC77:BC80 BH73:BH75 BH77:BH80">
    <cfRule type="cellIs" dxfId="2" priority="275" stopIfTrue="1" operator="between">
      <formula>0</formula>
      <formula>0.69</formula>
    </cfRule>
  </conditionalFormatting>
  <conditionalFormatting sqref="BQ73">
    <cfRule type="cellIs" dxfId="1" priority="276" stopIfTrue="1" operator="between">
      <formula>0.7</formula>
      <formula>0.89</formula>
    </cfRule>
  </conditionalFormatting>
  <conditionalFormatting sqref="BQ73">
    <cfRule type="cellIs" dxfId="2" priority="277" stopIfTrue="1" operator="between">
      <formula>0</formula>
      <formula>0.69</formula>
    </cfRule>
  </conditionalFormatting>
  <conditionalFormatting sqref="BZ73:BZ74 BZ76 BZ78:BZ80">
    <cfRule type="cellIs" dxfId="1" priority="278" stopIfTrue="1" operator="between">
      <formula>0.7</formula>
      <formula>0.89</formula>
    </cfRule>
  </conditionalFormatting>
  <conditionalFormatting sqref="BZ73:BZ74 BZ76 BZ78:BZ80">
    <cfRule type="cellIs" dxfId="2" priority="279" stopIfTrue="1" operator="between">
      <formula>0</formula>
      <formula>0.69</formula>
    </cfRule>
  </conditionalFormatting>
  <conditionalFormatting sqref="V74:V75 V77:V80 AG74:AG75 AG77:AG78 AR74:AR75 AR77:AR80 BC74:BC75 BC77:BC80">
    <cfRule type="cellIs" dxfId="0" priority="280" stopIfTrue="1" operator="greaterThanOrEqual">
      <formula>0.9</formula>
    </cfRule>
  </conditionalFormatting>
  <conditionalFormatting sqref="V73">
    <cfRule type="cellIs" dxfId="0" priority="281" stopIfTrue="1" operator="greaterThanOrEqual">
      <formula>0.9</formula>
    </cfRule>
  </conditionalFormatting>
  <conditionalFormatting sqref="V73">
    <cfRule type="cellIs" dxfId="1" priority="282" stopIfTrue="1" operator="between">
      <formula>0.7</formula>
      <formula>0.89</formula>
    </cfRule>
  </conditionalFormatting>
  <conditionalFormatting sqref="V73">
    <cfRule type="cellIs" dxfId="2" priority="283" stopIfTrue="1" operator="between">
      <formula>0</formula>
      <formula>0.69</formula>
    </cfRule>
  </conditionalFormatting>
  <conditionalFormatting sqref="AG73 AG79:AG80">
    <cfRule type="cellIs" dxfId="0" priority="284" stopIfTrue="1" operator="greaterThanOrEqual">
      <formula>0.9</formula>
    </cfRule>
  </conditionalFormatting>
  <conditionalFormatting sqref="AG73 AG79:AG80">
    <cfRule type="cellIs" dxfId="1" priority="285" stopIfTrue="1" operator="between">
      <formula>0.7</formula>
      <formula>0.89</formula>
    </cfRule>
  </conditionalFormatting>
  <conditionalFormatting sqref="AG73 AG79:AG80">
    <cfRule type="cellIs" dxfId="2" priority="286" stopIfTrue="1" operator="between">
      <formula>0</formula>
      <formula>0.69</formula>
    </cfRule>
  </conditionalFormatting>
  <conditionalFormatting sqref="AR73">
    <cfRule type="cellIs" dxfId="0" priority="287" stopIfTrue="1" operator="greaterThanOrEqual">
      <formula>0.9</formula>
    </cfRule>
  </conditionalFormatting>
  <conditionalFormatting sqref="AR73">
    <cfRule type="cellIs" dxfId="1" priority="288" stopIfTrue="1" operator="between">
      <formula>0.7</formula>
      <formula>0.89</formula>
    </cfRule>
  </conditionalFormatting>
  <conditionalFormatting sqref="AR73">
    <cfRule type="cellIs" dxfId="2" priority="289" stopIfTrue="1" operator="between">
      <formula>0</formula>
      <formula>0.69</formula>
    </cfRule>
  </conditionalFormatting>
  <conditionalFormatting sqref="BC73">
    <cfRule type="cellIs" dxfId="0" priority="290" stopIfTrue="1" operator="greaterThanOrEqual">
      <formula>0.9</formula>
    </cfRule>
  </conditionalFormatting>
  <conditionalFormatting sqref="BC73">
    <cfRule type="cellIs" dxfId="1" priority="291" stopIfTrue="1" operator="between">
      <formula>0.7</formula>
      <formula>0.89</formula>
    </cfRule>
  </conditionalFormatting>
  <conditionalFormatting sqref="BC73">
    <cfRule type="cellIs" dxfId="2" priority="292" stopIfTrue="1" operator="between">
      <formula>0</formula>
      <formula>0.69</formula>
    </cfRule>
  </conditionalFormatting>
  <conditionalFormatting sqref="BH76">
    <cfRule type="cellIs" dxfId="0" priority="293" stopIfTrue="1" operator="greaterThan">
      <formula>0.9</formula>
    </cfRule>
  </conditionalFormatting>
  <conditionalFormatting sqref="V76 AG76 AR76 BC76 BH76">
    <cfRule type="cellIs" dxfId="1" priority="294" stopIfTrue="1" operator="between">
      <formula>0.7</formula>
      <formula>0.89</formula>
    </cfRule>
  </conditionalFormatting>
  <conditionalFormatting sqref="V76 AG76 AR76 BC76 BH76">
    <cfRule type="cellIs" dxfId="2" priority="295" stopIfTrue="1" operator="between">
      <formula>0</formula>
      <formula>0.69</formula>
    </cfRule>
  </conditionalFormatting>
  <conditionalFormatting sqref="V76 AG76 AR76 BC76">
    <cfRule type="cellIs" dxfId="0" priority="296" stopIfTrue="1" operator="greaterThanOrEqual">
      <formula>0.9</formula>
    </cfRule>
  </conditionalFormatting>
  <conditionalFormatting sqref="BQ74 BQ76 BQ78:BQ80">
    <cfRule type="cellIs" dxfId="0" priority="297" stopIfTrue="1" operator="greaterThanOrEqual">
      <formula>0.9</formula>
    </cfRule>
  </conditionalFormatting>
  <conditionalFormatting sqref="BQ74 BQ76 BQ78:BQ80">
    <cfRule type="cellIs" dxfId="1" priority="298" stopIfTrue="1" operator="between">
      <formula>0.7</formula>
      <formula>0.89</formula>
    </cfRule>
  </conditionalFormatting>
  <conditionalFormatting sqref="BQ74 BQ76 BQ78:BQ80">
    <cfRule type="cellIs" dxfId="2" priority="299" stopIfTrue="1" operator="between">
      <formula>0</formula>
      <formula>0.69</formula>
    </cfRule>
  </conditionalFormatting>
  <conditionalFormatting sqref="BQ75">
    <cfRule type="cellIs" dxfId="2" priority="300" stopIfTrue="1" operator="between">
      <formula>0</formula>
      <formula>0.69</formula>
    </cfRule>
  </conditionalFormatting>
  <conditionalFormatting sqref="BT77">
    <cfRule type="cellIs" dxfId="0" priority="301" stopIfTrue="1" operator="greaterThanOrEqual">
      <formula>0.9</formula>
    </cfRule>
  </conditionalFormatting>
  <conditionalFormatting sqref="BT77">
    <cfRule type="cellIs" dxfId="1" priority="302" stopIfTrue="1" operator="between">
      <formula>0.7</formula>
      <formula>0.89</formula>
    </cfRule>
  </conditionalFormatting>
  <conditionalFormatting sqref="BT77">
    <cfRule type="cellIs" dxfId="2" priority="303" stopIfTrue="1" operator="between">
      <formula>0</formula>
      <formula>0.69</formula>
    </cfRule>
  </conditionalFormatting>
  <conditionalFormatting sqref="BQ75">
    <cfRule type="cellIs" dxfId="0" priority="304" stopIfTrue="1" operator="greaterThanOrEqual">
      <formula>0.9</formula>
    </cfRule>
  </conditionalFormatting>
  <conditionalFormatting sqref="BQ75">
    <cfRule type="cellIs" dxfId="1" priority="305" stopIfTrue="1" operator="between">
      <formula>0.7</formula>
      <formula>0.89</formula>
    </cfRule>
  </conditionalFormatting>
  <conditionalFormatting sqref="BT73:BT74 BT76 BT78:BT80">
    <cfRule type="cellIs" dxfId="0" priority="306" stopIfTrue="1" operator="greaterThanOrEqual">
      <formula>0.9</formula>
    </cfRule>
  </conditionalFormatting>
  <conditionalFormatting sqref="BT73:BT74 BT76 BT78:BT80">
    <cfRule type="cellIs" dxfId="1" priority="307" stopIfTrue="1" operator="between">
      <formula>0.7</formula>
      <formula>0.89</formula>
    </cfRule>
  </conditionalFormatting>
  <conditionalFormatting sqref="BT73:BT74 BT76 BT78:BT80">
    <cfRule type="cellIs" dxfId="2" priority="308" stopIfTrue="1" operator="between">
      <formula>0</formula>
      <formula>0.69</formula>
    </cfRule>
  </conditionalFormatting>
  <conditionalFormatting sqref="BT75">
    <cfRule type="cellIs" dxfId="0" priority="309" stopIfTrue="1" operator="greaterThanOrEqual">
      <formula>0.9</formula>
    </cfRule>
  </conditionalFormatting>
  <conditionalFormatting sqref="BT75">
    <cfRule type="cellIs" dxfId="1" priority="310" stopIfTrue="1" operator="between">
      <formula>0.7</formula>
      <formula>0.89</formula>
    </cfRule>
  </conditionalFormatting>
  <conditionalFormatting sqref="BT75">
    <cfRule type="cellIs" dxfId="2" priority="311" stopIfTrue="1" operator="between">
      <formula>0</formula>
      <formula>0.69</formula>
    </cfRule>
  </conditionalFormatting>
  <conditionalFormatting sqref="BW75">
    <cfRule type="cellIs" dxfId="0" priority="312" stopIfTrue="1" operator="greaterThanOrEqual">
      <formula>0.9</formula>
    </cfRule>
  </conditionalFormatting>
  <conditionalFormatting sqref="BW75">
    <cfRule type="cellIs" dxfId="1" priority="313" stopIfTrue="1" operator="between">
      <formula>0.7</formula>
      <formula>0.89</formula>
    </cfRule>
  </conditionalFormatting>
  <conditionalFormatting sqref="BW75">
    <cfRule type="cellIs" dxfId="2" priority="314" stopIfTrue="1" operator="between">
      <formula>0</formula>
      <formula>0.69</formula>
    </cfRule>
  </conditionalFormatting>
  <conditionalFormatting sqref="BW77">
    <cfRule type="cellIs" dxfId="0" priority="315" stopIfTrue="1" operator="greaterThanOrEqual">
      <formula>0.9</formula>
    </cfRule>
  </conditionalFormatting>
  <conditionalFormatting sqref="BW77">
    <cfRule type="cellIs" dxfId="1" priority="316" stopIfTrue="1" operator="between">
      <formula>0.7</formula>
      <formula>0.89</formula>
    </cfRule>
  </conditionalFormatting>
  <conditionalFormatting sqref="BW77">
    <cfRule type="cellIs" dxfId="2" priority="317" stopIfTrue="1" operator="between">
      <formula>0</formula>
      <formula>0.69</formula>
    </cfRule>
  </conditionalFormatting>
  <conditionalFormatting sqref="BN73:BN74 BN76 BN78:BN80">
    <cfRule type="cellIs" dxfId="0" priority="318" stopIfTrue="1" operator="greaterThanOrEqual">
      <formula>0.9</formula>
    </cfRule>
  </conditionalFormatting>
  <conditionalFormatting sqref="BN73:BN74 BN76 BN78:BN80">
    <cfRule type="cellIs" dxfId="1" priority="319" stopIfTrue="1" operator="between">
      <formula>0.7</formula>
      <formula>0.89</formula>
    </cfRule>
  </conditionalFormatting>
  <conditionalFormatting sqref="BN73:BN74 BN76 BN78:BN80">
    <cfRule type="cellIs" dxfId="2" priority="320" stopIfTrue="1" operator="between">
      <formula>0</formula>
      <formula>0.69</formula>
    </cfRule>
  </conditionalFormatting>
  <conditionalFormatting sqref="BN75">
    <cfRule type="cellIs" dxfId="0" priority="321" stopIfTrue="1" operator="greaterThanOrEqual">
      <formula>0.9</formula>
    </cfRule>
  </conditionalFormatting>
  <conditionalFormatting sqref="BN75">
    <cfRule type="cellIs" dxfId="1" priority="322" stopIfTrue="1" operator="between">
      <formula>0.7</formula>
      <formula>0.89</formula>
    </cfRule>
  </conditionalFormatting>
  <conditionalFormatting sqref="BN75">
    <cfRule type="cellIs" dxfId="2" priority="323" stopIfTrue="1" operator="between">
      <formula>0</formula>
      <formula>0.69</formula>
    </cfRule>
  </conditionalFormatting>
  <conditionalFormatting sqref="BN77">
    <cfRule type="cellIs" dxfId="0" priority="324" stopIfTrue="1" operator="greaterThanOrEqual">
      <formula>0.9</formula>
    </cfRule>
  </conditionalFormatting>
  <conditionalFormatting sqref="BN77">
    <cfRule type="cellIs" dxfId="1" priority="325" stopIfTrue="1" operator="between">
      <formula>0.7</formula>
      <formula>0.89</formula>
    </cfRule>
  </conditionalFormatting>
  <conditionalFormatting sqref="BN77">
    <cfRule type="cellIs" dxfId="2" priority="326" stopIfTrue="1" operator="between">
      <formula>0</formula>
      <formula>0.69</formula>
    </cfRule>
  </conditionalFormatting>
  <conditionalFormatting sqref="BQ77">
    <cfRule type="cellIs" dxfId="0" priority="327" stopIfTrue="1" operator="greaterThanOrEqual">
      <formula>0.9</formula>
    </cfRule>
  </conditionalFormatting>
  <conditionalFormatting sqref="BQ77">
    <cfRule type="cellIs" dxfId="1" priority="328" stopIfTrue="1" operator="between">
      <formula>0.7</formula>
      <formula>0.89</formula>
    </cfRule>
  </conditionalFormatting>
  <conditionalFormatting sqref="BQ77">
    <cfRule type="cellIs" dxfId="2" priority="329" stopIfTrue="1" operator="between">
      <formula>0</formula>
      <formula>0.69</formula>
    </cfRule>
  </conditionalFormatting>
  <conditionalFormatting sqref="BW73:BW74 BW76 BW78:BW80">
    <cfRule type="cellIs" dxfId="0" priority="330" stopIfTrue="1" operator="greaterThanOrEqual">
      <formula>0.9</formula>
    </cfRule>
  </conditionalFormatting>
  <conditionalFormatting sqref="BW73:BW74 BW76 BW78:BW80">
    <cfRule type="cellIs" dxfId="1" priority="331" stopIfTrue="1" operator="between">
      <formula>0.7</formula>
      <formula>0.89</formula>
    </cfRule>
  </conditionalFormatting>
  <conditionalFormatting sqref="BW73:BW74 BW76 BW78:BW80">
    <cfRule type="cellIs" dxfId="2" priority="332" stopIfTrue="1" operator="between">
      <formula>0</formula>
      <formula>0.69</formula>
    </cfRule>
  </conditionalFormatting>
  <conditionalFormatting sqref="BZ73:BZ74 BZ76 BZ78:BZ80">
    <cfRule type="cellIs" dxfId="0" priority="333" stopIfTrue="1" operator="greaterThanOrEqual">
      <formula>0.9</formula>
    </cfRule>
  </conditionalFormatting>
  <conditionalFormatting sqref="BZ75">
    <cfRule type="cellIs" dxfId="0" priority="334" stopIfTrue="1" operator="greaterThanOrEqual">
      <formula>0.9</formula>
    </cfRule>
  </conditionalFormatting>
  <conditionalFormatting sqref="BZ75">
    <cfRule type="cellIs" dxfId="1" priority="335" stopIfTrue="1" operator="between">
      <formula>0.7</formula>
      <formula>0.89</formula>
    </cfRule>
  </conditionalFormatting>
  <conditionalFormatting sqref="BZ75">
    <cfRule type="cellIs" dxfId="2" priority="336" stopIfTrue="1" operator="between">
      <formula>0</formula>
      <formula>0.69</formula>
    </cfRule>
  </conditionalFormatting>
  <conditionalFormatting sqref="BZ77">
    <cfRule type="cellIs" dxfId="0" priority="337" stopIfTrue="1" operator="greaterThanOrEqual">
      <formula>0.9</formula>
    </cfRule>
  </conditionalFormatting>
  <conditionalFormatting sqref="BZ77">
    <cfRule type="cellIs" dxfId="1" priority="338" stopIfTrue="1" operator="between">
      <formula>0.7</formula>
      <formula>0.89</formula>
    </cfRule>
  </conditionalFormatting>
  <conditionalFormatting sqref="BZ77">
    <cfRule type="cellIs" dxfId="2" priority="339" stopIfTrue="1" operator="between">
      <formula>0</formula>
      <formula>0.69</formula>
    </cfRule>
  </conditionalFormatting>
  <conditionalFormatting sqref="BQ73">
    <cfRule type="cellIs" dxfId="0" priority="340" stopIfTrue="1" operator="greaterThanOrEqual">
      <formula>0.9</formula>
    </cfRule>
  </conditionalFormatting>
  <conditionalFormatting sqref="BH87:BH89 BH91:BH92 BH94:BH95">
    <cfRule type="cellIs" dxfId="0" priority="341" stopIfTrue="1" operator="greaterThan">
      <formula>0.9</formula>
    </cfRule>
  </conditionalFormatting>
  <conditionalFormatting sqref="V88:V89 V91:V95 AG88:AG89 AG91:AG93 AR88:AR89 AR91:AR95 BC88:BC89 BC91:BC92 BC94:BC95 BH87:BH89 BH91:BH92 BH94:BH95">
    <cfRule type="cellIs" dxfId="1" priority="342" stopIfTrue="1" operator="between">
      <formula>0.7</formula>
      <formula>0.89</formula>
    </cfRule>
  </conditionalFormatting>
  <conditionalFormatting sqref="V88:V89 V91:V95 AG88:AG89 AG91:AG93 AR88:AR89 AR91:AR95 BC88:BC89 BC91:BC92 BC94:BC95 BH87:BH89 BH91:BH92 BH94:BH95">
    <cfRule type="cellIs" dxfId="2" priority="343" stopIfTrue="1" operator="between">
      <formula>0</formula>
      <formula>0.69</formula>
    </cfRule>
  </conditionalFormatting>
  <conditionalFormatting sqref="BQ87">
    <cfRule type="cellIs" dxfId="1" priority="344" stopIfTrue="1" operator="between">
      <formula>0.7</formula>
      <formula>0.89</formula>
    </cfRule>
  </conditionalFormatting>
  <conditionalFormatting sqref="BQ87">
    <cfRule type="cellIs" dxfId="2" priority="345" stopIfTrue="1" operator="between">
      <formula>0</formula>
      <formula>0.69</formula>
    </cfRule>
  </conditionalFormatting>
  <conditionalFormatting sqref="BZ87:BZ88 BZ90 BZ92:BZ95">
    <cfRule type="cellIs" dxfId="1" priority="346" stopIfTrue="1" operator="between">
      <formula>0.7</formula>
      <formula>0.89</formula>
    </cfRule>
  </conditionalFormatting>
  <conditionalFormatting sqref="BZ87:BZ88 BZ90 BZ92:BZ95">
    <cfRule type="cellIs" dxfId="2" priority="347" stopIfTrue="1" operator="between">
      <formula>0</formula>
      <formula>0.69</formula>
    </cfRule>
  </conditionalFormatting>
  <conditionalFormatting sqref="V88:V89 V91:V95 AG88:AG89 AG91:AG93 AR88:AR89 AR91:AR95 BC88:BC89 BC91:BC92 BC94:BC95">
    <cfRule type="cellIs" dxfId="0" priority="348" stopIfTrue="1" operator="greaterThanOrEqual">
      <formula>0.9</formula>
    </cfRule>
  </conditionalFormatting>
  <conditionalFormatting sqref="V87">
    <cfRule type="cellIs" dxfId="0" priority="349" stopIfTrue="1" operator="greaterThanOrEqual">
      <formula>0.9</formula>
    </cfRule>
  </conditionalFormatting>
  <conditionalFormatting sqref="V87">
    <cfRule type="cellIs" dxfId="1" priority="350" stopIfTrue="1" operator="between">
      <formula>0.7</formula>
      <formula>0.89</formula>
    </cfRule>
  </conditionalFormatting>
  <conditionalFormatting sqref="V87">
    <cfRule type="cellIs" dxfId="2" priority="351" stopIfTrue="1" operator="between">
      <formula>0</formula>
      <formula>0.69</formula>
    </cfRule>
  </conditionalFormatting>
  <conditionalFormatting sqref="AG87 AG94:AG95">
    <cfRule type="cellIs" dxfId="0" priority="352" stopIfTrue="1" operator="greaterThanOrEqual">
      <formula>0.9</formula>
    </cfRule>
  </conditionalFormatting>
  <conditionalFormatting sqref="AG87 AG94:AG95">
    <cfRule type="cellIs" dxfId="1" priority="353" stopIfTrue="1" operator="between">
      <formula>0.7</formula>
      <formula>0.89</formula>
    </cfRule>
  </conditionalFormatting>
  <conditionalFormatting sqref="AG87 AG94:AG95">
    <cfRule type="cellIs" dxfId="2" priority="354" stopIfTrue="1" operator="between">
      <formula>0</formula>
      <formula>0.69</formula>
    </cfRule>
  </conditionalFormatting>
  <conditionalFormatting sqref="AR87">
    <cfRule type="cellIs" dxfId="0" priority="355" stopIfTrue="1" operator="greaterThanOrEqual">
      <formula>0.9</formula>
    </cfRule>
  </conditionalFormatting>
  <conditionalFormatting sqref="AR87">
    <cfRule type="cellIs" dxfId="1" priority="356" stopIfTrue="1" operator="between">
      <formula>0.7</formula>
      <formula>0.89</formula>
    </cfRule>
  </conditionalFormatting>
  <conditionalFormatting sqref="AR87">
    <cfRule type="cellIs" dxfId="2" priority="357" stopIfTrue="1" operator="between">
      <formula>0</formula>
      <formula>0.69</formula>
    </cfRule>
  </conditionalFormatting>
  <conditionalFormatting sqref="BC87">
    <cfRule type="cellIs" dxfId="0" priority="358" stopIfTrue="1" operator="greaterThanOrEqual">
      <formula>0.9</formula>
    </cfRule>
  </conditionalFormatting>
  <conditionalFormatting sqref="BC87">
    <cfRule type="cellIs" dxfId="1" priority="359" stopIfTrue="1" operator="between">
      <formula>0.7</formula>
      <formula>0.89</formula>
    </cfRule>
  </conditionalFormatting>
  <conditionalFormatting sqref="BC87">
    <cfRule type="cellIs" dxfId="2" priority="360" stopIfTrue="1" operator="between">
      <formula>0</formula>
      <formula>0.69</formula>
    </cfRule>
  </conditionalFormatting>
  <conditionalFormatting sqref="BH90">
    <cfRule type="cellIs" dxfId="0" priority="361" stopIfTrue="1" operator="greaterThan">
      <formula>0.9</formula>
    </cfRule>
  </conditionalFormatting>
  <conditionalFormatting sqref="V90 AG90 AR90 BC90 BH90">
    <cfRule type="cellIs" dxfId="1" priority="362" stopIfTrue="1" operator="between">
      <formula>0.7</formula>
      <formula>0.89</formula>
    </cfRule>
  </conditionalFormatting>
  <conditionalFormatting sqref="V90 AG90 AR90 BC90 BH90">
    <cfRule type="cellIs" dxfId="2" priority="363" stopIfTrue="1" operator="between">
      <formula>0</formula>
      <formula>0.69</formula>
    </cfRule>
  </conditionalFormatting>
  <conditionalFormatting sqref="V90 AG90 AR90 BC90">
    <cfRule type="cellIs" dxfId="0" priority="364" stopIfTrue="1" operator="greaterThanOrEqual">
      <formula>0.9</formula>
    </cfRule>
  </conditionalFormatting>
  <conditionalFormatting sqref="BQ88 BQ90 BQ92:BQ95">
    <cfRule type="cellIs" dxfId="0" priority="365" stopIfTrue="1" operator="greaterThanOrEqual">
      <formula>0.9</formula>
    </cfRule>
  </conditionalFormatting>
  <conditionalFormatting sqref="BQ88 BQ90 BQ92:BQ95">
    <cfRule type="cellIs" dxfId="1" priority="366" stopIfTrue="1" operator="between">
      <formula>0.7</formula>
      <formula>0.89</formula>
    </cfRule>
  </conditionalFormatting>
  <conditionalFormatting sqref="BQ88 BQ90 BQ92:BQ95">
    <cfRule type="cellIs" dxfId="2" priority="367" stopIfTrue="1" operator="between">
      <formula>0</formula>
      <formula>0.69</formula>
    </cfRule>
  </conditionalFormatting>
  <conditionalFormatting sqref="BQ89">
    <cfRule type="cellIs" dxfId="2" priority="368" stopIfTrue="1" operator="between">
      <formula>0</formula>
      <formula>0.69</formula>
    </cfRule>
  </conditionalFormatting>
  <conditionalFormatting sqref="BT91">
    <cfRule type="cellIs" dxfId="0" priority="369" stopIfTrue="1" operator="greaterThanOrEqual">
      <formula>0.9</formula>
    </cfRule>
  </conditionalFormatting>
  <conditionalFormatting sqref="BT91">
    <cfRule type="cellIs" dxfId="1" priority="370" stopIfTrue="1" operator="between">
      <formula>0.7</formula>
      <formula>0.89</formula>
    </cfRule>
  </conditionalFormatting>
  <conditionalFormatting sqref="BT91">
    <cfRule type="cellIs" dxfId="2" priority="371" stopIfTrue="1" operator="between">
      <formula>0</formula>
      <formula>0.69</formula>
    </cfRule>
  </conditionalFormatting>
  <conditionalFormatting sqref="BQ89">
    <cfRule type="cellIs" dxfId="0" priority="372" stopIfTrue="1" operator="greaterThanOrEqual">
      <formula>0.9</formula>
    </cfRule>
  </conditionalFormatting>
  <conditionalFormatting sqref="BQ89">
    <cfRule type="cellIs" dxfId="1" priority="373" stopIfTrue="1" operator="between">
      <formula>0.7</formula>
      <formula>0.89</formula>
    </cfRule>
  </conditionalFormatting>
  <conditionalFormatting sqref="BT87:BT88 BT90 BT92:BT95">
    <cfRule type="cellIs" dxfId="0" priority="374" stopIfTrue="1" operator="greaterThanOrEqual">
      <formula>0.9</formula>
    </cfRule>
  </conditionalFormatting>
  <conditionalFormatting sqref="BT87:BT88 BT90 BT92:BT95">
    <cfRule type="cellIs" dxfId="1" priority="375" stopIfTrue="1" operator="between">
      <formula>0.7</formula>
      <formula>0.89</formula>
    </cfRule>
  </conditionalFormatting>
  <conditionalFormatting sqref="BT87:BT88 BT90 BT92:BT95">
    <cfRule type="cellIs" dxfId="2" priority="376" stopIfTrue="1" operator="between">
      <formula>0</formula>
      <formula>0.69</formula>
    </cfRule>
  </conditionalFormatting>
  <conditionalFormatting sqref="BT89">
    <cfRule type="cellIs" dxfId="0" priority="377" stopIfTrue="1" operator="greaterThanOrEqual">
      <formula>0.9</formula>
    </cfRule>
  </conditionalFormatting>
  <conditionalFormatting sqref="BT89">
    <cfRule type="cellIs" dxfId="1" priority="378" stopIfTrue="1" operator="between">
      <formula>0.7</formula>
      <formula>0.89</formula>
    </cfRule>
  </conditionalFormatting>
  <conditionalFormatting sqref="BT89">
    <cfRule type="cellIs" dxfId="2" priority="379" stopIfTrue="1" operator="between">
      <formula>0</formula>
      <formula>0.69</formula>
    </cfRule>
  </conditionalFormatting>
  <conditionalFormatting sqref="BW89">
    <cfRule type="cellIs" dxfId="0" priority="380" stopIfTrue="1" operator="greaterThanOrEqual">
      <formula>0.9</formula>
    </cfRule>
  </conditionalFormatting>
  <conditionalFormatting sqref="BW89">
    <cfRule type="cellIs" dxfId="1" priority="381" stopIfTrue="1" operator="between">
      <formula>0.7</formula>
      <formula>0.89</formula>
    </cfRule>
  </conditionalFormatting>
  <conditionalFormatting sqref="BW89">
    <cfRule type="cellIs" dxfId="2" priority="382" stopIfTrue="1" operator="between">
      <formula>0</formula>
      <formula>0.69</formula>
    </cfRule>
  </conditionalFormatting>
  <conditionalFormatting sqref="BW91">
    <cfRule type="cellIs" dxfId="0" priority="383" stopIfTrue="1" operator="greaterThanOrEqual">
      <formula>0.9</formula>
    </cfRule>
  </conditionalFormatting>
  <conditionalFormatting sqref="BW91">
    <cfRule type="cellIs" dxfId="1" priority="384" stopIfTrue="1" operator="between">
      <formula>0.7</formula>
      <formula>0.89</formula>
    </cfRule>
  </conditionalFormatting>
  <conditionalFormatting sqref="BW91">
    <cfRule type="cellIs" dxfId="2" priority="385" stopIfTrue="1" operator="between">
      <formula>0</formula>
      <formula>0.69</formula>
    </cfRule>
  </conditionalFormatting>
  <conditionalFormatting sqref="BN87:BN88 BN90 BN92:BN95">
    <cfRule type="cellIs" dxfId="0" priority="386" stopIfTrue="1" operator="greaterThanOrEqual">
      <formula>0.9</formula>
    </cfRule>
  </conditionalFormatting>
  <conditionalFormatting sqref="BN87:BN88 BN90 BN92:BN95">
    <cfRule type="cellIs" dxfId="1" priority="387" stopIfTrue="1" operator="between">
      <formula>0.7</formula>
      <formula>0.89</formula>
    </cfRule>
  </conditionalFormatting>
  <conditionalFormatting sqref="BN87:BN88 BN90 BN92:BN95">
    <cfRule type="cellIs" dxfId="2" priority="388" stopIfTrue="1" operator="between">
      <formula>0</formula>
      <formula>0.69</formula>
    </cfRule>
  </conditionalFormatting>
  <conditionalFormatting sqref="BN89">
    <cfRule type="cellIs" dxfId="0" priority="389" stopIfTrue="1" operator="greaterThanOrEqual">
      <formula>0.9</formula>
    </cfRule>
  </conditionalFormatting>
  <conditionalFormatting sqref="BN89">
    <cfRule type="cellIs" dxfId="1" priority="390" stopIfTrue="1" operator="between">
      <formula>0.7</formula>
      <formula>0.89</formula>
    </cfRule>
  </conditionalFormatting>
  <conditionalFormatting sqref="BN89">
    <cfRule type="cellIs" dxfId="2" priority="391" stopIfTrue="1" operator="between">
      <formula>0</formula>
      <formula>0.69</formula>
    </cfRule>
  </conditionalFormatting>
  <conditionalFormatting sqref="BN91">
    <cfRule type="cellIs" dxfId="0" priority="392" stopIfTrue="1" operator="greaterThanOrEqual">
      <formula>0.9</formula>
    </cfRule>
  </conditionalFormatting>
  <conditionalFormatting sqref="BN91">
    <cfRule type="cellIs" dxfId="1" priority="393" stopIfTrue="1" operator="between">
      <formula>0.7</formula>
      <formula>0.89</formula>
    </cfRule>
  </conditionalFormatting>
  <conditionalFormatting sqref="BN91">
    <cfRule type="cellIs" dxfId="2" priority="394" stopIfTrue="1" operator="between">
      <formula>0</formula>
      <formula>0.69</formula>
    </cfRule>
  </conditionalFormatting>
  <conditionalFormatting sqref="BQ91">
    <cfRule type="cellIs" dxfId="0" priority="395" stopIfTrue="1" operator="greaterThanOrEqual">
      <formula>0.9</formula>
    </cfRule>
  </conditionalFormatting>
  <conditionalFormatting sqref="BQ91">
    <cfRule type="cellIs" dxfId="1" priority="396" stopIfTrue="1" operator="between">
      <formula>0.7</formula>
      <formula>0.89</formula>
    </cfRule>
  </conditionalFormatting>
  <conditionalFormatting sqref="BQ91">
    <cfRule type="cellIs" dxfId="2" priority="397" stopIfTrue="1" operator="between">
      <formula>0</formula>
      <formula>0.69</formula>
    </cfRule>
  </conditionalFormatting>
  <conditionalFormatting sqref="BW87:BW88 BW90 BW92:BW95">
    <cfRule type="cellIs" dxfId="0" priority="398" stopIfTrue="1" operator="greaterThanOrEqual">
      <formula>0.9</formula>
    </cfRule>
  </conditionalFormatting>
  <conditionalFormatting sqref="BW87:BW88 BW90 BW92:BW95">
    <cfRule type="cellIs" dxfId="1" priority="399" stopIfTrue="1" operator="between">
      <formula>0.7</formula>
      <formula>0.89</formula>
    </cfRule>
  </conditionalFormatting>
  <conditionalFormatting sqref="BW87:BW88 BW90 BW92:BW95">
    <cfRule type="cellIs" dxfId="2" priority="400" stopIfTrue="1" operator="between">
      <formula>0</formula>
      <formula>0.69</formula>
    </cfRule>
  </conditionalFormatting>
  <conditionalFormatting sqref="BZ87:BZ88 BZ90 BZ92:BZ95">
    <cfRule type="cellIs" dxfId="0" priority="401" stopIfTrue="1" operator="greaterThanOrEqual">
      <formula>0.9</formula>
    </cfRule>
  </conditionalFormatting>
  <conditionalFormatting sqref="BZ89">
    <cfRule type="cellIs" dxfId="0" priority="402" stopIfTrue="1" operator="greaterThanOrEqual">
      <formula>0.9</formula>
    </cfRule>
  </conditionalFormatting>
  <conditionalFormatting sqref="BZ89">
    <cfRule type="cellIs" dxfId="1" priority="403" stopIfTrue="1" operator="between">
      <formula>0.7</formula>
      <formula>0.89</formula>
    </cfRule>
  </conditionalFormatting>
  <conditionalFormatting sqref="BZ89">
    <cfRule type="cellIs" dxfId="2" priority="404" stopIfTrue="1" operator="between">
      <formula>0</formula>
      <formula>0.69</formula>
    </cfRule>
  </conditionalFormatting>
  <conditionalFormatting sqref="BZ91">
    <cfRule type="cellIs" dxfId="0" priority="405" stopIfTrue="1" operator="greaterThanOrEqual">
      <formula>0.9</formula>
    </cfRule>
  </conditionalFormatting>
  <conditionalFormatting sqref="BZ91">
    <cfRule type="cellIs" dxfId="1" priority="406" stopIfTrue="1" operator="between">
      <formula>0.7</formula>
      <formula>0.89</formula>
    </cfRule>
  </conditionalFormatting>
  <conditionalFormatting sqref="BZ91">
    <cfRule type="cellIs" dxfId="2" priority="407" stopIfTrue="1" operator="between">
      <formula>0</formula>
      <formula>0.69</formula>
    </cfRule>
  </conditionalFormatting>
  <conditionalFormatting sqref="BQ87">
    <cfRule type="cellIs" dxfId="0" priority="408" stopIfTrue="1" operator="greaterThanOrEqual">
      <formula>0.9</formula>
    </cfRule>
  </conditionalFormatting>
  <conditionalFormatting sqref="AG63:AG64">
    <cfRule type="cellIs" dxfId="1" priority="409" stopIfTrue="1" operator="between">
      <formula>0.7</formula>
      <formula>0.89</formula>
    </cfRule>
  </conditionalFormatting>
  <conditionalFormatting sqref="AG63:AG64">
    <cfRule type="cellIs" dxfId="2" priority="410" stopIfTrue="1" operator="between">
      <formula>0</formula>
      <formula>0.69</formula>
    </cfRule>
  </conditionalFormatting>
  <conditionalFormatting sqref="AG63:AG64">
    <cfRule type="cellIs" dxfId="0" priority="411" stopIfTrue="1" operator="greaterThanOrEqual">
      <formula>0.9</formula>
    </cfRule>
  </conditionalFormatting>
  <conditionalFormatting sqref="BH63">
    <cfRule type="cellIs" dxfId="0" priority="412" stopIfTrue="1" operator="greaterThan">
      <formula>0.9</formula>
    </cfRule>
  </conditionalFormatting>
  <conditionalFormatting sqref="BH63">
    <cfRule type="cellIs" dxfId="1" priority="413" stopIfTrue="1" operator="between">
      <formula>0.7</formula>
      <formula>0.89</formula>
    </cfRule>
  </conditionalFormatting>
  <conditionalFormatting sqref="BH63">
    <cfRule type="cellIs" dxfId="2" priority="414" stopIfTrue="1" operator="between">
      <formula>0</formula>
      <formula>0.69</formula>
    </cfRule>
  </conditionalFormatting>
  <conditionalFormatting sqref="BC93">
    <cfRule type="cellIs" dxfId="1" priority="415" stopIfTrue="1" operator="between">
      <formula>0.7</formula>
      <formula>0.89</formula>
    </cfRule>
  </conditionalFormatting>
  <conditionalFormatting sqref="BC93">
    <cfRule type="cellIs" dxfId="2" priority="416" stopIfTrue="1" operator="between">
      <formula>0</formula>
      <formula>0.69</formula>
    </cfRule>
  </conditionalFormatting>
  <conditionalFormatting sqref="BC93">
    <cfRule type="cellIs" dxfId="0" priority="417" stopIfTrue="1" operator="greaterThanOrEqual">
      <formula>0.9</formula>
    </cfRule>
  </conditionalFormatting>
  <conditionalFormatting sqref="BH93">
    <cfRule type="cellIs" dxfId="0" priority="418" stopIfTrue="1" operator="greaterThan">
      <formula>0.9</formula>
    </cfRule>
  </conditionalFormatting>
  <conditionalFormatting sqref="BH93">
    <cfRule type="cellIs" dxfId="1" priority="419" stopIfTrue="1" operator="between">
      <formula>0.7</formula>
      <formula>0.89</formula>
    </cfRule>
  </conditionalFormatting>
  <conditionalFormatting sqref="BH93">
    <cfRule type="cellIs" dxfId="2" priority="420" stopIfTrue="1" operator="between">
      <formula>0</formula>
      <formula>0.69</formula>
    </cfRule>
  </conditionalFormatting>
  <conditionalFormatting sqref="V114:V115 AG114:AG115 AR114:AR115 BC114:BC115">
    <cfRule type="cellIs" dxfId="1" priority="421" stopIfTrue="1" operator="between">
      <formula>0.7</formula>
      <formula>0.89</formula>
    </cfRule>
  </conditionalFormatting>
  <conditionalFormatting sqref="V114:V115 AG114:AG115 AR114:AR115 BC114:BC115">
    <cfRule type="cellIs" dxfId="2" priority="422" stopIfTrue="1" operator="between">
      <formula>0</formula>
      <formula>0.69</formula>
    </cfRule>
  </conditionalFormatting>
  <conditionalFormatting sqref="BQ103">
    <cfRule type="cellIs" dxfId="1" priority="423" stopIfTrue="1" operator="between">
      <formula>0.7</formula>
      <formula>0.89</formula>
    </cfRule>
  </conditionalFormatting>
  <conditionalFormatting sqref="BQ103">
    <cfRule type="cellIs" dxfId="2" priority="424" stopIfTrue="1" operator="between">
      <formula>0</formula>
      <formula>0.69</formula>
    </cfRule>
  </conditionalFormatting>
  <conditionalFormatting sqref="BZ103">
    <cfRule type="cellIs" dxfId="1" priority="425" stopIfTrue="1" operator="between">
      <formula>0.7</formula>
      <formula>0.89</formula>
    </cfRule>
  </conditionalFormatting>
  <conditionalFormatting sqref="BZ103">
    <cfRule type="cellIs" dxfId="2" priority="426" stopIfTrue="1" operator="between">
      <formula>0</formula>
      <formula>0.69</formula>
    </cfRule>
  </conditionalFormatting>
  <conditionalFormatting sqref="V114:V115 AG114:AG115 AR114:AR115 BC114:BC115">
    <cfRule type="cellIs" dxfId="0" priority="427" stopIfTrue="1" operator="greaterThanOrEqual">
      <formula>0.9</formula>
    </cfRule>
  </conditionalFormatting>
  <conditionalFormatting sqref="V103">
    <cfRule type="cellIs" dxfId="0" priority="428" stopIfTrue="1" operator="greaterThanOrEqual">
      <formula>0.9</formula>
    </cfRule>
  </conditionalFormatting>
  <conditionalFormatting sqref="V103">
    <cfRule type="cellIs" dxfId="1" priority="429" stopIfTrue="1" operator="between">
      <formula>0.7</formula>
      <formula>0.89</formula>
    </cfRule>
  </conditionalFormatting>
  <conditionalFormatting sqref="V103">
    <cfRule type="cellIs" dxfId="2" priority="430" stopIfTrue="1" operator="between">
      <formula>0</formula>
      <formula>0.69</formula>
    </cfRule>
  </conditionalFormatting>
  <conditionalFormatting sqref="AG103 AG105">
    <cfRule type="cellIs" dxfId="0" priority="431" stopIfTrue="1" operator="greaterThanOrEqual">
      <formula>0.9</formula>
    </cfRule>
  </conditionalFormatting>
  <conditionalFormatting sqref="AG103 AG105">
    <cfRule type="cellIs" dxfId="1" priority="432" stopIfTrue="1" operator="between">
      <formula>0.7</formula>
      <formula>0.89</formula>
    </cfRule>
  </conditionalFormatting>
  <conditionalFormatting sqref="AG103 AG105">
    <cfRule type="cellIs" dxfId="2" priority="433" stopIfTrue="1" operator="between">
      <formula>0</formula>
      <formula>0.69</formula>
    </cfRule>
  </conditionalFormatting>
  <conditionalFormatting sqref="AR103">
    <cfRule type="cellIs" dxfId="0" priority="434" stopIfTrue="1" operator="greaterThanOrEqual">
      <formula>0.9</formula>
    </cfRule>
  </conditionalFormatting>
  <conditionalFormatting sqref="AR103">
    <cfRule type="cellIs" dxfId="1" priority="435" stopIfTrue="1" operator="between">
      <formula>0.7</formula>
      <formula>0.89</formula>
    </cfRule>
  </conditionalFormatting>
  <conditionalFormatting sqref="AR103">
    <cfRule type="cellIs" dxfId="2" priority="436" stopIfTrue="1" operator="between">
      <formula>0</formula>
      <formula>0.69</formula>
    </cfRule>
  </conditionalFormatting>
  <conditionalFormatting sqref="BC103">
    <cfRule type="cellIs" dxfId="0" priority="437" stopIfTrue="1" operator="greaterThanOrEqual">
      <formula>0.9</formula>
    </cfRule>
  </conditionalFormatting>
  <conditionalFormatting sqref="BC103">
    <cfRule type="cellIs" dxfId="1" priority="438" stopIfTrue="1" operator="between">
      <formula>0.7</formula>
      <formula>0.89</formula>
    </cfRule>
  </conditionalFormatting>
  <conditionalFormatting sqref="BC103">
    <cfRule type="cellIs" dxfId="2" priority="439" stopIfTrue="1" operator="between">
      <formula>0</formula>
      <formula>0.69</formula>
    </cfRule>
  </conditionalFormatting>
  <conditionalFormatting sqref="BH127">
    <cfRule type="cellIs" dxfId="0" priority="440" stopIfTrue="1" operator="greaterThan">
      <formula>0.9</formula>
    </cfRule>
  </conditionalFormatting>
  <conditionalFormatting sqref="V127 AG127 AR127 BC127 BH127">
    <cfRule type="cellIs" dxfId="1" priority="441" stopIfTrue="1" operator="between">
      <formula>0.7</formula>
      <formula>0.89</formula>
    </cfRule>
  </conditionalFormatting>
  <conditionalFormatting sqref="V127 AG127 AR127 BC127 BH127">
    <cfRule type="cellIs" dxfId="2" priority="442" stopIfTrue="1" operator="between">
      <formula>0</formula>
      <formula>0.69</formula>
    </cfRule>
  </conditionalFormatting>
  <conditionalFormatting sqref="V127 AG127 AR127 BC127">
    <cfRule type="cellIs" dxfId="0" priority="443" stopIfTrue="1" operator="greaterThanOrEqual">
      <formula>0.9</formula>
    </cfRule>
  </conditionalFormatting>
  <conditionalFormatting sqref="BT103">
    <cfRule type="cellIs" dxfId="0" priority="444" stopIfTrue="1" operator="greaterThanOrEqual">
      <formula>0.9</formula>
    </cfRule>
  </conditionalFormatting>
  <conditionalFormatting sqref="BT103">
    <cfRule type="cellIs" dxfId="1" priority="445" stopIfTrue="1" operator="between">
      <formula>0.7</formula>
      <formula>0.89</formula>
    </cfRule>
  </conditionalFormatting>
  <conditionalFormatting sqref="BT103">
    <cfRule type="cellIs" dxfId="2" priority="446" stopIfTrue="1" operator="between">
      <formula>0</formula>
      <formula>0.69</formula>
    </cfRule>
  </conditionalFormatting>
  <conditionalFormatting sqref="BN103">
    <cfRule type="cellIs" dxfId="0" priority="447" stopIfTrue="1" operator="greaterThanOrEqual">
      <formula>0.9</formula>
    </cfRule>
  </conditionalFormatting>
  <conditionalFormatting sqref="BN103">
    <cfRule type="cellIs" dxfId="1" priority="448" stopIfTrue="1" operator="between">
      <formula>0.7</formula>
      <formula>0.89</formula>
    </cfRule>
  </conditionalFormatting>
  <conditionalFormatting sqref="BN103">
    <cfRule type="cellIs" dxfId="2" priority="449" stopIfTrue="1" operator="between">
      <formula>0</formula>
      <formula>0.69</formula>
    </cfRule>
  </conditionalFormatting>
  <conditionalFormatting sqref="BW103">
    <cfRule type="cellIs" dxfId="0" priority="450" stopIfTrue="1" operator="greaterThanOrEqual">
      <formula>0.9</formula>
    </cfRule>
  </conditionalFormatting>
  <conditionalFormatting sqref="BW103">
    <cfRule type="cellIs" dxfId="1" priority="451" stopIfTrue="1" operator="between">
      <formula>0.7</formula>
      <formula>0.89</formula>
    </cfRule>
  </conditionalFormatting>
  <conditionalFormatting sqref="BW103">
    <cfRule type="cellIs" dxfId="2" priority="452" stopIfTrue="1" operator="between">
      <formula>0</formula>
      <formula>0.69</formula>
    </cfRule>
  </conditionalFormatting>
  <conditionalFormatting sqref="BZ103">
    <cfRule type="cellIs" dxfId="0" priority="453" stopIfTrue="1" operator="greaterThanOrEqual">
      <formula>0.9</formula>
    </cfRule>
  </conditionalFormatting>
  <conditionalFormatting sqref="BQ103">
    <cfRule type="cellIs" dxfId="0" priority="454" stopIfTrue="1" operator="greaterThanOrEqual">
      <formula>0.9</formula>
    </cfRule>
  </conditionalFormatting>
  <conditionalFormatting sqref="BH118">
    <cfRule type="cellIs" dxfId="0" priority="455" stopIfTrue="1" operator="greaterThan">
      <formula>0.9</formula>
    </cfRule>
  </conditionalFormatting>
  <conditionalFormatting sqref="BC118 BH118">
    <cfRule type="cellIs" dxfId="1" priority="456" stopIfTrue="1" operator="between">
      <formula>0.7</formula>
      <formula>0.89</formula>
    </cfRule>
  </conditionalFormatting>
  <conditionalFormatting sqref="BC118 BH118">
    <cfRule type="cellIs" dxfId="2" priority="457" stopIfTrue="1" operator="between">
      <formula>0</formula>
      <formula>0.69</formula>
    </cfRule>
  </conditionalFormatting>
  <conditionalFormatting sqref="BQ114">
    <cfRule type="cellIs" dxfId="1" priority="458" stopIfTrue="1" operator="between">
      <formula>0.7</formula>
      <formula>0.89</formula>
    </cfRule>
  </conditionalFormatting>
  <conditionalFormatting sqref="BQ114">
    <cfRule type="cellIs" dxfId="2" priority="459" stopIfTrue="1" operator="between">
      <formula>0</formula>
      <formula>0.69</formula>
    </cfRule>
  </conditionalFormatting>
  <conditionalFormatting sqref="BZ114:BZ118">
    <cfRule type="cellIs" dxfId="1" priority="460" stopIfTrue="1" operator="between">
      <formula>0.7</formula>
      <formula>0.89</formula>
    </cfRule>
  </conditionalFormatting>
  <conditionalFormatting sqref="BZ114:BZ118">
    <cfRule type="cellIs" dxfId="2" priority="461" stopIfTrue="1" operator="between">
      <formula>0</formula>
      <formula>0.69</formula>
    </cfRule>
  </conditionalFormatting>
  <conditionalFormatting sqref="BC118">
    <cfRule type="cellIs" dxfId="0" priority="462" stopIfTrue="1" operator="greaterThanOrEqual">
      <formula>0.9</formula>
    </cfRule>
  </conditionalFormatting>
  <conditionalFormatting sqref="AG118">
    <cfRule type="cellIs" dxfId="0" priority="463" stopIfTrue="1" operator="greaterThanOrEqual">
      <formula>0.9</formula>
    </cfRule>
  </conditionalFormatting>
  <conditionalFormatting sqref="AG118">
    <cfRule type="cellIs" dxfId="1" priority="464" stopIfTrue="1" operator="between">
      <formula>0.7</formula>
      <formula>0.89</formula>
    </cfRule>
  </conditionalFormatting>
  <conditionalFormatting sqref="AG118">
    <cfRule type="cellIs" dxfId="2" priority="465" stopIfTrue="1" operator="between">
      <formula>0</formula>
      <formula>0.69</formula>
    </cfRule>
  </conditionalFormatting>
  <conditionalFormatting sqref="BQ115:BQ118">
    <cfRule type="cellIs" dxfId="0" priority="466" stopIfTrue="1" operator="greaterThanOrEqual">
      <formula>0.9</formula>
    </cfRule>
  </conditionalFormatting>
  <conditionalFormatting sqref="BQ115:BQ118">
    <cfRule type="cellIs" dxfId="1" priority="467" stopIfTrue="1" operator="between">
      <formula>0.7</formula>
      <formula>0.89</formula>
    </cfRule>
  </conditionalFormatting>
  <conditionalFormatting sqref="BQ115:BQ118">
    <cfRule type="cellIs" dxfId="2" priority="468" stopIfTrue="1" operator="between">
      <formula>0</formula>
      <formula>0.69</formula>
    </cfRule>
  </conditionalFormatting>
  <conditionalFormatting sqref="BT114:BT118">
    <cfRule type="cellIs" dxfId="0" priority="469" stopIfTrue="1" operator="greaterThanOrEqual">
      <formula>0.9</formula>
    </cfRule>
  </conditionalFormatting>
  <conditionalFormatting sqref="BT114:BT118">
    <cfRule type="cellIs" dxfId="1" priority="470" stopIfTrue="1" operator="between">
      <formula>0.7</formula>
      <formula>0.89</formula>
    </cfRule>
  </conditionalFormatting>
  <conditionalFormatting sqref="BT114:BT118">
    <cfRule type="cellIs" dxfId="2" priority="471" stopIfTrue="1" operator="between">
      <formula>0</formula>
      <formula>0.69</formula>
    </cfRule>
  </conditionalFormatting>
  <conditionalFormatting sqref="BN114:BN118">
    <cfRule type="cellIs" dxfId="0" priority="472" stopIfTrue="1" operator="greaterThanOrEqual">
      <formula>0.9</formula>
    </cfRule>
  </conditionalFormatting>
  <conditionalFormatting sqref="BN114:BN118">
    <cfRule type="cellIs" dxfId="1" priority="473" stopIfTrue="1" operator="between">
      <formula>0.7</formula>
      <formula>0.89</formula>
    </cfRule>
  </conditionalFormatting>
  <conditionalFormatting sqref="BN114:BN118">
    <cfRule type="cellIs" dxfId="2" priority="474" stopIfTrue="1" operator="between">
      <formula>0</formula>
      <formula>0.69</formula>
    </cfRule>
  </conditionalFormatting>
  <conditionalFormatting sqref="BW114:BW118">
    <cfRule type="cellIs" dxfId="0" priority="475" stopIfTrue="1" operator="greaterThanOrEqual">
      <formula>0.9</formula>
    </cfRule>
  </conditionalFormatting>
  <conditionalFormatting sqref="BW114:BW118">
    <cfRule type="cellIs" dxfId="1" priority="476" stopIfTrue="1" operator="between">
      <formula>0.7</formula>
      <formula>0.89</formula>
    </cfRule>
  </conditionalFormatting>
  <conditionalFormatting sqref="BW114:BW118">
    <cfRule type="cellIs" dxfId="2" priority="477" stopIfTrue="1" operator="between">
      <formula>0</formula>
      <formula>0.69</formula>
    </cfRule>
  </conditionalFormatting>
  <conditionalFormatting sqref="BZ114:BZ118">
    <cfRule type="cellIs" dxfId="0" priority="478" stopIfTrue="1" operator="greaterThanOrEqual">
      <formula>0.9</formula>
    </cfRule>
  </conditionalFormatting>
  <conditionalFormatting sqref="BQ114">
    <cfRule type="cellIs" dxfId="0" priority="479" stopIfTrue="1" operator="greaterThanOrEqual">
      <formula>0.9</formula>
    </cfRule>
  </conditionalFormatting>
  <conditionalFormatting sqref="BC117">
    <cfRule type="cellIs" dxfId="1" priority="480" stopIfTrue="1" operator="between">
      <formula>0.7</formula>
      <formula>0.89</formula>
    </cfRule>
  </conditionalFormatting>
  <conditionalFormatting sqref="BC117">
    <cfRule type="cellIs" dxfId="2" priority="481" stopIfTrue="1" operator="between">
      <formula>0</formula>
      <formula>0.69</formula>
    </cfRule>
  </conditionalFormatting>
  <conditionalFormatting sqref="BC117">
    <cfRule type="cellIs" dxfId="0" priority="482" stopIfTrue="1" operator="greaterThanOrEqual">
      <formula>0.9</formula>
    </cfRule>
  </conditionalFormatting>
  <conditionalFormatting sqref="BH117">
    <cfRule type="cellIs" dxfId="0" priority="483" stopIfTrue="1" operator="greaterThan">
      <formula>0.9</formula>
    </cfRule>
  </conditionalFormatting>
  <conditionalFormatting sqref="BH117">
    <cfRule type="cellIs" dxfId="1" priority="484" stopIfTrue="1" operator="between">
      <formula>0.7</formula>
      <formula>0.89</formula>
    </cfRule>
  </conditionalFormatting>
  <conditionalFormatting sqref="BH117">
    <cfRule type="cellIs" dxfId="2" priority="485" stopIfTrue="1" operator="between">
      <formula>0</formula>
      <formula>0.69</formula>
    </cfRule>
  </conditionalFormatting>
  <conditionalFormatting sqref="V128:V129 AG128 AR128:AR129">
    <cfRule type="cellIs" dxfId="1" priority="486" stopIfTrue="1" operator="between">
      <formula>0.7</formula>
      <formula>0.89</formula>
    </cfRule>
  </conditionalFormatting>
  <conditionalFormatting sqref="V128:V129 AG128 AR128:AR129">
    <cfRule type="cellIs" dxfId="2" priority="487" stopIfTrue="1" operator="between">
      <formula>0</formula>
      <formula>0.69</formula>
    </cfRule>
  </conditionalFormatting>
  <conditionalFormatting sqref="V128:V129 AG128 AR128:AR129">
    <cfRule type="cellIs" dxfId="0" priority="488" stopIfTrue="1" operator="greaterThanOrEqual">
      <formula>0.9</formula>
    </cfRule>
  </conditionalFormatting>
  <conditionalFormatting sqref="BH129">
    <cfRule type="cellIs" dxfId="0" priority="489" stopIfTrue="1" operator="greaterThan">
      <formula>0.9</formula>
    </cfRule>
  </conditionalFormatting>
  <conditionalFormatting sqref="BC129 BH129">
    <cfRule type="cellIs" dxfId="1" priority="490" stopIfTrue="1" operator="between">
      <formula>0.7</formula>
      <formula>0.89</formula>
    </cfRule>
  </conditionalFormatting>
  <conditionalFormatting sqref="BC129 BH129">
    <cfRule type="cellIs" dxfId="2" priority="491" stopIfTrue="1" operator="between">
      <formula>0</formula>
      <formula>0.69</formula>
    </cfRule>
  </conditionalFormatting>
  <conditionalFormatting sqref="BQ127">
    <cfRule type="cellIs" dxfId="1" priority="492" stopIfTrue="1" operator="between">
      <formula>0.7</formula>
      <formula>0.89</formula>
    </cfRule>
  </conditionalFormatting>
  <conditionalFormatting sqref="BQ127">
    <cfRule type="cellIs" dxfId="2" priority="493" stopIfTrue="1" operator="between">
      <formula>0</formula>
      <formula>0.69</formula>
    </cfRule>
  </conditionalFormatting>
  <conditionalFormatting sqref="BC129">
    <cfRule type="cellIs" dxfId="0" priority="494" stopIfTrue="1" operator="greaterThanOrEqual">
      <formula>0.9</formula>
    </cfRule>
  </conditionalFormatting>
  <conditionalFormatting sqref="AG129">
    <cfRule type="cellIs" dxfId="0" priority="495" stopIfTrue="1" operator="greaterThanOrEqual">
      <formula>0.9</formula>
    </cfRule>
  </conditionalFormatting>
  <conditionalFormatting sqref="AG129">
    <cfRule type="cellIs" dxfId="1" priority="496" stopIfTrue="1" operator="between">
      <formula>0.7</formula>
      <formula>0.89</formula>
    </cfRule>
  </conditionalFormatting>
  <conditionalFormatting sqref="AG129">
    <cfRule type="cellIs" dxfId="2" priority="497" stopIfTrue="1" operator="between">
      <formula>0</formula>
      <formula>0.69</formula>
    </cfRule>
  </conditionalFormatting>
  <conditionalFormatting sqref="BQ127">
    <cfRule type="cellIs" dxfId="0" priority="498" stopIfTrue="1" operator="greaterThanOrEqual">
      <formula>0.9</formula>
    </cfRule>
  </conditionalFormatting>
  <conditionalFormatting sqref="BC128">
    <cfRule type="cellIs" dxfId="1" priority="499" stopIfTrue="1" operator="between">
      <formula>0.7</formula>
      <formula>0.89</formula>
    </cfRule>
  </conditionalFormatting>
  <conditionalFormatting sqref="BC128">
    <cfRule type="cellIs" dxfId="2" priority="500" stopIfTrue="1" operator="between">
      <formula>0</formula>
      <formula>0.69</formula>
    </cfRule>
  </conditionalFormatting>
  <conditionalFormatting sqref="BC128">
    <cfRule type="cellIs" dxfId="0" priority="501" stopIfTrue="1" operator="greaterThanOrEqual">
      <formula>0.9</formula>
    </cfRule>
  </conditionalFormatting>
  <conditionalFormatting sqref="BH128">
    <cfRule type="cellIs" dxfId="0" priority="502" stopIfTrue="1" operator="greaterThan">
      <formula>0.9</formula>
    </cfRule>
  </conditionalFormatting>
  <conditionalFormatting sqref="BH128">
    <cfRule type="cellIs" dxfId="1" priority="503" stopIfTrue="1" operator="between">
      <formula>0.7</formula>
      <formula>0.89</formula>
    </cfRule>
  </conditionalFormatting>
  <conditionalFormatting sqref="BH128">
    <cfRule type="cellIs" dxfId="2" priority="504" stopIfTrue="1" operator="between">
      <formula>0</formula>
      <formula>0.69</formula>
    </cfRule>
  </conditionalFormatting>
  <conditionalFormatting sqref="V63:V64">
    <cfRule type="cellIs" dxfId="1" priority="505" stopIfTrue="1" operator="between">
      <formula>0.7</formula>
      <formula>0.89</formula>
    </cfRule>
  </conditionalFormatting>
  <conditionalFormatting sqref="V63:V64">
    <cfRule type="cellIs" dxfId="2" priority="506" stopIfTrue="1" operator="between">
      <formula>0</formula>
      <formula>0.69</formula>
    </cfRule>
  </conditionalFormatting>
  <conditionalFormatting sqref="V63:V64">
    <cfRule type="cellIs" dxfId="0" priority="507" stopIfTrue="1" operator="greaterThanOrEqual">
      <formula>0.9</formula>
    </cfRule>
  </conditionalFormatting>
  <conditionalFormatting sqref="BH64">
    <cfRule type="cellIs" dxfId="0" priority="508" stopIfTrue="1" operator="greaterThan">
      <formula>0.9</formula>
    </cfRule>
  </conditionalFormatting>
  <conditionalFormatting sqref="BH64">
    <cfRule type="cellIs" dxfId="1" priority="509" stopIfTrue="1" operator="between">
      <formula>0.7</formula>
      <formula>0.89</formula>
    </cfRule>
  </conditionalFormatting>
  <conditionalFormatting sqref="BH64">
    <cfRule type="cellIs" dxfId="2" priority="510" stopIfTrue="1" operator="between">
      <formula>0</formula>
      <formula>0.69</formula>
    </cfRule>
  </conditionalFormatting>
  <conditionalFormatting sqref="BH138 BH140:BH142">
    <cfRule type="cellIs" dxfId="0" priority="511" stopIfTrue="1" operator="greaterThan">
      <formula>0.9</formula>
    </cfRule>
  </conditionalFormatting>
  <conditionalFormatting sqref="V138 V140:V142 AG138 AG140:AG141 AR138 AR140:AR142 BC138 BC140:BC142 BH138 BH140:BH142">
    <cfRule type="cellIs" dxfId="1" priority="512" stopIfTrue="1" operator="between">
      <formula>0.7</formula>
      <formula>0.89</formula>
    </cfRule>
  </conditionalFormatting>
  <conditionalFormatting sqref="V138 V140:V142 AG138 AG140:AG141 AR138 AR140:AR142 BC138 BC140:BC142 BH138 BH140:BH142">
    <cfRule type="cellIs" dxfId="2" priority="513" stopIfTrue="1" operator="between">
      <formula>0</formula>
      <formula>0.69</formula>
    </cfRule>
  </conditionalFormatting>
  <conditionalFormatting sqref="BZ139 BZ141:BZ142">
    <cfRule type="cellIs" dxfId="1" priority="514" stopIfTrue="1" operator="between">
      <formula>0.7</formula>
      <formula>0.89</formula>
    </cfRule>
  </conditionalFormatting>
  <conditionalFormatting sqref="BZ139 BZ141:BZ142">
    <cfRule type="cellIs" dxfId="2" priority="515" stopIfTrue="1" operator="between">
      <formula>0</formula>
      <formula>0.69</formula>
    </cfRule>
  </conditionalFormatting>
  <conditionalFormatting sqref="V138 V140:V142 AG138 AG140:AG141 AR138 AR140:AR142 BC138 BC140:BC142">
    <cfRule type="cellIs" dxfId="0" priority="516" stopIfTrue="1" operator="greaterThanOrEqual">
      <formula>0.9</formula>
    </cfRule>
  </conditionalFormatting>
  <conditionalFormatting sqref="AG142">
    <cfRule type="cellIs" dxfId="0" priority="517" stopIfTrue="1" operator="greaterThanOrEqual">
      <formula>0.9</formula>
    </cfRule>
  </conditionalFormatting>
  <conditionalFormatting sqref="AG142">
    <cfRule type="cellIs" dxfId="1" priority="518" stopIfTrue="1" operator="between">
      <formula>0.7</formula>
      <formula>0.89</formula>
    </cfRule>
  </conditionalFormatting>
  <conditionalFormatting sqref="AG142">
    <cfRule type="cellIs" dxfId="2" priority="519" stopIfTrue="1" operator="between">
      <formula>0</formula>
      <formula>0.69</formula>
    </cfRule>
  </conditionalFormatting>
  <conditionalFormatting sqref="BH139">
    <cfRule type="cellIs" dxfId="0" priority="520" stopIfTrue="1" operator="greaterThan">
      <formula>0.9</formula>
    </cfRule>
  </conditionalFormatting>
  <conditionalFormatting sqref="V139 AG139 AR139 BC139 BH139">
    <cfRule type="cellIs" dxfId="1" priority="521" stopIfTrue="1" operator="between">
      <formula>0.7</formula>
      <formula>0.89</formula>
    </cfRule>
  </conditionalFormatting>
  <conditionalFormatting sqref="V139 AG139 AR139 BC139 BH139">
    <cfRule type="cellIs" dxfId="2" priority="522" stopIfTrue="1" operator="between">
      <formula>0</formula>
      <formula>0.69</formula>
    </cfRule>
  </conditionalFormatting>
  <conditionalFormatting sqref="V139 AG139 AR139 BC139">
    <cfRule type="cellIs" dxfId="0" priority="523" stopIfTrue="1" operator="greaterThanOrEqual">
      <formula>0.9</formula>
    </cfRule>
  </conditionalFormatting>
  <conditionalFormatting sqref="BQ139 BQ141:BQ142">
    <cfRule type="cellIs" dxfId="0" priority="524" stopIfTrue="1" operator="greaterThanOrEqual">
      <formula>0.9</formula>
    </cfRule>
  </conditionalFormatting>
  <conditionalFormatting sqref="BQ139 BQ141:BQ142">
    <cfRule type="cellIs" dxfId="1" priority="525" stopIfTrue="1" operator="between">
      <formula>0.7</formula>
      <formula>0.89</formula>
    </cfRule>
  </conditionalFormatting>
  <conditionalFormatting sqref="BQ139 BQ141:BQ142">
    <cfRule type="cellIs" dxfId="2" priority="526" stopIfTrue="1" operator="between">
      <formula>0</formula>
      <formula>0.69</formula>
    </cfRule>
  </conditionalFormatting>
  <conditionalFormatting sqref="BQ138">
    <cfRule type="cellIs" dxfId="2" priority="527" stopIfTrue="1" operator="between">
      <formula>0</formula>
      <formula>0.69</formula>
    </cfRule>
  </conditionalFormatting>
  <conditionalFormatting sqref="BT140">
    <cfRule type="cellIs" dxfId="0" priority="528" stopIfTrue="1" operator="greaterThanOrEqual">
      <formula>0.9</formula>
    </cfRule>
  </conditionalFormatting>
  <conditionalFormatting sqref="BT140">
    <cfRule type="cellIs" dxfId="1" priority="529" stopIfTrue="1" operator="between">
      <formula>0.7</formula>
      <formula>0.89</formula>
    </cfRule>
  </conditionalFormatting>
  <conditionalFormatting sqref="BT140">
    <cfRule type="cellIs" dxfId="2" priority="530" stopIfTrue="1" operator="between">
      <formula>0</formula>
      <formula>0.69</formula>
    </cfRule>
  </conditionalFormatting>
  <conditionalFormatting sqref="BQ138">
    <cfRule type="cellIs" dxfId="0" priority="531" stopIfTrue="1" operator="greaterThanOrEqual">
      <formula>0.9</formula>
    </cfRule>
  </conditionalFormatting>
  <conditionalFormatting sqref="BQ138">
    <cfRule type="cellIs" dxfId="1" priority="532" stopIfTrue="1" operator="between">
      <formula>0.7</formula>
      <formula>0.89</formula>
    </cfRule>
  </conditionalFormatting>
  <conditionalFormatting sqref="BT139 BT141:BT142">
    <cfRule type="cellIs" dxfId="0" priority="533" stopIfTrue="1" operator="greaterThanOrEqual">
      <formula>0.9</formula>
    </cfRule>
  </conditionalFormatting>
  <conditionalFormatting sqref="BT139 BT141:BT142">
    <cfRule type="cellIs" dxfId="1" priority="534" stopIfTrue="1" operator="between">
      <formula>0.7</formula>
      <formula>0.89</formula>
    </cfRule>
  </conditionalFormatting>
  <conditionalFormatting sqref="BT139 BT141:BT142">
    <cfRule type="cellIs" dxfId="2" priority="535" stopIfTrue="1" operator="between">
      <formula>0</formula>
      <formula>0.69</formula>
    </cfRule>
  </conditionalFormatting>
  <conditionalFormatting sqref="BT138">
    <cfRule type="cellIs" dxfId="0" priority="536" stopIfTrue="1" operator="greaterThanOrEqual">
      <formula>0.9</formula>
    </cfRule>
  </conditionalFormatting>
  <conditionalFormatting sqref="BT138">
    <cfRule type="cellIs" dxfId="1" priority="537" stopIfTrue="1" operator="between">
      <formula>0.7</formula>
      <formula>0.89</formula>
    </cfRule>
  </conditionalFormatting>
  <conditionalFormatting sqref="BT138">
    <cfRule type="cellIs" dxfId="2" priority="538" stopIfTrue="1" operator="between">
      <formula>0</formula>
      <formula>0.69</formula>
    </cfRule>
  </conditionalFormatting>
  <conditionalFormatting sqref="BW138">
    <cfRule type="cellIs" dxfId="0" priority="539" stopIfTrue="1" operator="greaterThanOrEqual">
      <formula>0.9</formula>
    </cfRule>
  </conditionalFormatting>
  <conditionalFormatting sqref="BW138">
    <cfRule type="cellIs" dxfId="1" priority="540" stopIfTrue="1" operator="between">
      <formula>0.7</formula>
      <formula>0.89</formula>
    </cfRule>
  </conditionalFormatting>
  <conditionalFormatting sqref="BW138">
    <cfRule type="cellIs" dxfId="2" priority="541" stopIfTrue="1" operator="between">
      <formula>0</formula>
      <formula>0.69</formula>
    </cfRule>
  </conditionalFormatting>
  <conditionalFormatting sqref="BW140">
    <cfRule type="cellIs" dxfId="0" priority="542" stopIfTrue="1" operator="greaterThanOrEqual">
      <formula>0.9</formula>
    </cfRule>
  </conditionalFormatting>
  <conditionalFormatting sqref="BW140">
    <cfRule type="cellIs" dxfId="1" priority="543" stopIfTrue="1" operator="between">
      <formula>0.7</formula>
      <formula>0.89</formula>
    </cfRule>
  </conditionalFormatting>
  <conditionalFormatting sqref="BW140">
    <cfRule type="cellIs" dxfId="2" priority="544" stopIfTrue="1" operator="between">
      <formula>0</formula>
      <formula>0.69</formula>
    </cfRule>
  </conditionalFormatting>
  <conditionalFormatting sqref="BN139 BN141:BN142">
    <cfRule type="cellIs" dxfId="0" priority="545" stopIfTrue="1" operator="greaterThanOrEqual">
      <formula>0.9</formula>
    </cfRule>
  </conditionalFormatting>
  <conditionalFormatting sqref="BN139 BN141:BN142">
    <cfRule type="cellIs" dxfId="1" priority="546" stopIfTrue="1" operator="between">
      <formula>0.7</formula>
      <formula>0.89</formula>
    </cfRule>
  </conditionalFormatting>
  <conditionalFormatting sqref="BN139 BN141:BN142">
    <cfRule type="cellIs" dxfId="2" priority="547" stopIfTrue="1" operator="between">
      <formula>0</formula>
      <formula>0.69</formula>
    </cfRule>
  </conditionalFormatting>
  <conditionalFormatting sqref="BN138">
    <cfRule type="cellIs" dxfId="0" priority="548" stopIfTrue="1" operator="greaterThanOrEqual">
      <formula>0.9</formula>
    </cfRule>
  </conditionalFormatting>
  <conditionalFormatting sqref="BN138">
    <cfRule type="cellIs" dxfId="1" priority="549" stopIfTrue="1" operator="between">
      <formula>0.7</formula>
      <formula>0.89</formula>
    </cfRule>
  </conditionalFormatting>
  <conditionalFormatting sqref="BN138">
    <cfRule type="cellIs" dxfId="2" priority="550" stopIfTrue="1" operator="between">
      <formula>0</formula>
      <formula>0.69</formula>
    </cfRule>
  </conditionalFormatting>
  <conditionalFormatting sqref="BN140">
    <cfRule type="cellIs" dxfId="0" priority="551" stopIfTrue="1" operator="greaterThanOrEqual">
      <formula>0.9</formula>
    </cfRule>
  </conditionalFormatting>
  <conditionalFormatting sqref="BN140">
    <cfRule type="cellIs" dxfId="1" priority="552" stopIfTrue="1" operator="between">
      <formula>0.7</formula>
      <formula>0.89</formula>
    </cfRule>
  </conditionalFormatting>
  <conditionalFormatting sqref="BN140">
    <cfRule type="cellIs" dxfId="2" priority="553" stopIfTrue="1" operator="between">
      <formula>0</formula>
      <formula>0.69</formula>
    </cfRule>
  </conditionalFormatting>
  <conditionalFormatting sqref="BQ140">
    <cfRule type="cellIs" dxfId="0" priority="554" stopIfTrue="1" operator="greaterThanOrEqual">
      <formula>0.9</formula>
    </cfRule>
  </conditionalFormatting>
  <conditionalFormatting sqref="BQ140">
    <cfRule type="cellIs" dxfId="1" priority="555" stopIfTrue="1" operator="between">
      <formula>0.7</formula>
      <formula>0.89</formula>
    </cfRule>
  </conditionalFormatting>
  <conditionalFormatting sqref="BQ140">
    <cfRule type="cellIs" dxfId="2" priority="556" stopIfTrue="1" operator="between">
      <formula>0</formula>
      <formula>0.69</formula>
    </cfRule>
  </conditionalFormatting>
  <conditionalFormatting sqref="BW139 BW141:BW142">
    <cfRule type="cellIs" dxfId="0" priority="557" stopIfTrue="1" operator="greaterThanOrEqual">
      <formula>0.9</formula>
    </cfRule>
  </conditionalFormatting>
  <conditionalFormatting sqref="BW139 BW141:BW142">
    <cfRule type="cellIs" dxfId="1" priority="558" stopIfTrue="1" operator="between">
      <formula>0.7</formula>
      <formula>0.89</formula>
    </cfRule>
  </conditionalFormatting>
  <conditionalFormatting sqref="BW139 BW141:BW142">
    <cfRule type="cellIs" dxfId="2" priority="559" stopIfTrue="1" operator="between">
      <formula>0</formula>
      <formula>0.69</formula>
    </cfRule>
  </conditionalFormatting>
  <conditionalFormatting sqref="BZ139 BZ141:BZ142">
    <cfRule type="cellIs" dxfId="0" priority="560" stopIfTrue="1" operator="greaterThanOrEqual">
      <formula>0.9</formula>
    </cfRule>
  </conditionalFormatting>
  <conditionalFormatting sqref="BZ138">
    <cfRule type="cellIs" dxfId="0" priority="561" stopIfTrue="1" operator="greaterThanOrEqual">
      <formula>0.9</formula>
    </cfRule>
  </conditionalFormatting>
  <conditionalFormatting sqref="BZ138">
    <cfRule type="cellIs" dxfId="1" priority="562" stopIfTrue="1" operator="between">
      <formula>0.7</formula>
      <formula>0.89</formula>
    </cfRule>
  </conditionalFormatting>
  <conditionalFormatting sqref="BZ138">
    <cfRule type="cellIs" dxfId="2" priority="563" stopIfTrue="1" operator="between">
      <formula>0</formula>
      <formula>0.69</formula>
    </cfRule>
  </conditionalFormatting>
  <conditionalFormatting sqref="BZ140">
    <cfRule type="cellIs" dxfId="0" priority="564" stopIfTrue="1" operator="greaterThanOrEqual">
      <formula>0.9</formula>
    </cfRule>
  </conditionalFormatting>
  <conditionalFormatting sqref="BZ140">
    <cfRule type="cellIs" dxfId="1" priority="565" stopIfTrue="1" operator="between">
      <formula>0.7</formula>
      <formula>0.89</formula>
    </cfRule>
  </conditionalFormatting>
  <conditionalFormatting sqref="BZ140">
    <cfRule type="cellIs" dxfId="2" priority="566" stopIfTrue="1" operator="between">
      <formula>0</formula>
      <formula>0.69</formula>
    </cfRule>
  </conditionalFormatting>
  <dataValidations>
    <dataValidation type="list" allowBlank="1" showErrorMessage="1" sqref="C15:D20 C29:D34 C43:D48 C57:D64 C73:D78 C87:D93 C103:D103 C114:D117 C127:D128">
      <formula1>LISTAS!$F$14:$F$36</formula1>
    </dataValidation>
    <dataValidation type="list" allowBlank="1" showErrorMessage="1" sqref="G9 G23 G37 G51 G67 G81 G97 G108 G121 G132 G144">
      <formula1>PROYECTOS</formula1>
    </dataValidation>
    <dataValidation type="list" allowBlank="1" showErrorMessage="1" sqref="G6">
      <formula1>PROCESOS</formula1>
    </dataValidation>
    <dataValidation type="list" allowBlank="1" showErrorMessage="1" sqref="J15:J21 J29:J35 J43:J49 J57:J65 J73:J80 J87:J95 J103 J105 J114:J118 J127:J129 J138:J142">
      <formula1>POLÍTICA_MIPG</formula1>
    </dataValidation>
    <dataValidation type="list" allowBlank="1" showErrorMessage="1" sqref="G5">
      <formula1>LISTAS!$B$3:$B$9</formula1>
    </dataValidation>
    <dataValidation type="list" allowBlank="1" showErrorMessage="1" sqref="G7">
      <formula1>"2020.0,2021.0,2022.0,2023.0,2024.0"</formula1>
    </dataValidation>
    <dataValidation type="list" allowBlank="1" showErrorMessage="1" sqref="G11:G12 G25:G26 G39:G40 G53:G54 G69:G70 G83:G84 G99:G100 G110:G111 G123:G124 G134:G135">
      <formula1>INDIRECT(B11)</formula1>
    </dataValidation>
    <dataValidation type="list" allowBlank="1" showErrorMessage="1" sqref="I15:I21 I29:I35 I43:I49 I57:I65 I73:I80 I87:I95 I103 I105 I114:I118 I127:I129 I138:I142">
      <formula1>DIMENSIÓN_MIPG</formula1>
    </dataValidation>
  </dataValidations>
  <printOptions/>
  <pageMargins bottom="0.3937007874015748" footer="0.0" header="0.0" left="0.3937007874015748" right="0.3937007874015748" top="0.3937007874015748"/>
  <pageSetup scale="55" orientation="landscape"/>
  <headerFooter>
    <oddFooter>&amp;LVersión 8 20-01-2021</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358"/>
      <c r="B1" s="358"/>
      <c r="C1" s="358"/>
      <c r="D1" s="359"/>
      <c r="E1" s="358"/>
      <c r="F1" s="358"/>
      <c r="G1" s="358"/>
      <c r="H1" s="358"/>
      <c r="I1" s="358"/>
      <c r="J1" s="358"/>
      <c r="K1" s="358"/>
      <c r="L1" s="358"/>
      <c r="M1" s="358"/>
      <c r="N1" s="358"/>
      <c r="O1" s="358"/>
      <c r="P1" s="358"/>
      <c r="Q1" s="358"/>
      <c r="R1" s="358"/>
      <c r="S1" s="358"/>
      <c r="T1" s="358"/>
      <c r="U1" s="358"/>
      <c r="V1" s="358"/>
      <c r="W1" s="358"/>
      <c r="X1" s="358"/>
      <c r="Y1" s="358"/>
      <c r="Z1" s="358"/>
    </row>
    <row r="2" ht="13.5" customHeight="1">
      <c r="A2" s="358"/>
      <c r="B2" s="358"/>
      <c r="C2" s="358"/>
      <c r="D2" s="359"/>
      <c r="E2" s="360" t="s">
        <v>555</v>
      </c>
      <c r="F2" s="360" t="s">
        <v>556</v>
      </c>
      <c r="G2" s="360" t="s">
        <v>557</v>
      </c>
      <c r="H2" s="360" t="s">
        <v>558</v>
      </c>
      <c r="I2" s="360" t="s">
        <v>234</v>
      </c>
      <c r="J2" s="358"/>
      <c r="K2" s="358"/>
      <c r="L2" s="358"/>
      <c r="M2" s="358"/>
      <c r="N2" s="358"/>
      <c r="O2" s="358"/>
      <c r="P2" s="358"/>
      <c r="Q2" s="358"/>
      <c r="R2" s="358"/>
      <c r="S2" s="358"/>
      <c r="T2" s="358"/>
      <c r="U2" s="358"/>
      <c r="V2" s="358"/>
      <c r="W2" s="358"/>
      <c r="X2" s="358"/>
      <c r="Y2" s="358"/>
      <c r="Z2" s="358"/>
    </row>
    <row r="3" ht="13.5" customHeight="1">
      <c r="A3" s="358"/>
      <c r="B3" s="358"/>
      <c r="C3" s="361"/>
      <c r="D3" s="359" t="s">
        <v>559</v>
      </c>
      <c r="E3" s="362">
        <f>'Act. Estratégicas'!N7</f>
        <v>344</v>
      </c>
      <c r="F3" s="362">
        <f>+'Act. Estratégicas'!Y7</f>
        <v>632</v>
      </c>
      <c r="G3" s="362">
        <f>+'Act. Estratégicas'!AJ7</f>
        <v>557</v>
      </c>
      <c r="H3" s="362">
        <f>+'Act. Estratégicas'!AU7</f>
        <v>513</v>
      </c>
      <c r="I3" s="362">
        <f>+'Act. Estratégicas'!BF7</f>
        <v>2181</v>
      </c>
      <c r="J3" s="358"/>
      <c r="K3" s="358"/>
      <c r="L3" s="358"/>
      <c r="M3" s="358"/>
      <c r="N3" s="358"/>
      <c r="O3" s="358"/>
      <c r="P3" s="358"/>
      <c r="Q3" s="358"/>
      <c r="R3" s="358"/>
      <c r="S3" s="358"/>
      <c r="T3" s="358"/>
      <c r="U3" s="358"/>
      <c r="V3" s="358"/>
      <c r="W3" s="358"/>
      <c r="X3" s="358"/>
      <c r="Y3" s="358"/>
      <c r="Z3" s="358"/>
    </row>
    <row r="4" ht="15.0" customHeight="1">
      <c r="A4" s="358"/>
      <c r="B4" s="358"/>
      <c r="C4" s="363"/>
      <c r="D4" s="359" t="s">
        <v>560</v>
      </c>
      <c r="E4" s="362">
        <f>+'Act. Estratégicas'!U7</f>
        <v>225</v>
      </c>
      <c r="F4" s="362">
        <f>+'Act. Estratégicas'!AF7</f>
        <v>655</v>
      </c>
      <c r="G4" s="362">
        <f>+'Act. Estratégicas'!AQ7</f>
        <v>862</v>
      </c>
      <c r="H4" s="362">
        <f>+'Act. Estratégicas'!BB7</f>
        <v>439</v>
      </c>
      <c r="I4" s="362">
        <f>+'Act. Estratégicas'!BG7</f>
        <v>2181</v>
      </c>
      <c r="J4" s="358"/>
      <c r="K4" s="358"/>
      <c r="L4" s="358"/>
      <c r="M4" s="358"/>
      <c r="N4" s="358"/>
      <c r="O4" s="358"/>
      <c r="P4" s="358"/>
      <c r="Q4" s="358"/>
      <c r="R4" s="358"/>
      <c r="S4" s="358"/>
      <c r="T4" s="358"/>
      <c r="U4" s="358"/>
      <c r="V4" s="358"/>
      <c r="W4" s="358"/>
      <c r="X4" s="358"/>
      <c r="Y4" s="358"/>
      <c r="Z4" s="358"/>
    </row>
    <row r="5" ht="13.5" customHeight="1">
      <c r="A5" s="358"/>
      <c r="B5" s="358"/>
      <c r="C5" s="358"/>
      <c r="D5" s="359" t="s">
        <v>561</v>
      </c>
      <c r="E5" s="362">
        <f>+'Act. Estratégicas'!BM10</f>
        <v>0</v>
      </c>
      <c r="F5" s="362">
        <f>+'Act. Estratégicas'!BP10</f>
        <v>0</v>
      </c>
      <c r="G5" s="362">
        <f>+'Act. Estratégicas'!BS10</f>
        <v>0</v>
      </c>
      <c r="H5" s="362">
        <f>+'Act. Estratégicas'!BV10</f>
        <v>0</v>
      </c>
      <c r="I5" s="362">
        <f>+'Act. Estratégicas'!BY10</f>
        <v>0</v>
      </c>
      <c r="J5" s="358"/>
      <c r="K5" s="358"/>
      <c r="L5" s="358"/>
      <c r="M5" s="358"/>
      <c r="N5" s="358"/>
      <c r="O5" s="358"/>
      <c r="P5" s="358"/>
      <c r="Q5" s="358"/>
      <c r="R5" s="358"/>
      <c r="S5" s="358"/>
      <c r="T5" s="358"/>
      <c r="U5" s="358"/>
      <c r="V5" s="358"/>
      <c r="W5" s="358"/>
      <c r="X5" s="358"/>
      <c r="Y5" s="358"/>
      <c r="Z5" s="358"/>
    </row>
    <row r="6" ht="13.5" customHeight="1">
      <c r="A6" s="358"/>
      <c r="B6" s="358"/>
      <c r="C6" s="358"/>
      <c r="D6" s="364"/>
      <c r="E6" s="358"/>
      <c r="F6" s="358"/>
      <c r="G6" s="358"/>
      <c r="H6" s="358"/>
      <c r="I6" s="358"/>
      <c r="J6" s="358"/>
      <c r="K6" s="358"/>
      <c r="L6" s="358"/>
      <c r="M6" s="358"/>
      <c r="N6" s="358"/>
      <c r="O6" s="358"/>
      <c r="P6" s="358"/>
      <c r="Q6" s="358"/>
      <c r="R6" s="358"/>
      <c r="S6" s="358"/>
      <c r="T6" s="358"/>
      <c r="U6" s="358"/>
      <c r="V6" s="358"/>
      <c r="W6" s="358"/>
      <c r="X6" s="358"/>
      <c r="Y6" s="358"/>
      <c r="Z6" s="358"/>
    </row>
    <row r="7" ht="13.5" customHeight="1">
      <c r="A7" s="358"/>
      <c r="B7" s="358"/>
      <c r="C7" s="358"/>
      <c r="D7" s="359" t="s">
        <v>562</v>
      </c>
      <c r="E7" s="365">
        <f t="shared" ref="E7:I7" si="1">+E3/$I$3</f>
        <v>0.1577258138</v>
      </c>
      <c r="F7" s="365">
        <f t="shared" si="1"/>
        <v>0.2897753324</v>
      </c>
      <c r="G7" s="365">
        <f t="shared" si="1"/>
        <v>0.255387437</v>
      </c>
      <c r="H7" s="365">
        <f t="shared" si="1"/>
        <v>0.235213205</v>
      </c>
      <c r="I7" s="365">
        <f t="shared" si="1"/>
        <v>1</v>
      </c>
      <c r="J7" s="358"/>
      <c r="K7" s="358"/>
      <c r="L7" s="358"/>
      <c r="M7" s="358"/>
      <c r="N7" s="358"/>
      <c r="O7" s="358"/>
      <c r="P7" s="358"/>
      <c r="Q7" s="358"/>
      <c r="R7" s="358"/>
      <c r="S7" s="358"/>
      <c r="T7" s="358"/>
      <c r="U7" s="358"/>
      <c r="V7" s="358"/>
      <c r="W7" s="358"/>
      <c r="X7" s="358"/>
      <c r="Y7" s="358"/>
      <c r="Z7" s="358"/>
    </row>
    <row r="8" ht="13.5" customHeight="1">
      <c r="A8" s="358"/>
      <c r="B8" s="358"/>
      <c r="C8" s="358"/>
      <c r="D8" s="359" t="s">
        <v>563</v>
      </c>
      <c r="E8" s="365">
        <f t="shared" ref="E8:I8" si="2">+E4/$I$3</f>
        <v>0.1031636864</v>
      </c>
      <c r="F8" s="365">
        <f t="shared" si="2"/>
        <v>0.3003209537</v>
      </c>
      <c r="G8" s="365">
        <f t="shared" si="2"/>
        <v>0.3952315452</v>
      </c>
      <c r="H8" s="365">
        <f t="shared" si="2"/>
        <v>0.2012838148</v>
      </c>
      <c r="I8" s="365">
        <f t="shared" si="2"/>
        <v>1</v>
      </c>
      <c r="J8" s="358"/>
      <c r="K8" s="358"/>
      <c r="L8" s="358"/>
      <c r="M8" s="358"/>
      <c r="N8" s="358"/>
      <c r="O8" s="358"/>
      <c r="P8" s="358"/>
      <c r="Q8" s="358"/>
      <c r="R8" s="358"/>
      <c r="S8" s="358"/>
      <c r="T8" s="358"/>
      <c r="U8" s="358"/>
      <c r="V8" s="358"/>
      <c r="W8" s="358"/>
      <c r="X8" s="358"/>
      <c r="Y8" s="358"/>
      <c r="Z8" s="358"/>
    </row>
    <row r="9" ht="13.5" customHeight="1">
      <c r="A9" s="358"/>
      <c r="B9" s="358"/>
      <c r="C9" s="366"/>
      <c r="D9" s="359" t="s">
        <v>564</v>
      </c>
      <c r="E9" s="365" t="str">
        <f t="shared" ref="E9:I9" si="3">+E5/$I$5</f>
        <v>#DIV/0!</v>
      </c>
      <c r="F9" s="365" t="str">
        <f t="shared" si="3"/>
        <v>#DIV/0!</v>
      </c>
      <c r="G9" s="365" t="str">
        <f t="shared" si="3"/>
        <v>#DIV/0!</v>
      </c>
      <c r="H9" s="365" t="str">
        <f t="shared" si="3"/>
        <v>#DIV/0!</v>
      </c>
      <c r="I9" s="365" t="str">
        <f t="shared" si="3"/>
        <v>#DIV/0!</v>
      </c>
      <c r="J9" s="358"/>
      <c r="K9" s="358"/>
      <c r="L9" s="358"/>
      <c r="M9" s="358"/>
      <c r="N9" s="358"/>
      <c r="O9" s="358"/>
      <c r="P9" s="358"/>
      <c r="Q9" s="358"/>
      <c r="R9" s="358"/>
      <c r="S9" s="358"/>
      <c r="T9" s="358"/>
      <c r="U9" s="358"/>
      <c r="V9" s="358"/>
      <c r="W9" s="358"/>
      <c r="X9" s="358"/>
      <c r="Y9" s="358"/>
      <c r="Z9" s="358"/>
    </row>
    <row r="10" ht="13.5" customHeight="1">
      <c r="A10" s="358"/>
      <c r="B10" s="358"/>
      <c r="C10" s="363"/>
      <c r="D10" s="359"/>
      <c r="E10" s="367">
        <f t="shared" ref="E10:G10" si="4">+E4/E3</f>
        <v>0.6540697674</v>
      </c>
      <c r="F10" s="367">
        <f t="shared" si="4"/>
        <v>1.036392405</v>
      </c>
      <c r="G10" s="367">
        <f t="shared" si="4"/>
        <v>1.547576302</v>
      </c>
      <c r="H10" s="367"/>
      <c r="I10" s="367"/>
      <c r="J10" s="358"/>
      <c r="K10" s="358"/>
      <c r="L10" s="358"/>
      <c r="M10" s="358"/>
      <c r="N10" s="358"/>
      <c r="O10" s="358"/>
      <c r="P10" s="358"/>
      <c r="Q10" s="358"/>
      <c r="R10" s="358"/>
      <c r="S10" s="358"/>
      <c r="T10" s="358"/>
      <c r="U10" s="358"/>
      <c r="V10" s="358"/>
      <c r="W10" s="358"/>
      <c r="X10" s="358"/>
      <c r="Y10" s="358"/>
      <c r="Z10" s="358"/>
    </row>
    <row r="11" ht="13.5" customHeight="1">
      <c r="A11" s="358"/>
      <c r="B11" s="358"/>
      <c r="C11" s="358"/>
      <c r="D11" s="359"/>
      <c r="E11" s="358"/>
      <c r="F11" s="358"/>
      <c r="G11" s="358"/>
      <c r="H11" s="358"/>
      <c r="I11" s="358"/>
      <c r="J11" s="358"/>
      <c r="K11" s="358"/>
      <c r="L11" s="358"/>
      <c r="M11" s="358"/>
      <c r="N11" s="358"/>
      <c r="O11" s="358"/>
      <c r="P11" s="358"/>
      <c r="Q11" s="358"/>
      <c r="R11" s="358"/>
      <c r="S11" s="358"/>
      <c r="T11" s="358"/>
      <c r="U11" s="358"/>
      <c r="V11" s="358"/>
      <c r="W11" s="358"/>
      <c r="X11" s="358"/>
      <c r="Y11" s="358"/>
      <c r="Z11" s="358"/>
    </row>
    <row r="12" ht="13.5" customHeight="1">
      <c r="A12" s="358"/>
      <c r="B12" s="358"/>
      <c r="C12" s="358"/>
      <c r="D12" s="359"/>
      <c r="E12" s="358"/>
      <c r="F12" s="358"/>
      <c r="G12" s="358"/>
      <c r="H12" s="358"/>
      <c r="I12" s="358">
        <v>1933.0</v>
      </c>
      <c r="J12" s="358">
        <v>119.0</v>
      </c>
      <c r="K12" s="358">
        <v>17.0</v>
      </c>
      <c r="L12" s="358"/>
      <c r="M12" s="358"/>
      <c r="N12" s="358"/>
      <c r="O12" s="358"/>
      <c r="P12" s="358"/>
      <c r="Q12" s="358"/>
      <c r="R12" s="358"/>
      <c r="S12" s="358"/>
      <c r="T12" s="358"/>
      <c r="U12" s="358"/>
      <c r="V12" s="358"/>
      <c r="W12" s="358"/>
      <c r="X12" s="358"/>
      <c r="Y12" s="358"/>
      <c r="Z12" s="358"/>
    </row>
    <row r="13" ht="13.5" customHeight="1">
      <c r="A13" s="358"/>
      <c r="B13" s="358"/>
      <c r="C13" s="358"/>
      <c r="D13" s="359"/>
      <c r="E13" s="358"/>
      <c r="F13" s="358"/>
      <c r="G13" s="358"/>
      <c r="H13" s="358"/>
      <c r="I13" s="358">
        <v>1668.0</v>
      </c>
      <c r="J13" s="358">
        <v>62.0</v>
      </c>
      <c r="K13" s="358">
        <v>9.0</v>
      </c>
      <c r="L13" s="358"/>
      <c r="M13" s="358"/>
      <c r="N13" s="358"/>
      <c r="O13" s="358"/>
      <c r="P13" s="358"/>
      <c r="Q13" s="358"/>
      <c r="R13" s="358"/>
      <c r="S13" s="358"/>
      <c r="T13" s="358"/>
      <c r="U13" s="358"/>
      <c r="V13" s="358"/>
      <c r="W13" s="358"/>
      <c r="X13" s="358"/>
      <c r="Y13" s="358"/>
      <c r="Z13" s="358"/>
    </row>
    <row r="14" ht="13.5" customHeight="1">
      <c r="A14" s="358"/>
      <c r="B14" s="358"/>
      <c r="C14" s="358"/>
      <c r="D14" s="359"/>
      <c r="E14" s="358"/>
      <c r="F14" s="358"/>
      <c r="G14" s="358"/>
      <c r="H14" s="358"/>
      <c r="I14" s="367">
        <f t="shared" ref="I14:M14" si="5">+I13/I12</f>
        <v>0.8629073978</v>
      </c>
      <c r="J14" s="367">
        <f t="shared" si="5"/>
        <v>0.5210084034</v>
      </c>
      <c r="K14" s="367">
        <f t="shared" si="5"/>
        <v>0.5294117647</v>
      </c>
      <c r="L14" s="367" t="str">
        <f t="shared" si="5"/>
        <v>#DIV/0!</v>
      </c>
      <c r="M14" s="367" t="str">
        <f t="shared" si="5"/>
        <v>#DIV/0!</v>
      </c>
      <c r="N14" s="358"/>
      <c r="O14" s="358"/>
      <c r="P14" s="358"/>
      <c r="Q14" s="358"/>
      <c r="R14" s="358"/>
      <c r="S14" s="358"/>
      <c r="T14" s="358"/>
      <c r="U14" s="358"/>
      <c r="V14" s="358"/>
      <c r="W14" s="358"/>
      <c r="X14" s="358"/>
      <c r="Y14" s="358"/>
      <c r="Z14" s="358"/>
    </row>
    <row r="15" ht="13.5" customHeight="1">
      <c r="A15" s="358"/>
      <c r="B15" s="358"/>
      <c r="C15" s="358"/>
      <c r="D15" s="359"/>
      <c r="E15" s="358"/>
      <c r="F15" s="358"/>
      <c r="G15" s="358"/>
      <c r="H15" s="358"/>
      <c r="I15" s="358"/>
      <c r="J15" s="358"/>
      <c r="K15" s="358"/>
      <c r="L15" s="358"/>
      <c r="M15" s="358"/>
      <c r="N15" s="358"/>
      <c r="O15" s="358"/>
      <c r="P15" s="358"/>
      <c r="Q15" s="358"/>
      <c r="R15" s="358"/>
      <c r="S15" s="358"/>
      <c r="T15" s="358"/>
      <c r="U15" s="358"/>
      <c r="V15" s="358"/>
      <c r="W15" s="358"/>
      <c r="X15" s="358"/>
      <c r="Y15" s="358"/>
      <c r="Z15" s="358"/>
    </row>
    <row r="16" ht="13.5" customHeight="1">
      <c r="A16" s="358"/>
      <c r="B16" s="358"/>
      <c r="C16" s="358"/>
      <c r="D16" s="359"/>
      <c r="E16" s="358"/>
      <c r="F16" s="358"/>
      <c r="G16" s="358"/>
      <c r="H16" s="358"/>
      <c r="I16" s="358"/>
      <c r="J16" s="358"/>
      <c r="K16" s="358"/>
      <c r="L16" s="358"/>
      <c r="M16" s="358"/>
      <c r="N16" s="358"/>
      <c r="O16" s="358"/>
      <c r="P16" s="358"/>
      <c r="Q16" s="358"/>
      <c r="R16" s="358"/>
      <c r="S16" s="358"/>
      <c r="T16" s="358"/>
      <c r="U16" s="358"/>
      <c r="V16" s="358"/>
      <c r="W16" s="358"/>
      <c r="X16" s="358"/>
      <c r="Y16" s="358"/>
      <c r="Z16" s="358"/>
    </row>
    <row r="17" ht="13.5" customHeight="1">
      <c r="A17" s="358"/>
      <c r="B17" s="358"/>
      <c r="C17" s="358"/>
      <c r="D17" s="359"/>
      <c r="E17" s="358"/>
      <c r="F17" s="358"/>
      <c r="G17" s="358"/>
      <c r="H17" s="358"/>
      <c r="I17" s="358"/>
      <c r="J17" s="358"/>
      <c r="K17" s="358"/>
      <c r="L17" s="358"/>
      <c r="M17" s="358"/>
      <c r="N17" s="358"/>
      <c r="O17" s="358"/>
      <c r="P17" s="358"/>
      <c r="Q17" s="358"/>
      <c r="R17" s="358"/>
      <c r="S17" s="358"/>
      <c r="T17" s="358"/>
      <c r="U17" s="358"/>
      <c r="V17" s="358"/>
      <c r="W17" s="358"/>
      <c r="X17" s="358"/>
      <c r="Y17" s="358"/>
      <c r="Z17" s="358"/>
    </row>
    <row r="18" ht="13.5" customHeight="1">
      <c r="A18" s="358"/>
      <c r="B18" s="358"/>
      <c r="C18" s="358"/>
      <c r="D18" s="359"/>
      <c r="E18" s="358"/>
      <c r="F18" s="358"/>
      <c r="G18" s="358"/>
      <c r="H18" s="358"/>
      <c r="I18" s="358"/>
      <c r="J18" s="358"/>
      <c r="K18" s="358"/>
      <c r="L18" s="358"/>
      <c r="M18" s="358"/>
      <c r="N18" s="358"/>
      <c r="O18" s="358"/>
      <c r="P18" s="358"/>
      <c r="Q18" s="358"/>
      <c r="R18" s="358"/>
      <c r="S18" s="358"/>
      <c r="T18" s="358"/>
      <c r="U18" s="358"/>
      <c r="V18" s="358"/>
      <c r="W18" s="358"/>
      <c r="X18" s="358"/>
      <c r="Y18" s="358"/>
      <c r="Z18" s="358"/>
    </row>
    <row r="19" ht="13.5" customHeight="1">
      <c r="A19" s="358"/>
      <c r="B19" s="358"/>
      <c r="C19" s="358"/>
      <c r="D19" s="359"/>
      <c r="E19" s="358"/>
      <c r="F19" s="358"/>
      <c r="G19" s="358"/>
      <c r="H19" s="358"/>
      <c r="I19" s="358"/>
      <c r="J19" s="358"/>
      <c r="K19" s="358"/>
      <c r="L19" s="358"/>
      <c r="M19" s="358"/>
      <c r="N19" s="358"/>
      <c r="O19" s="358"/>
      <c r="P19" s="358"/>
      <c r="Q19" s="358"/>
      <c r="R19" s="358"/>
      <c r="S19" s="358"/>
      <c r="T19" s="358"/>
      <c r="U19" s="358"/>
      <c r="V19" s="358"/>
      <c r="W19" s="358"/>
      <c r="X19" s="358"/>
      <c r="Y19" s="358"/>
      <c r="Z19" s="358"/>
    </row>
    <row r="20" ht="13.5" customHeight="1">
      <c r="A20" s="358"/>
      <c r="B20" s="358"/>
      <c r="C20" s="358"/>
      <c r="D20" s="359"/>
      <c r="E20" s="358"/>
      <c r="F20" s="358"/>
      <c r="G20" s="358"/>
      <c r="H20" s="358"/>
      <c r="I20" s="358"/>
      <c r="J20" s="358"/>
      <c r="K20" s="358"/>
      <c r="L20" s="358"/>
      <c r="M20" s="358"/>
      <c r="N20" s="358"/>
      <c r="O20" s="358"/>
      <c r="P20" s="358"/>
      <c r="Q20" s="358"/>
      <c r="R20" s="358"/>
      <c r="S20" s="358"/>
      <c r="T20" s="358"/>
      <c r="U20" s="358"/>
      <c r="V20" s="358"/>
      <c r="W20" s="358"/>
      <c r="X20" s="358"/>
      <c r="Y20" s="358"/>
      <c r="Z20" s="358"/>
    </row>
    <row r="21" ht="13.5" customHeight="1">
      <c r="A21" s="358"/>
      <c r="B21" s="358"/>
      <c r="C21" s="358"/>
      <c r="D21" s="359"/>
      <c r="E21" s="358"/>
      <c r="F21" s="358"/>
      <c r="G21" s="358"/>
      <c r="H21" s="358"/>
      <c r="I21" s="358"/>
      <c r="J21" s="358"/>
      <c r="K21" s="358"/>
      <c r="L21" s="358"/>
      <c r="M21" s="358"/>
      <c r="N21" s="358"/>
      <c r="O21" s="358"/>
      <c r="P21" s="358"/>
      <c r="Q21" s="358"/>
      <c r="R21" s="358"/>
      <c r="S21" s="358"/>
      <c r="T21" s="358"/>
      <c r="U21" s="358"/>
      <c r="V21" s="358"/>
      <c r="W21" s="358"/>
      <c r="X21" s="358"/>
      <c r="Y21" s="358"/>
      <c r="Z21" s="358"/>
    </row>
    <row r="22" ht="13.5" customHeight="1">
      <c r="A22" s="358"/>
      <c r="B22" s="358"/>
      <c r="C22" s="358"/>
      <c r="D22" s="359"/>
      <c r="E22" s="358"/>
      <c r="F22" s="358"/>
      <c r="G22" s="358"/>
      <c r="H22" s="358"/>
      <c r="I22" s="358"/>
      <c r="J22" s="358"/>
      <c r="K22" s="358"/>
      <c r="L22" s="358"/>
      <c r="M22" s="358"/>
      <c r="N22" s="358"/>
      <c r="O22" s="358"/>
      <c r="P22" s="358"/>
      <c r="Q22" s="358"/>
      <c r="R22" s="358"/>
      <c r="S22" s="358"/>
      <c r="T22" s="358"/>
      <c r="U22" s="358"/>
      <c r="V22" s="358"/>
      <c r="W22" s="358"/>
      <c r="X22" s="358"/>
      <c r="Y22" s="358"/>
      <c r="Z22" s="358"/>
    </row>
    <row r="23" ht="13.5" customHeight="1">
      <c r="A23" s="358"/>
      <c r="B23" s="358"/>
      <c r="C23" s="358"/>
      <c r="D23" s="359"/>
      <c r="E23" s="358"/>
      <c r="F23" s="358"/>
      <c r="G23" s="358"/>
      <c r="H23" s="358"/>
      <c r="I23" s="358"/>
      <c r="J23" s="358"/>
      <c r="K23" s="358"/>
      <c r="L23" s="358"/>
      <c r="M23" s="358"/>
      <c r="N23" s="358"/>
      <c r="O23" s="358"/>
      <c r="P23" s="358"/>
      <c r="Q23" s="358"/>
      <c r="R23" s="358"/>
      <c r="S23" s="358"/>
      <c r="T23" s="358"/>
      <c r="U23" s="358"/>
      <c r="V23" s="358"/>
      <c r="W23" s="358"/>
      <c r="X23" s="358"/>
      <c r="Y23" s="358"/>
      <c r="Z23" s="358"/>
    </row>
    <row r="24" ht="13.5" customHeight="1">
      <c r="A24" s="358"/>
      <c r="B24" s="358"/>
      <c r="C24" s="358"/>
      <c r="D24" s="359"/>
      <c r="E24" s="358"/>
      <c r="F24" s="358"/>
      <c r="G24" s="358"/>
      <c r="H24" s="358"/>
      <c r="I24" s="358"/>
      <c r="J24" s="358"/>
      <c r="K24" s="358"/>
      <c r="L24" s="358"/>
      <c r="M24" s="358"/>
      <c r="N24" s="358"/>
      <c r="O24" s="358"/>
      <c r="P24" s="358"/>
      <c r="Q24" s="358"/>
      <c r="R24" s="358"/>
      <c r="S24" s="358"/>
      <c r="T24" s="358"/>
      <c r="U24" s="358"/>
      <c r="V24" s="358"/>
      <c r="W24" s="358"/>
      <c r="X24" s="358"/>
      <c r="Y24" s="358"/>
      <c r="Z24" s="358"/>
    </row>
    <row r="25" ht="13.5" customHeight="1">
      <c r="A25" s="358"/>
      <c r="B25" s="358"/>
      <c r="C25" s="358"/>
      <c r="D25" s="359"/>
      <c r="E25" s="358"/>
      <c r="F25" s="358"/>
      <c r="G25" s="358"/>
      <c r="H25" s="358"/>
      <c r="I25" s="358"/>
      <c r="J25" s="358"/>
      <c r="K25" s="358"/>
      <c r="L25" s="358"/>
      <c r="M25" s="358"/>
      <c r="N25" s="358"/>
      <c r="O25" s="358"/>
      <c r="P25" s="358"/>
      <c r="Q25" s="358"/>
      <c r="R25" s="358"/>
      <c r="S25" s="358"/>
      <c r="T25" s="358"/>
      <c r="U25" s="358"/>
      <c r="V25" s="358"/>
      <c r="W25" s="358"/>
      <c r="X25" s="358"/>
      <c r="Y25" s="358"/>
      <c r="Z25" s="358"/>
    </row>
    <row r="26" ht="13.5" customHeight="1">
      <c r="A26" s="358"/>
      <c r="B26" s="358"/>
      <c r="C26" s="358"/>
      <c r="D26" s="359"/>
      <c r="E26" s="358"/>
      <c r="F26" s="358"/>
      <c r="G26" s="358"/>
      <c r="H26" s="358"/>
      <c r="I26" s="358"/>
      <c r="J26" s="358"/>
      <c r="K26" s="358"/>
      <c r="L26" s="358"/>
      <c r="M26" s="358"/>
      <c r="N26" s="358"/>
      <c r="O26" s="358"/>
      <c r="P26" s="358"/>
      <c r="Q26" s="358"/>
      <c r="R26" s="358"/>
      <c r="S26" s="358"/>
      <c r="T26" s="358"/>
      <c r="U26" s="358"/>
      <c r="V26" s="358"/>
      <c r="W26" s="358"/>
      <c r="X26" s="358"/>
      <c r="Y26" s="358"/>
      <c r="Z26" s="358"/>
    </row>
    <row r="27" ht="13.5" customHeight="1">
      <c r="A27" s="358"/>
      <c r="B27" s="358"/>
      <c r="C27" s="358"/>
      <c r="D27" s="359"/>
      <c r="E27" s="358"/>
      <c r="F27" s="358"/>
      <c r="G27" s="358"/>
      <c r="H27" s="358"/>
      <c r="I27" s="358"/>
      <c r="J27" s="358"/>
      <c r="K27" s="358"/>
      <c r="L27" s="358"/>
      <c r="M27" s="358"/>
      <c r="N27" s="358"/>
      <c r="O27" s="358"/>
      <c r="P27" s="358"/>
      <c r="Q27" s="358"/>
      <c r="R27" s="358"/>
      <c r="S27" s="358"/>
      <c r="T27" s="358"/>
      <c r="U27" s="358"/>
      <c r="V27" s="358"/>
      <c r="W27" s="358"/>
      <c r="X27" s="358"/>
      <c r="Y27" s="358"/>
      <c r="Z27" s="358"/>
    </row>
    <row r="28" ht="13.5" customHeight="1">
      <c r="A28" s="358"/>
      <c r="B28" s="358"/>
      <c r="C28" s="358"/>
      <c r="D28" s="359"/>
      <c r="E28" s="358"/>
      <c r="F28" s="358"/>
      <c r="G28" s="358"/>
      <c r="H28" s="358"/>
      <c r="I28" s="358"/>
      <c r="J28" s="358"/>
      <c r="K28" s="358"/>
      <c r="L28" s="358"/>
      <c r="M28" s="358"/>
      <c r="N28" s="358"/>
      <c r="O28" s="358"/>
      <c r="P28" s="358"/>
      <c r="Q28" s="358"/>
      <c r="R28" s="358"/>
      <c r="S28" s="358"/>
      <c r="T28" s="358"/>
      <c r="U28" s="358"/>
      <c r="V28" s="358"/>
      <c r="W28" s="358"/>
      <c r="X28" s="358"/>
      <c r="Y28" s="358"/>
      <c r="Z28" s="358"/>
    </row>
    <row r="29" ht="13.5" customHeight="1">
      <c r="A29" s="358"/>
      <c r="B29" s="358"/>
      <c r="C29" s="358"/>
      <c r="D29" s="359"/>
      <c r="E29" s="358"/>
      <c r="F29" s="358"/>
      <c r="G29" s="358"/>
      <c r="H29" s="358"/>
      <c r="I29" s="358"/>
      <c r="J29" s="358"/>
      <c r="K29" s="358"/>
      <c r="L29" s="358"/>
      <c r="M29" s="358"/>
      <c r="N29" s="358"/>
      <c r="O29" s="358"/>
      <c r="P29" s="358"/>
      <c r="Q29" s="358"/>
      <c r="R29" s="358"/>
      <c r="S29" s="358"/>
      <c r="T29" s="358"/>
      <c r="U29" s="358"/>
      <c r="V29" s="358"/>
      <c r="W29" s="358"/>
      <c r="X29" s="358"/>
      <c r="Y29" s="358"/>
      <c r="Z29" s="358"/>
    </row>
    <row r="30" ht="13.5" customHeight="1">
      <c r="A30" s="358"/>
      <c r="B30" s="358"/>
      <c r="C30" s="358"/>
      <c r="D30" s="359"/>
      <c r="E30" s="358"/>
      <c r="F30" s="358"/>
      <c r="G30" s="358"/>
      <c r="H30" s="358"/>
      <c r="I30" s="358"/>
      <c r="J30" s="358"/>
      <c r="K30" s="358"/>
      <c r="L30" s="358"/>
      <c r="M30" s="358"/>
      <c r="N30" s="358"/>
      <c r="O30" s="358"/>
      <c r="P30" s="358"/>
      <c r="Q30" s="358"/>
      <c r="R30" s="358"/>
      <c r="S30" s="358"/>
      <c r="T30" s="358"/>
      <c r="U30" s="358"/>
      <c r="V30" s="358"/>
      <c r="W30" s="358"/>
      <c r="X30" s="358"/>
      <c r="Y30" s="358"/>
      <c r="Z30" s="358"/>
    </row>
    <row r="31" ht="13.5" customHeight="1">
      <c r="A31" s="358"/>
      <c r="B31" s="358"/>
      <c r="C31" s="358"/>
      <c r="D31" s="359"/>
      <c r="E31" s="358"/>
      <c r="F31" s="358"/>
      <c r="G31" s="358"/>
      <c r="H31" s="358"/>
      <c r="I31" s="358"/>
      <c r="J31" s="358"/>
      <c r="K31" s="358"/>
      <c r="L31" s="358"/>
      <c r="M31" s="358"/>
      <c r="N31" s="358"/>
      <c r="O31" s="358"/>
      <c r="P31" s="358"/>
      <c r="Q31" s="358"/>
      <c r="R31" s="358"/>
      <c r="S31" s="358"/>
      <c r="T31" s="358"/>
      <c r="U31" s="358"/>
      <c r="V31" s="358"/>
      <c r="W31" s="358"/>
      <c r="X31" s="358"/>
      <c r="Y31" s="358"/>
      <c r="Z31" s="358"/>
    </row>
    <row r="32" ht="13.5" customHeight="1">
      <c r="A32" s="358"/>
      <c r="B32" s="358"/>
      <c r="C32" s="358"/>
      <c r="D32" s="359"/>
      <c r="E32" s="358"/>
      <c r="F32" s="358"/>
      <c r="G32" s="358"/>
      <c r="H32" s="358"/>
      <c r="I32" s="358"/>
      <c r="J32" s="358"/>
      <c r="K32" s="358"/>
      <c r="L32" s="358"/>
      <c r="M32" s="358"/>
      <c r="N32" s="358"/>
      <c r="O32" s="358"/>
      <c r="P32" s="358"/>
      <c r="Q32" s="358"/>
      <c r="R32" s="358"/>
      <c r="S32" s="358"/>
      <c r="T32" s="358"/>
      <c r="U32" s="358"/>
      <c r="V32" s="358"/>
      <c r="W32" s="358"/>
      <c r="X32" s="358"/>
      <c r="Y32" s="358"/>
      <c r="Z32" s="358"/>
    </row>
    <row r="33" ht="13.5" customHeight="1">
      <c r="A33" s="358"/>
      <c r="B33" s="358"/>
      <c r="C33" s="358"/>
      <c r="D33" s="359"/>
      <c r="E33" s="358"/>
      <c r="F33" s="358"/>
      <c r="G33" s="358"/>
      <c r="H33" s="358"/>
      <c r="I33" s="358"/>
      <c r="J33" s="358"/>
      <c r="K33" s="358"/>
      <c r="L33" s="358"/>
      <c r="M33" s="358"/>
      <c r="N33" s="358"/>
      <c r="O33" s="358"/>
      <c r="P33" s="358"/>
      <c r="Q33" s="358"/>
      <c r="R33" s="358"/>
      <c r="S33" s="358"/>
      <c r="T33" s="358"/>
      <c r="U33" s="358"/>
      <c r="V33" s="358"/>
      <c r="W33" s="358"/>
      <c r="X33" s="358"/>
      <c r="Y33" s="358"/>
      <c r="Z33" s="358"/>
    </row>
    <row r="34" ht="13.5" customHeight="1">
      <c r="A34" s="358"/>
      <c r="B34" s="358"/>
      <c r="C34" s="358"/>
      <c r="D34" s="359"/>
      <c r="E34" s="358"/>
      <c r="F34" s="358"/>
      <c r="G34" s="358"/>
      <c r="H34" s="358"/>
      <c r="I34" s="358"/>
      <c r="J34" s="358"/>
      <c r="K34" s="358"/>
      <c r="L34" s="358"/>
      <c r="M34" s="358"/>
      <c r="N34" s="358"/>
      <c r="O34" s="358"/>
      <c r="P34" s="358"/>
      <c r="Q34" s="358"/>
      <c r="R34" s="358"/>
      <c r="S34" s="358"/>
      <c r="T34" s="358"/>
      <c r="U34" s="358"/>
      <c r="V34" s="358"/>
      <c r="W34" s="358"/>
      <c r="X34" s="358"/>
      <c r="Y34" s="358"/>
      <c r="Z34" s="358"/>
    </row>
    <row r="35" ht="13.5" customHeight="1">
      <c r="A35" s="358"/>
      <c r="B35" s="358"/>
      <c r="C35" s="358"/>
      <c r="D35" s="359"/>
      <c r="E35" s="358"/>
      <c r="F35" s="358"/>
      <c r="G35" s="358"/>
      <c r="H35" s="358"/>
      <c r="I35" s="358"/>
      <c r="J35" s="358"/>
      <c r="K35" s="358"/>
      <c r="L35" s="358"/>
      <c r="M35" s="358"/>
      <c r="N35" s="358"/>
      <c r="O35" s="358"/>
      <c r="P35" s="358"/>
      <c r="Q35" s="358"/>
      <c r="R35" s="358"/>
      <c r="S35" s="358"/>
      <c r="T35" s="358"/>
      <c r="U35" s="358"/>
      <c r="V35" s="358"/>
      <c r="W35" s="358"/>
      <c r="X35" s="358"/>
      <c r="Y35" s="358"/>
      <c r="Z35" s="358"/>
    </row>
    <row r="36" ht="13.5" customHeight="1">
      <c r="A36" s="358"/>
      <c r="B36" s="358"/>
      <c r="C36" s="358"/>
      <c r="D36" s="359"/>
      <c r="E36" s="358"/>
      <c r="F36" s="358"/>
      <c r="G36" s="358"/>
      <c r="H36" s="358"/>
      <c r="I36" s="358"/>
      <c r="J36" s="358"/>
      <c r="K36" s="358"/>
      <c r="L36" s="358"/>
      <c r="M36" s="358"/>
      <c r="N36" s="358"/>
      <c r="O36" s="358"/>
      <c r="P36" s="358"/>
      <c r="Q36" s="358"/>
      <c r="R36" s="358"/>
      <c r="S36" s="358"/>
      <c r="T36" s="358"/>
      <c r="U36" s="358"/>
      <c r="V36" s="358"/>
      <c r="W36" s="358"/>
      <c r="X36" s="358"/>
      <c r="Y36" s="358"/>
      <c r="Z36" s="358"/>
    </row>
    <row r="37" ht="13.5" customHeight="1">
      <c r="A37" s="358"/>
      <c r="B37" s="358"/>
      <c r="C37" s="358"/>
      <c r="D37" s="359"/>
      <c r="E37" s="358"/>
      <c r="F37" s="358"/>
      <c r="G37" s="358"/>
      <c r="H37" s="358"/>
      <c r="I37" s="358"/>
      <c r="J37" s="358"/>
      <c r="K37" s="358"/>
      <c r="L37" s="358"/>
      <c r="M37" s="358"/>
      <c r="N37" s="358"/>
      <c r="O37" s="358"/>
      <c r="P37" s="358"/>
      <c r="Q37" s="358"/>
      <c r="R37" s="358"/>
      <c r="S37" s="358"/>
      <c r="T37" s="358"/>
      <c r="U37" s="358"/>
      <c r="V37" s="358"/>
      <c r="W37" s="358"/>
      <c r="X37" s="358"/>
      <c r="Y37" s="358"/>
      <c r="Z37" s="358"/>
    </row>
    <row r="38" ht="13.5" customHeight="1">
      <c r="A38" s="358"/>
      <c r="B38" s="358"/>
      <c r="C38" s="358"/>
      <c r="D38" s="359"/>
      <c r="E38" s="358"/>
      <c r="F38" s="358"/>
      <c r="G38" s="358"/>
      <c r="H38" s="358"/>
      <c r="I38" s="358"/>
      <c r="J38" s="358"/>
      <c r="K38" s="358"/>
      <c r="L38" s="358"/>
      <c r="M38" s="358"/>
      <c r="N38" s="358"/>
      <c r="O38" s="358"/>
      <c r="P38" s="358"/>
      <c r="Q38" s="358"/>
      <c r="R38" s="358"/>
      <c r="S38" s="358"/>
      <c r="T38" s="358"/>
      <c r="U38" s="358"/>
      <c r="V38" s="358"/>
      <c r="W38" s="358"/>
      <c r="X38" s="358"/>
      <c r="Y38" s="358"/>
      <c r="Z38" s="358"/>
    </row>
    <row r="39" ht="13.5" customHeight="1">
      <c r="A39" s="358"/>
      <c r="B39" s="358"/>
      <c r="C39" s="358"/>
      <c r="D39" s="359"/>
      <c r="E39" s="358"/>
      <c r="F39" s="358"/>
      <c r="G39" s="358"/>
      <c r="H39" s="358"/>
      <c r="I39" s="358"/>
      <c r="J39" s="358"/>
      <c r="K39" s="358"/>
      <c r="L39" s="358"/>
      <c r="M39" s="358"/>
      <c r="N39" s="358"/>
      <c r="O39" s="358"/>
      <c r="P39" s="358"/>
      <c r="Q39" s="358"/>
      <c r="R39" s="358"/>
      <c r="S39" s="358"/>
      <c r="T39" s="358"/>
      <c r="U39" s="358"/>
      <c r="V39" s="358"/>
      <c r="W39" s="358"/>
      <c r="X39" s="358"/>
      <c r="Y39" s="358"/>
      <c r="Z39" s="358"/>
    </row>
    <row r="40" ht="13.5" customHeight="1">
      <c r="A40" s="358"/>
      <c r="B40" s="358"/>
      <c r="C40" s="358"/>
      <c r="D40" s="359"/>
      <c r="E40" s="358"/>
      <c r="F40" s="358"/>
      <c r="G40" s="358"/>
      <c r="H40" s="358"/>
      <c r="I40" s="358"/>
      <c r="J40" s="358"/>
      <c r="K40" s="358"/>
      <c r="L40" s="358"/>
      <c r="M40" s="358"/>
      <c r="N40" s="358"/>
      <c r="O40" s="358"/>
      <c r="P40" s="358"/>
      <c r="Q40" s="358"/>
      <c r="R40" s="358"/>
      <c r="S40" s="358"/>
      <c r="T40" s="358"/>
      <c r="U40" s="358"/>
      <c r="V40" s="358"/>
      <c r="W40" s="358"/>
      <c r="X40" s="358"/>
      <c r="Y40" s="358"/>
      <c r="Z40" s="358"/>
    </row>
    <row r="41" ht="13.5" customHeight="1">
      <c r="A41" s="358"/>
      <c r="B41" s="358"/>
      <c r="C41" s="358"/>
      <c r="D41" s="359"/>
      <c r="E41" s="358"/>
      <c r="F41" s="358"/>
      <c r="G41" s="358"/>
      <c r="H41" s="358"/>
      <c r="I41" s="358"/>
      <c r="J41" s="358"/>
      <c r="K41" s="358"/>
      <c r="L41" s="358"/>
      <c r="M41" s="358"/>
      <c r="N41" s="358"/>
      <c r="O41" s="358"/>
      <c r="P41" s="358"/>
      <c r="Q41" s="358"/>
      <c r="R41" s="358"/>
      <c r="S41" s="358"/>
      <c r="T41" s="358"/>
      <c r="U41" s="358"/>
      <c r="V41" s="358"/>
      <c r="W41" s="358"/>
      <c r="X41" s="358"/>
      <c r="Y41" s="358"/>
      <c r="Z41" s="358"/>
    </row>
    <row r="42" ht="13.5" customHeight="1">
      <c r="A42" s="358"/>
      <c r="B42" s="358"/>
      <c r="C42" s="358"/>
      <c r="D42" s="359"/>
      <c r="E42" s="358"/>
      <c r="F42" s="358"/>
      <c r="G42" s="358"/>
      <c r="H42" s="358"/>
      <c r="I42" s="358"/>
      <c r="J42" s="358"/>
      <c r="K42" s="358"/>
      <c r="L42" s="358"/>
      <c r="M42" s="358"/>
      <c r="N42" s="358"/>
      <c r="O42" s="358"/>
      <c r="P42" s="358"/>
      <c r="Q42" s="358"/>
      <c r="R42" s="358"/>
      <c r="S42" s="358"/>
      <c r="T42" s="358"/>
      <c r="U42" s="358"/>
      <c r="V42" s="358"/>
      <c r="W42" s="358"/>
      <c r="X42" s="358"/>
      <c r="Y42" s="358"/>
      <c r="Z42" s="358"/>
    </row>
    <row r="43" ht="13.5" customHeight="1">
      <c r="A43" s="358"/>
      <c r="B43" s="358"/>
      <c r="C43" s="358"/>
      <c r="D43" s="359"/>
      <c r="E43" s="358"/>
      <c r="F43" s="358"/>
      <c r="G43" s="358"/>
      <c r="H43" s="358"/>
      <c r="I43" s="358"/>
      <c r="J43" s="358"/>
      <c r="K43" s="358"/>
      <c r="L43" s="358"/>
      <c r="M43" s="358"/>
      <c r="N43" s="358"/>
      <c r="O43" s="358"/>
      <c r="P43" s="358"/>
      <c r="Q43" s="358"/>
      <c r="R43" s="358"/>
      <c r="S43" s="358"/>
      <c r="T43" s="358"/>
      <c r="U43" s="358"/>
      <c r="V43" s="358"/>
      <c r="W43" s="358"/>
      <c r="X43" s="358"/>
      <c r="Y43" s="358"/>
      <c r="Z43" s="358"/>
    </row>
    <row r="44" ht="13.5" customHeight="1">
      <c r="A44" s="358"/>
      <c r="B44" s="358"/>
      <c r="C44" s="358"/>
      <c r="D44" s="359"/>
      <c r="E44" s="358"/>
      <c r="F44" s="358"/>
      <c r="G44" s="358"/>
      <c r="H44" s="358"/>
      <c r="I44" s="358"/>
      <c r="J44" s="358"/>
      <c r="K44" s="358"/>
      <c r="L44" s="358"/>
      <c r="M44" s="358"/>
      <c r="N44" s="358"/>
      <c r="O44" s="358"/>
      <c r="P44" s="358"/>
      <c r="Q44" s="358"/>
      <c r="R44" s="358"/>
      <c r="S44" s="358"/>
      <c r="T44" s="358"/>
      <c r="U44" s="358"/>
      <c r="V44" s="358"/>
      <c r="W44" s="358"/>
      <c r="X44" s="358"/>
      <c r="Y44" s="358"/>
      <c r="Z44" s="358"/>
    </row>
    <row r="45" ht="13.5" customHeight="1">
      <c r="A45" s="358"/>
      <c r="B45" s="358"/>
      <c r="C45" s="358"/>
      <c r="D45" s="359"/>
      <c r="E45" s="358"/>
      <c r="F45" s="358"/>
      <c r="G45" s="358"/>
      <c r="H45" s="358"/>
      <c r="I45" s="358"/>
      <c r="J45" s="358"/>
      <c r="K45" s="358"/>
      <c r="L45" s="358"/>
      <c r="M45" s="358"/>
      <c r="N45" s="358"/>
      <c r="O45" s="358"/>
      <c r="P45" s="358"/>
      <c r="Q45" s="358"/>
      <c r="R45" s="358"/>
      <c r="S45" s="358"/>
      <c r="T45" s="358"/>
      <c r="U45" s="358"/>
      <c r="V45" s="358"/>
      <c r="W45" s="358"/>
      <c r="X45" s="358"/>
      <c r="Y45" s="358"/>
      <c r="Z45" s="358"/>
    </row>
    <row r="46" ht="13.5" customHeight="1">
      <c r="A46" s="358"/>
      <c r="B46" s="358"/>
      <c r="C46" s="358"/>
      <c r="D46" s="359"/>
      <c r="E46" s="358"/>
      <c r="F46" s="358"/>
      <c r="G46" s="358"/>
      <c r="H46" s="358"/>
      <c r="I46" s="358"/>
      <c r="J46" s="358"/>
      <c r="K46" s="358"/>
      <c r="L46" s="358"/>
      <c r="M46" s="358"/>
      <c r="N46" s="358"/>
      <c r="O46" s="358"/>
      <c r="P46" s="358"/>
      <c r="Q46" s="358"/>
      <c r="R46" s="358"/>
      <c r="S46" s="358"/>
      <c r="T46" s="358"/>
      <c r="U46" s="358"/>
      <c r="V46" s="358"/>
      <c r="W46" s="358"/>
      <c r="X46" s="358"/>
      <c r="Y46" s="358"/>
      <c r="Z46" s="358"/>
    </row>
    <row r="47" ht="13.5" customHeight="1">
      <c r="A47" s="358"/>
      <c r="B47" s="358"/>
      <c r="C47" s="358"/>
      <c r="D47" s="359"/>
      <c r="E47" s="358"/>
      <c r="F47" s="358"/>
      <c r="G47" s="358"/>
      <c r="H47" s="358"/>
      <c r="I47" s="358"/>
      <c r="J47" s="358"/>
      <c r="K47" s="358"/>
      <c r="L47" s="358"/>
      <c r="M47" s="358"/>
      <c r="N47" s="358"/>
      <c r="O47" s="358"/>
      <c r="P47" s="358"/>
      <c r="Q47" s="358"/>
      <c r="R47" s="358"/>
      <c r="S47" s="358"/>
      <c r="T47" s="358"/>
      <c r="U47" s="358"/>
      <c r="V47" s="358"/>
      <c r="W47" s="358"/>
      <c r="X47" s="358"/>
      <c r="Y47" s="358"/>
      <c r="Z47" s="358"/>
    </row>
    <row r="48" ht="13.5" customHeight="1">
      <c r="A48" s="358"/>
      <c r="B48" s="358"/>
      <c r="C48" s="358"/>
      <c r="D48" s="359"/>
      <c r="E48" s="358"/>
      <c r="F48" s="358"/>
      <c r="G48" s="358"/>
      <c r="H48" s="358"/>
      <c r="I48" s="358"/>
      <c r="J48" s="358"/>
      <c r="K48" s="358"/>
      <c r="L48" s="358"/>
      <c r="M48" s="358"/>
      <c r="N48" s="358"/>
      <c r="O48" s="358"/>
      <c r="P48" s="358"/>
      <c r="Q48" s="358"/>
      <c r="R48" s="358"/>
      <c r="S48" s="358"/>
      <c r="T48" s="358"/>
      <c r="U48" s="358"/>
      <c r="V48" s="358"/>
      <c r="W48" s="358"/>
      <c r="X48" s="358"/>
      <c r="Y48" s="358"/>
      <c r="Z48" s="358"/>
    </row>
    <row r="49" ht="13.5" customHeight="1">
      <c r="A49" s="358"/>
      <c r="B49" s="358"/>
      <c r="C49" s="358"/>
      <c r="D49" s="359"/>
      <c r="E49" s="358"/>
      <c r="F49" s="358"/>
      <c r="G49" s="358"/>
      <c r="H49" s="358"/>
      <c r="I49" s="358"/>
      <c r="J49" s="358"/>
      <c r="K49" s="358"/>
      <c r="L49" s="358"/>
      <c r="M49" s="358"/>
      <c r="N49" s="358"/>
      <c r="O49" s="358"/>
      <c r="P49" s="358"/>
      <c r="Q49" s="358"/>
      <c r="R49" s="358"/>
      <c r="S49" s="358"/>
      <c r="T49" s="358"/>
      <c r="U49" s="358"/>
      <c r="V49" s="358"/>
      <c r="W49" s="358"/>
      <c r="X49" s="358"/>
      <c r="Y49" s="358"/>
      <c r="Z49" s="358"/>
    </row>
    <row r="50" ht="13.5" customHeight="1">
      <c r="A50" s="358"/>
      <c r="B50" s="358"/>
      <c r="C50" s="358"/>
      <c r="D50" s="359"/>
      <c r="E50" s="358"/>
      <c r="F50" s="358"/>
      <c r="G50" s="358"/>
      <c r="H50" s="358"/>
      <c r="I50" s="358"/>
      <c r="J50" s="358"/>
      <c r="K50" s="358"/>
      <c r="L50" s="358"/>
      <c r="M50" s="358"/>
      <c r="N50" s="358"/>
      <c r="O50" s="358"/>
      <c r="P50" s="358"/>
      <c r="Q50" s="358"/>
      <c r="R50" s="358"/>
      <c r="S50" s="358"/>
      <c r="T50" s="358"/>
      <c r="U50" s="358"/>
      <c r="V50" s="358"/>
      <c r="W50" s="358"/>
      <c r="X50" s="358"/>
      <c r="Y50" s="358"/>
      <c r="Z50" s="358"/>
    </row>
    <row r="51" ht="13.5" customHeight="1">
      <c r="A51" s="358"/>
      <c r="B51" s="358"/>
      <c r="C51" s="358"/>
      <c r="D51" s="359"/>
      <c r="E51" s="358"/>
      <c r="F51" s="358"/>
      <c r="G51" s="358"/>
      <c r="H51" s="358"/>
      <c r="I51" s="358"/>
      <c r="J51" s="358"/>
      <c r="K51" s="358"/>
      <c r="L51" s="358"/>
      <c r="M51" s="358"/>
      <c r="N51" s="358"/>
      <c r="O51" s="358"/>
      <c r="P51" s="358"/>
      <c r="Q51" s="358"/>
      <c r="R51" s="358"/>
      <c r="S51" s="358"/>
      <c r="T51" s="358"/>
      <c r="U51" s="358"/>
      <c r="V51" s="358"/>
      <c r="W51" s="358"/>
      <c r="X51" s="358"/>
      <c r="Y51" s="358"/>
      <c r="Z51" s="358"/>
    </row>
    <row r="52" ht="13.5" customHeight="1">
      <c r="A52" s="358"/>
      <c r="B52" s="358"/>
      <c r="C52" s="358"/>
      <c r="D52" s="359"/>
      <c r="E52" s="358"/>
      <c r="F52" s="358"/>
      <c r="G52" s="358"/>
      <c r="H52" s="358"/>
      <c r="I52" s="358"/>
      <c r="J52" s="358"/>
      <c r="K52" s="358"/>
      <c r="L52" s="358"/>
      <c r="M52" s="358"/>
      <c r="N52" s="358"/>
      <c r="O52" s="358"/>
      <c r="P52" s="358"/>
      <c r="Q52" s="358"/>
      <c r="R52" s="358"/>
      <c r="S52" s="358"/>
      <c r="T52" s="358"/>
      <c r="U52" s="358"/>
      <c r="V52" s="358"/>
      <c r="W52" s="358"/>
      <c r="X52" s="358"/>
      <c r="Y52" s="358"/>
      <c r="Z52" s="358"/>
    </row>
    <row r="53" ht="13.5" customHeight="1">
      <c r="A53" s="358"/>
      <c r="B53" s="358"/>
      <c r="C53" s="358"/>
      <c r="D53" s="359"/>
      <c r="E53" s="358"/>
      <c r="F53" s="358"/>
      <c r="G53" s="358"/>
      <c r="H53" s="358"/>
      <c r="I53" s="358"/>
      <c r="J53" s="358"/>
      <c r="K53" s="358"/>
      <c r="L53" s="358"/>
      <c r="M53" s="358"/>
      <c r="N53" s="358"/>
      <c r="O53" s="358"/>
      <c r="P53" s="358"/>
      <c r="Q53" s="358"/>
      <c r="R53" s="358"/>
      <c r="S53" s="358"/>
      <c r="T53" s="358"/>
      <c r="U53" s="358"/>
      <c r="V53" s="358"/>
      <c r="W53" s="358"/>
      <c r="X53" s="358"/>
      <c r="Y53" s="358"/>
      <c r="Z53" s="358"/>
    </row>
    <row r="54" ht="13.5" customHeight="1">
      <c r="A54" s="358"/>
      <c r="B54" s="358"/>
      <c r="C54" s="358"/>
      <c r="D54" s="359"/>
      <c r="E54" s="358"/>
      <c r="F54" s="358"/>
      <c r="G54" s="358"/>
      <c r="H54" s="358"/>
      <c r="I54" s="358"/>
      <c r="J54" s="358"/>
      <c r="K54" s="358"/>
      <c r="L54" s="358"/>
      <c r="M54" s="358"/>
      <c r="N54" s="358"/>
      <c r="O54" s="358"/>
      <c r="P54" s="358"/>
      <c r="Q54" s="358"/>
      <c r="R54" s="358"/>
      <c r="S54" s="358"/>
      <c r="T54" s="358"/>
      <c r="U54" s="358"/>
      <c r="V54" s="358"/>
      <c r="W54" s="358"/>
      <c r="X54" s="358"/>
      <c r="Y54" s="358"/>
      <c r="Z54" s="358"/>
    </row>
    <row r="55" ht="13.5" customHeight="1">
      <c r="A55" s="358"/>
      <c r="B55" s="358"/>
      <c r="C55" s="358"/>
      <c r="D55" s="359"/>
      <c r="E55" s="358"/>
      <c r="F55" s="358"/>
      <c r="G55" s="358"/>
      <c r="H55" s="358"/>
      <c r="I55" s="358"/>
      <c r="J55" s="358"/>
      <c r="K55" s="358"/>
      <c r="L55" s="358"/>
      <c r="M55" s="358"/>
      <c r="N55" s="358"/>
      <c r="O55" s="358"/>
      <c r="P55" s="358"/>
      <c r="Q55" s="358"/>
      <c r="R55" s="358"/>
      <c r="S55" s="358"/>
      <c r="T55" s="358"/>
      <c r="U55" s="358"/>
      <c r="V55" s="358"/>
      <c r="W55" s="358"/>
      <c r="X55" s="358"/>
      <c r="Y55" s="358"/>
      <c r="Z55" s="358"/>
    </row>
    <row r="56" ht="13.5" customHeight="1">
      <c r="A56" s="358"/>
      <c r="B56" s="358"/>
      <c r="C56" s="358"/>
      <c r="D56" s="359"/>
      <c r="E56" s="358"/>
      <c r="F56" s="358"/>
      <c r="G56" s="358"/>
      <c r="H56" s="358"/>
      <c r="I56" s="358"/>
      <c r="J56" s="358"/>
      <c r="K56" s="358"/>
      <c r="L56" s="358"/>
      <c r="M56" s="358"/>
      <c r="N56" s="358"/>
      <c r="O56" s="358"/>
      <c r="P56" s="358"/>
      <c r="Q56" s="358"/>
      <c r="R56" s="358"/>
      <c r="S56" s="358"/>
      <c r="T56" s="358"/>
      <c r="U56" s="358"/>
      <c r="V56" s="358"/>
      <c r="W56" s="358"/>
      <c r="X56" s="358"/>
      <c r="Y56" s="358"/>
      <c r="Z56" s="358"/>
    </row>
    <row r="57" ht="13.5" customHeight="1">
      <c r="A57" s="358"/>
      <c r="B57" s="358"/>
      <c r="C57" s="358"/>
      <c r="D57" s="359"/>
      <c r="E57" s="358"/>
      <c r="F57" s="358"/>
      <c r="G57" s="358"/>
      <c r="H57" s="358"/>
      <c r="I57" s="358"/>
      <c r="J57" s="358"/>
      <c r="K57" s="358"/>
      <c r="L57" s="358"/>
      <c r="M57" s="358"/>
      <c r="N57" s="358"/>
      <c r="O57" s="358"/>
      <c r="P57" s="358"/>
      <c r="Q57" s="358"/>
      <c r="R57" s="358"/>
      <c r="S57" s="358"/>
      <c r="T57" s="358"/>
      <c r="U57" s="358"/>
      <c r="V57" s="358"/>
      <c r="W57" s="358"/>
      <c r="X57" s="358"/>
      <c r="Y57" s="358"/>
      <c r="Z57" s="358"/>
    </row>
    <row r="58" ht="13.5" customHeight="1">
      <c r="A58" s="358"/>
      <c r="B58" s="358"/>
      <c r="C58" s="358"/>
      <c r="D58" s="359"/>
      <c r="E58" s="358"/>
      <c r="F58" s="358"/>
      <c r="G58" s="358"/>
      <c r="H58" s="358"/>
      <c r="I58" s="358"/>
      <c r="J58" s="358"/>
      <c r="K58" s="358"/>
      <c r="L58" s="358"/>
      <c r="M58" s="358"/>
      <c r="N58" s="358"/>
      <c r="O58" s="358"/>
      <c r="P58" s="358"/>
      <c r="Q58" s="358"/>
      <c r="R58" s="358"/>
      <c r="S58" s="358"/>
      <c r="T58" s="358"/>
      <c r="U58" s="358"/>
      <c r="V58" s="358"/>
      <c r="W58" s="358"/>
      <c r="X58" s="358"/>
      <c r="Y58" s="358"/>
      <c r="Z58" s="358"/>
    </row>
    <row r="59" ht="13.5" customHeight="1">
      <c r="A59" s="358"/>
      <c r="B59" s="358"/>
      <c r="C59" s="358"/>
      <c r="D59" s="359"/>
      <c r="E59" s="358"/>
      <c r="F59" s="358"/>
      <c r="G59" s="358"/>
      <c r="H59" s="358"/>
      <c r="I59" s="358"/>
      <c r="J59" s="358"/>
      <c r="K59" s="358"/>
      <c r="L59" s="358"/>
      <c r="M59" s="358"/>
      <c r="N59" s="358"/>
      <c r="O59" s="358"/>
      <c r="P59" s="358"/>
      <c r="Q59" s="358"/>
      <c r="R59" s="358"/>
      <c r="S59" s="358"/>
      <c r="T59" s="358"/>
      <c r="U59" s="358"/>
      <c r="V59" s="358"/>
      <c r="W59" s="358"/>
      <c r="X59" s="358"/>
      <c r="Y59" s="358"/>
      <c r="Z59" s="358"/>
    </row>
    <row r="60" ht="13.5" customHeight="1">
      <c r="A60" s="358"/>
      <c r="B60" s="358"/>
      <c r="C60" s="358"/>
      <c r="D60" s="359"/>
      <c r="E60" s="358"/>
      <c r="F60" s="358"/>
      <c r="G60" s="358"/>
      <c r="H60" s="358"/>
      <c r="I60" s="358"/>
      <c r="J60" s="358"/>
      <c r="K60" s="358"/>
      <c r="L60" s="358"/>
      <c r="M60" s="358"/>
      <c r="N60" s="358"/>
      <c r="O60" s="358"/>
      <c r="P60" s="358"/>
      <c r="Q60" s="358"/>
      <c r="R60" s="358"/>
      <c r="S60" s="358"/>
      <c r="T60" s="358"/>
      <c r="U60" s="358"/>
      <c r="V60" s="358"/>
      <c r="W60" s="358"/>
      <c r="X60" s="358"/>
      <c r="Y60" s="358"/>
      <c r="Z60" s="358"/>
    </row>
    <row r="61" ht="13.5" customHeight="1">
      <c r="A61" s="358"/>
      <c r="B61" s="358"/>
      <c r="C61" s="358"/>
      <c r="D61" s="359"/>
      <c r="E61" s="358"/>
      <c r="F61" s="358"/>
      <c r="G61" s="358"/>
      <c r="H61" s="358"/>
      <c r="I61" s="358"/>
      <c r="J61" s="358"/>
      <c r="K61" s="358"/>
      <c r="L61" s="358"/>
      <c r="M61" s="358"/>
      <c r="N61" s="358"/>
      <c r="O61" s="358"/>
      <c r="P61" s="358"/>
      <c r="Q61" s="358"/>
      <c r="R61" s="358"/>
      <c r="S61" s="358"/>
      <c r="T61" s="358"/>
      <c r="U61" s="358"/>
      <c r="V61" s="358"/>
      <c r="W61" s="358"/>
      <c r="X61" s="358"/>
      <c r="Y61" s="358"/>
      <c r="Z61" s="358"/>
    </row>
    <row r="62" ht="13.5" customHeight="1">
      <c r="A62" s="358"/>
      <c r="B62" s="358"/>
      <c r="C62" s="358"/>
      <c r="D62" s="359"/>
      <c r="E62" s="358"/>
      <c r="F62" s="358"/>
      <c r="G62" s="358"/>
      <c r="H62" s="358"/>
      <c r="I62" s="358"/>
      <c r="J62" s="358"/>
      <c r="K62" s="358"/>
      <c r="L62" s="358"/>
      <c r="M62" s="358"/>
      <c r="N62" s="358"/>
      <c r="O62" s="358"/>
      <c r="P62" s="358"/>
      <c r="Q62" s="358"/>
      <c r="R62" s="358"/>
      <c r="S62" s="358"/>
      <c r="T62" s="358"/>
      <c r="U62" s="358"/>
      <c r="V62" s="358"/>
      <c r="W62" s="358"/>
      <c r="X62" s="358"/>
      <c r="Y62" s="358"/>
      <c r="Z62" s="358"/>
    </row>
    <row r="63" ht="13.5" customHeight="1">
      <c r="A63" s="358"/>
      <c r="B63" s="358"/>
      <c r="C63" s="358"/>
      <c r="D63" s="359"/>
      <c r="E63" s="358"/>
      <c r="F63" s="358"/>
      <c r="G63" s="358"/>
      <c r="H63" s="358"/>
      <c r="I63" s="358"/>
      <c r="J63" s="358"/>
      <c r="K63" s="358"/>
      <c r="L63" s="358"/>
      <c r="M63" s="358"/>
      <c r="N63" s="358"/>
      <c r="O63" s="358"/>
      <c r="P63" s="358"/>
      <c r="Q63" s="358"/>
      <c r="R63" s="358"/>
      <c r="S63" s="358"/>
      <c r="T63" s="358"/>
      <c r="U63" s="358"/>
      <c r="V63" s="358"/>
      <c r="W63" s="358"/>
      <c r="X63" s="358"/>
      <c r="Y63" s="358"/>
      <c r="Z63" s="358"/>
    </row>
    <row r="64" ht="13.5" customHeight="1">
      <c r="A64" s="358"/>
      <c r="B64" s="358"/>
      <c r="C64" s="358"/>
      <c r="D64" s="359"/>
      <c r="E64" s="358"/>
      <c r="F64" s="358"/>
      <c r="G64" s="358"/>
      <c r="H64" s="358"/>
      <c r="I64" s="358"/>
      <c r="J64" s="358"/>
      <c r="K64" s="358"/>
      <c r="L64" s="358"/>
      <c r="M64" s="358"/>
      <c r="N64" s="358"/>
      <c r="O64" s="358"/>
      <c r="P64" s="358"/>
      <c r="Q64" s="358"/>
      <c r="R64" s="358"/>
      <c r="S64" s="358"/>
      <c r="T64" s="358"/>
      <c r="U64" s="358"/>
      <c r="V64" s="358"/>
      <c r="W64" s="358"/>
      <c r="X64" s="358"/>
      <c r="Y64" s="358"/>
      <c r="Z64" s="358"/>
    </row>
    <row r="65" ht="13.5" customHeight="1">
      <c r="A65" s="358"/>
      <c r="B65" s="358"/>
      <c r="C65" s="358"/>
      <c r="D65" s="359"/>
      <c r="E65" s="358"/>
      <c r="F65" s="358"/>
      <c r="G65" s="358"/>
      <c r="H65" s="358"/>
      <c r="I65" s="358"/>
      <c r="J65" s="358"/>
      <c r="K65" s="358"/>
      <c r="L65" s="358"/>
      <c r="M65" s="358"/>
      <c r="N65" s="358"/>
      <c r="O65" s="358"/>
      <c r="P65" s="358"/>
      <c r="Q65" s="358"/>
      <c r="R65" s="358"/>
      <c r="S65" s="358"/>
      <c r="T65" s="358"/>
      <c r="U65" s="358"/>
      <c r="V65" s="358"/>
      <c r="W65" s="358"/>
      <c r="X65" s="358"/>
      <c r="Y65" s="358"/>
      <c r="Z65" s="358"/>
    </row>
    <row r="66" ht="13.5" customHeight="1">
      <c r="A66" s="358"/>
      <c r="B66" s="358"/>
      <c r="C66" s="358"/>
      <c r="D66" s="359"/>
      <c r="E66" s="358"/>
      <c r="F66" s="358"/>
      <c r="G66" s="358"/>
      <c r="H66" s="358"/>
      <c r="I66" s="358"/>
      <c r="J66" s="358"/>
      <c r="K66" s="358"/>
      <c r="L66" s="358"/>
      <c r="M66" s="358"/>
      <c r="N66" s="358"/>
      <c r="O66" s="358"/>
      <c r="P66" s="358"/>
      <c r="Q66" s="358"/>
      <c r="R66" s="358"/>
      <c r="S66" s="358"/>
      <c r="T66" s="358"/>
      <c r="U66" s="358"/>
      <c r="V66" s="358"/>
      <c r="W66" s="358"/>
      <c r="X66" s="358"/>
      <c r="Y66" s="358"/>
      <c r="Z66" s="358"/>
    </row>
    <row r="67" ht="13.5" customHeight="1">
      <c r="A67" s="358"/>
      <c r="B67" s="358"/>
      <c r="C67" s="358"/>
      <c r="D67" s="359"/>
      <c r="E67" s="358"/>
      <c r="F67" s="358"/>
      <c r="G67" s="358"/>
      <c r="H67" s="358"/>
      <c r="I67" s="358"/>
      <c r="J67" s="358"/>
      <c r="K67" s="358"/>
      <c r="L67" s="358"/>
      <c r="M67" s="358"/>
      <c r="N67" s="358"/>
      <c r="O67" s="358"/>
      <c r="P67" s="358"/>
      <c r="Q67" s="358"/>
      <c r="R67" s="358"/>
      <c r="S67" s="358"/>
      <c r="T67" s="358"/>
      <c r="U67" s="358"/>
      <c r="V67" s="358"/>
      <c r="W67" s="358"/>
      <c r="X67" s="358"/>
      <c r="Y67" s="358"/>
      <c r="Z67" s="358"/>
    </row>
    <row r="68" ht="13.5" customHeight="1">
      <c r="A68" s="358"/>
      <c r="B68" s="358"/>
      <c r="C68" s="358"/>
      <c r="D68" s="359"/>
      <c r="E68" s="358"/>
      <c r="F68" s="358"/>
      <c r="G68" s="358"/>
      <c r="H68" s="358"/>
      <c r="I68" s="358"/>
      <c r="J68" s="358"/>
      <c r="K68" s="358"/>
      <c r="L68" s="358"/>
      <c r="M68" s="358"/>
      <c r="N68" s="358"/>
      <c r="O68" s="358"/>
      <c r="P68" s="358"/>
      <c r="Q68" s="358"/>
      <c r="R68" s="358"/>
      <c r="S68" s="358"/>
      <c r="T68" s="358"/>
      <c r="U68" s="358"/>
      <c r="V68" s="358"/>
      <c r="W68" s="358"/>
      <c r="X68" s="358"/>
      <c r="Y68" s="358"/>
      <c r="Z68" s="358"/>
    </row>
    <row r="69" ht="13.5" customHeight="1">
      <c r="A69" s="358"/>
      <c r="B69" s="358"/>
      <c r="C69" s="358"/>
      <c r="D69" s="359"/>
      <c r="E69" s="358"/>
      <c r="F69" s="358"/>
      <c r="G69" s="358"/>
      <c r="H69" s="358"/>
      <c r="I69" s="358"/>
      <c r="J69" s="358"/>
      <c r="K69" s="358"/>
      <c r="L69" s="358"/>
      <c r="M69" s="358"/>
      <c r="N69" s="358"/>
      <c r="O69" s="358"/>
      <c r="P69" s="358"/>
      <c r="Q69" s="358"/>
      <c r="R69" s="358"/>
      <c r="S69" s="358"/>
      <c r="T69" s="358"/>
      <c r="U69" s="358"/>
      <c r="V69" s="358"/>
      <c r="W69" s="358"/>
      <c r="X69" s="358"/>
      <c r="Y69" s="358"/>
      <c r="Z69" s="358"/>
    </row>
    <row r="70" ht="13.5" customHeight="1">
      <c r="A70" s="358"/>
      <c r="B70" s="358"/>
      <c r="C70" s="358"/>
      <c r="D70" s="359"/>
      <c r="E70" s="358"/>
      <c r="F70" s="358"/>
      <c r="G70" s="358"/>
      <c r="H70" s="358"/>
      <c r="I70" s="358"/>
      <c r="J70" s="358"/>
      <c r="K70" s="358"/>
      <c r="L70" s="358"/>
      <c r="M70" s="358"/>
      <c r="N70" s="358"/>
      <c r="O70" s="358"/>
      <c r="P70" s="358"/>
      <c r="Q70" s="358"/>
      <c r="R70" s="358"/>
      <c r="S70" s="358"/>
      <c r="T70" s="358"/>
      <c r="U70" s="358"/>
      <c r="V70" s="358"/>
      <c r="W70" s="358"/>
      <c r="X70" s="358"/>
      <c r="Y70" s="358"/>
      <c r="Z70" s="358"/>
    </row>
    <row r="71" ht="13.5" customHeight="1">
      <c r="A71" s="358"/>
      <c r="B71" s="358"/>
      <c r="C71" s="358"/>
      <c r="D71" s="359"/>
      <c r="E71" s="358"/>
      <c r="F71" s="358"/>
      <c r="G71" s="358"/>
      <c r="H71" s="358"/>
      <c r="I71" s="358"/>
      <c r="J71" s="358"/>
      <c r="K71" s="358"/>
      <c r="L71" s="358"/>
      <c r="M71" s="358"/>
      <c r="N71" s="358"/>
      <c r="O71" s="358"/>
      <c r="P71" s="358"/>
      <c r="Q71" s="358"/>
      <c r="R71" s="358"/>
      <c r="S71" s="358"/>
      <c r="T71" s="358"/>
      <c r="U71" s="358"/>
      <c r="V71" s="358"/>
      <c r="W71" s="358"/>
      <c r="X71" s="358"/>
      <c r="Y71" s="358"/>
      <c r="Z71" s="358"/>
    </row>
    <row r="72" ht="13.5" customHeight="1">
      <c r="A72" s="358"/>
      <c r="B72" s="358"/>
      <c r="C72" s="358"/>
      <c r="D72" s="359"/>
      <c r="E72" s="358"/>
      <c r="F72" s="358"/>
      <c r="G72" s="358"/>
      <c r="H72" s="358"/>
      <c r="I72" s="358"/>
      <c r="J72" s="358"/>
      <c r="K72" s="358"/>
      <c r="L72" s="358"/>
      <c r="M72" s="358"/>
      <c r="N72" s="358"/>
      <c r="O72" s="358"/>
      <c r="P72" s="358"/>
      <c r="Q72" s="358"/>
      <c r="R72" s="358"/>
      <c r="S72" s="358"/>
      <c r="T72" s="358"/>
      <c r="U72" s="358"/>
      <c r="V72" s="358"/>
      <c r="W72" s="358"/>
      <c r="X72" s="358"/>
      <c r="Y72" s="358"/>
      <c r="Z72" s="358"/>
    </row>
    <row r="73" ht="13.5" customHeight="1">
      <c r="A73" s="358"/>
      <c r="B73" s="358"/>
      <c r="C73" s="358"/>
      <c r="D73" s="359"/>
      <c r="E73" s="358"/>
      <c r="F73" s="358"/>
      <c r="G73" s="358"/>
      <c r="H73" s="358"/>
      <c r="I73" s="358"/>
      <c r="J73" s="358"/>
      <c r="K73" s="358"/>
      <c r="L73" s="358"/>
      <c r="M73" s="358"/>
      <c r="N73" s="358"/>
      <c r="O73" s="358"/>
      <c r="P73" s="358"/>
      <c r="Q73" s="358"/>
      <c r="R73" s="358"/>
      <c r="S73" s="358"/>
      <c r="T73" s="358"/>
      <c r="U73" s="358"/>
      <c r="V73" s="358"/>
      <c r="W73" s="358"/>
      <c r="X73" s="358"/>
      <c r="Y73" s="358"/>
      <c r="Z73" s="358"/>
    </row>
    <row r="74" ht="13.5" customHeight="1">
      <c r="A74" s="358"/>
      <c r="B74" s="358"/>
      <c r="C74" s="358"/>
      <c r="D74" s="359"/>
      <c r="E74" s="358"/>
      <c r="F74" s="358"/>
      <c r="G74" s="358"/>
      <c r="H74" s="358"/>
      <c r="I74" s="358"/>
      <c r="J74" s="358"/>
      <c r="K74" s="358"/>
      <c r="L74" s="358"/>
      <c r="M74" s="358"/>
      <c r="N74" s="358"/>
      <c r="O74" s="358"/>
      <c r="P74" s="358"/>
      <c r="Q74" s="358"/>
      <c r="R74" s="358"/>
      <c r="S74" s="358"/>
      <c r="T74" s="358"/>
      <c r="U74" s="358"/>
      <c r="V74" s="358"/>
      <c r="W74" s="358"/>
      <c r="X74" s="358"/>
      <c r="Y74" s="358"/>
      <c r="Z74" s="358"/>
    </row>
    <row r="75" ht="13.5" customHeight="1">
      <c r="A75" s="358"/>
      <c r="B75" s="358"/>
      <c r="C75" s="358"/>
      <c r="D75" s="359"/>
      <c r="E75" s="358"/>
      <c r="F75" s="358"/>
      <c r="G75" s="358"/>
      <c r="H75" s="358"/>
      <c r="I75" s="358"/>
      <c r="J75" s="358"/>
      <c r="K75" s="358"/>
      <c r="L75" s="358"/>
      <c r="M75" s="358"/>
      <c r="N75" s="358"/>
      <c r="O75" s="358"/>
      <c r="P75" s="358"/>
      <c r="Q75" s="358"/>
      <c r="R75" s="358"/>
      <c r="S75" s="358"/>
      <c r="T75" s="358"/>
      <c r="U75" s="358"/>
      <c r="V75" s="358"/>
      <c r="W75" s="358"/>
      <c r="X75" s="358"/>
      <c r="Y75" s="358"/>
      <c r="Z75" s="358"/>
    </row>
    <row r="76" ht="13.5" customHeight="1">
      <c r="A76" s="358"/>
      <c r="B76" s="358"/>
      <c r="C76" s="358"/>
      <c r="D76" s="359"/>
      <c r="E76" s="358"/>
      <c r="F76" s="358"/>
      <c r="G76" s="358"/>
      <c r="H76" s="358"/>
      <c r="I76" s="358"/>
      <c r="J76" s="358"/>
      <c r="K76" s="358"/>
      <c r="L76" s="358"/>
      <c r="M76" s="358"/>
      <c r="N76" s="358"/>
      <c r="O76" s="358"/>
      <c r="P76" s="358"/>
      <c r="Q76" s="358"/>
      <c r="R76" s="358"/>
      <c r="S76" s="358"/>
      <c r="T76" s="358"/>
      <c r="U76" s="358"/>
      <c r="V76" s="358"/>
      <c r="W76" s="358"/>
      <c r="X76" s="358"/>
      <c r="Y76" s="358"/>
      <c r="Z76" s="358"/>
    </row>
    <row r="77" ht="13.5" customHeight="1">
      <c r="A77" s="358"/>
      <c r="B77" s="358"/>
      <c r="C77" s="358"/>
      <c r="D77" s="359"/>
      <c r="E77" s="358"/>
      <c r="F77" s="358"/>
      <c r="G77" s="358"/>
      <c r="H77" s="358"/>
      <c r="I77" s="358"/>
      <c r="J77" s="358"/>
      <c r="K77" s="358"/>
      <c r="L77" s="358"/>
      <c r="M77" s="358"/>
      <c r="N77" s="358"/>
      <c r="O77" s="358"/>
      <c r="P77" s="358"/>
      <c r="Q77" s="358"/>
      <c r="R77" s="358"/>
      <c r="S77" s="358"/>
      <c r="T77" s="358"/>
      <c r="U77" s="358"/>
      <c r="V77" s="358"/>
      <c r="W77" s="358"/>
      <c r="X77" s="358"/>
      <c r="Y77" s="358"/>
      <c r="Z77" s="358"/>
    </row>
    <row r="78" ht="13.5" customHeight="1">
      <c r="A78" s="358"/>
      <c r="B78" s="358"/>
      <c r="C78" s="358"/>
      <c r="D78" s="359"/>
      <c r="E78" s="358"/>
      <c r="F78" s="358"/>
      <c r="G78" s="358"/>
      <c r="H78" s="358"/>
      <c r="I78" s="358"/>
      <c r="J78" s="358"/>
      <c r="K78" s="358"/>
      <c r="L78" s="358"/>
      <c r="M78" s="358"/>
      <c r="N78" s="358"/>
      <c r="O78" s="358"/>
      <c r="P78" s="358"/>
      <c r="Q78" s="358"/>
      <c r="R78" s="358"/>
      <c r="S78" s="358"/>
      <c r="T78" s="358"/>
      <c r="U78" s="358"/>
      <c r="V78" s="358"/>
      <c r="W78" s="358"/>
      <c r="X78" s="358"/>
      <c r="Y78" s="358"/>
      <c r="Z78" s="358"/>
    </row>
    <row r="79" ht="13.5" customHeight="1">
      <c r="A79" s="358"/>
      <c r="B79" s="358"/>
      <c r="C79" s="358"/>
      <c r="D79" s="359"/>
      <c r="E79" s="358"/>
      <c r="F79" s="358"/>
      <c r="G79" s="358"/>
      <c r="H79" s="358"/>
      <c r="I79" s="358"/>
      <c r="J79" s="358"/>
      <c r="K79" s="358"/>
      <c r="L79" s="358"/>
      <c r="M79" s="358"/>
      <c r="N79" s="358"/>
      <c r="O79" s="358"/>
      <c r="P79" s="358"/>
      <c r="Q79" s="358"/>
      <c r="R79" s="358"/>
      <c r="S79" s="358"/>
      <c r="T79" s="358"/>
      <c r="U79" s="358"/>
      <c r="V79" s="358"/>
      <c r="W79" s="358"/>
      <c r="X79" s="358"/>
      <c r="Y79" s="358"/>
      <c r="Z79" s="358"/>
    </row>
    <row r="80" ht="13.5" customHeight="1">
      <c r="A80" s="358"/>
      <c r="B80" s="358"/>
      <c r="C80" s="358"/>
      <c r="D80" s="359"/>
      <c r="E80" s="358"/>
      <c r="F80" s="358"/>
      <c r="G80" s="358"/>
      <c r="H80" s="358"/>
      <c r="I80" s="358"/>
      <c r="J80" s="358"/>
      <c r="K80" s="358"/>
      <c r="L80" s="358"/>
      <c r="M80" s="358"/>
      <c r="N80" s="358"/>
      <c r="O80" s="358"/>
      <c r="P80" s="358"/>
      <c r="Q80" s="358"/>
      <c r="R80" s="358"/>
      <c r="S80" s="358"/>
      <c r="T80" s="358"/>
      <c r="U80" s="358"/>
      <c r="V80" s="358"/>
      <c r="W80" s="358"/>
      <c r="X80" s="358"/>
      <c r="Y80" s="358"/>
      <c r="Z80" s="358"/>
    </row>
    <row r="81" ht="13.5" customHeight="1">
      <c r="A81" s="358"/>
      <c r="B81" s="358"/>
      <c r="C81" s="358"/>
      <c r="D81" s="359"/>
      <c r="E81" s="358"/>
      <c r="F81" s="358"/>
      <c r="G81" s="358"/>
      <c r="H81" s="358"/>
      <c r="I81" s="358"/>
      <c r="J81" s="358"/>
      <c r="K81" s="358"/>
      <c r="L81" s="358"/>
      <c r="M81" s="358"/>
      <c r="N81" s="358"/>
      <c r="O81" s="358"/>
      <c r="P81" s="358"/>
      <c r="Q81" s="358"/>
      <c r="R81" s="358"/>
      <c r="S81" s="358"/>
      <c r="T81" s="358"/>
      <c r="U81" s="358"/>
      <c r="V81" s="358"/>
      <c r="W81" s="358"/>
      <c r="X81" s="358"/>
      <c r="Y81" s="358"/>
      <c r="Z81" s="358"/>
    </row>
    <row r="82" ht="13.5" customHeight="1">
      <c r="A82" s="358"/>
      <c r="B82" s="358"/>
      <c r="C82" s="358"/>
      <c r="D82" s="359"/>
      <c r="E82" s="358"/>
      <c r="F82" s="358"/>
      <c r="G82" s="358"/>
      <c r="H82" s="358"/>
      <c r="I82" s="358"/>
      <c r="J82" s="358"/>
      <c r="K82" s="358"/>
      <c r="L82" s="358"/>
      <c r="M82" s="358"/>
      <c r="N82" s="358"/>
      <c r="O82" s="358"/>
      <c r="P82" s="358"/>
      <c r="Q82" s="358"/>
      <c r="R82" s="358"/>
      <c r="S82" s="358"/>
      <c r="T82" s="358"/>
      <c r="U82" s="358"/>
      <c r="V82" s="358"/>
      <c r="W82" s="358"/>
      <c r="X82" s="358"/>
      <c r="Y82" s="358"/>
      <c r="Z82" s="358"/>
    </row>
    <row r="83" ht="13.5" customHeight="1">
      <c r="A83" s="358"/>
      <c r="B83" s="358"/>
      <c r="C83" s="358"/>
      <c r="D83" s="359"/>
      <c r="E83" s="358"/>
      <c r="F83" s="358"/>
      <c r="G83" s="358"/>
      <c r="H83" s="358"/>
      <c r="I83" s="358"/>
      <c r="J83" s="358"/>
      <c r="K83" s="358"/>
      <c r="L83" s="358"/>
      <c r="M83" s="358"/>
      <c r="N83" s="358"/>
      <c r="O83" s="358"/>
      <c r="P83" s="358"/>
      <c r="Q83" s="358"/>
      <c r="R83" s="358"/>
      <c r="S83" s="358"/>
      <c r="T83" s="358"/>
      <c r="U83" s="358"/>
      <c r="V83" s="358"/>
      <c r="W83" s="358"/>
      <c r="X83" s="358"/>
      <c r="Y83" s="358"/>
      <c r="Z83" s="358"/>
    </row>
    <row r="84" ht="13.5" customHeight="1">
      <c r="A84" s="358"/>
      <c r="B84" s="358"/>
      <c r="C84" s="358"/>
      <c r="D84" s="359"/>
      <c r="E84" s="358"/>
      <c r="F84" s="358"/>
      <c r="G84" s="358"/>
      <c r="H84" s="358"/>
      <c r="I84" s="358"/>
      <c r="J84" s="358"/>
      <c r="K84" s="358"/>
      <c r="L84" s="358"/>
      <c r="M84" s="358"/>
      <c r="N84" s="358"/>
      <c r="O84" s="358"/>
      <c r="P84" s="358"/>
      <c r="Q84" s="358"/>
      <c r="R84" s="358"/>
      <c r="S84" s="358"/>
      <c r="T84" s="358"/>
      <c r="U84" s="358"/>
      <c r="V84" s="358"/>
      <c r="W84" s="358"/>
      <c r="X84" s="358"/>
      <c r="Y84" s="358"/>
      <c r="Z84" s="358"/>
    </row>
    <row r="85" ht="13.5" customHeight="1">
      <c r="A85" s="358"/>
      <c r="B85" s="358"/>
      <c r="C85" s="358"/>
      <c r="D85" s="359"/>
      <c r="E85" s="358"/>
      <c r="F85" s="358"/>
      <c r="G85" s="358"/>
      <c r="H85" s="358"/>
      <c r="I85" s="358"/>
      <c r="J85" s="358"/>
      <c r="K85" s="358"/>
      <c r="L85" s="358"/>
      <c r="M85" s="358"/>
      <c r="N85" s="358"/>
      <c r="O85" s="358"/>
      <c r="P85" s="358"/>
      <c r="Q85" s="358"/>
      <c r="R85" s="358"/>
      <c r="S85" s="358"/>
      <c r="T85" s="358"/>
      <c r="U85" s="358"/>
      <c r="V85" s="358"/>
      <c r="W85" s="358"/>
      <c r="X85" s="358"/>
      <c r="Y85" s="358"/>
      <c r="Z85" s="358"/>
    </row>
    <row r="86" ht="13.5" customHeight="1">
      <c r="A86" s="358"/>
      <c r="B86" s="358"/>
      <c r="C86" s="358"/>
      <c r="D86" s="359"/>
      <c r="E86" s="358"/>
      <c r="F86" s="358"/>
      <c r="G86" s="358"/>
      <c r="H86" s="358"/>
      <c r="I86" s="358"/>
      <c r="J86" s="358"/>
      <c r="K86" s="358"/>
      <c r="L86" s="358"/>
      <c r="M86" s="358"/>
      <c r="N86" s="358"/>
      <c r="O86" s="358"/>
      <c r="P86" s="358"/>
      <c r="Q86" s="358"/>
      <c r="R86" s="358"/>
      <c r="S86" s="358"/>
      <c r="T86" s="358"/>
      <c r="U86" s="358"/>
      <c r="V86" s="358"/>
      <c r="W86" s="358"/>
      <c r="X86" s="358"/>
      <c r="Y86" s="358"/>
      <c r="Z86" s="358"/>
    </row>
    <row r="87" ht="13.5" customHeight="1">
      <c r="A87" s="358"/>
      <c r="B87" s="358"/>
      <c r="C87" s="358"/>
      <c r="D87" s="359"/>
      <c r="E87" s="358"/>
      <c r="F87" s="358"/>
      <c r="G87" s="358"/>
      <c r="H87" s="358"/>
      <c r="I87" s="358"/>
      <c r="J87" s="358"/>
      <c r="K87" s="358"/>
      <c r="L87" s="358"/>
      <c r="M87" s="358"/>
      <c r="N87" s="358"/>
      <c r="O87" s="358"/>
      <c r="P87" s="358"/>
      <c r="Q87" s="358"/>
      <c r="R87" s="358"/>
      <c r="S87" s="358"/>
      <c r="T87" s="358"/>
      <c r="U87" s="358"/>
      <c r="V87" s="358"/>
      <c r="W87" s="358"/>
      <c r="X87" s="358"/>
      <c r="Y87" s="358"/>
      <c r="Z87" s="358"/>
    </row>
    <row r="88" ht="13.5" customHeight="1">
      <c r="A88" s="358"/>
      <c r="B88" s="358"/>
      <c r="C88" s="358"/>
      <c r="D88" s="359"/>
      <c r="E88" s="358"/>
      <c r="F88" s="358"/>
      <c r="G88" s="358"/>
      <c r="H88" s="358"/>
      <c r="I88" s="358"/>
      <c r="J88" s="358"/>
      <c r="K88" s="358"/>
      <c r="L88" s="358"/>
      <c r="M88" s="358"/>
      <c r="N88" s="358"/>
      <c r="O88" s="358"/>
      <c r="P88" s="358"/>
      <c r="Q88" s="358"/>
      <c r="R88" s="358"/>
      <c r="S88" s="358"/>
      <c r="T88" s="358"/>
      <c r="U88" s="358"/>
      <c r="V88" s="358"/>
      <c r="W88" s="358"/>
      <c r="X88" s="358"/>
      <c r="Y88" s="358"/>
      <c r="Z88" s="358"/>
    </row>
    <row r="89" ht="13.5" customHeight="1">
      <c r="A89" s="358"/>
      <c r="B89" s="358"/>
      <c r="C89" s="358"/>
      <c r="D89" s="359"/>
      <c r="E89" s="358"/>
      <c r="F89" s="358"/>
      <c r="G89" s="358"/>
      <c r="H89" s="358"/>
      <c r="I89" s="358"/>
      <c r="J89" s="358"/>
      <c r="K89" s="358"/>
      <c r="L89" s="358"/>
      <c r="M89" s="358"/>
      <c r="N89" s="358"/>
      <c r="O89" s="358"/>
      <c r="P89" s="358"/>
      <c r="Q89" s="358"/>
      <c r="R89" s="358"/>
      <c r="S89" s="358"/>
      <c r="T89" s="358"/>
      <c r="U89" s="358"/>
      <c r="V89" s="358"/>
      <c r="W89" s="358"/>
      <c r="X89" s="358"/>
      <c r="Y89" s="358"/>
      <c r="Z89" s="358"/>
    </row>
    <row r="90" ht="13.5" customHeight="1">
      <c r="A90" s="358"/>
      <c r="B90" s="358"/>
      <c r="C90" s="358"/>
      <c r="D90" s="359"/>
      <c r="E90" s="358"/>
      <c r="F90" s="358"/>
      <c r="G90" s="358"/>
      <c r="H90" s="358"/>
      <c r="I90" s="358"/>
      <c r="J90" s="358"/>
      <c r="K90" s="358"/>
      <c r="L90" s="358"/>
      <c r="M90" s="358"/>
      <c r="N90" s="358"/>
      <c r="O90" s="358"/>
      <c r="P90" s="358"/>
      <c r="Q90" s="358"/>
      <c r="R90" s="358"/>
      <c r="S90" s="358"/>
      <c r="T90" s="358"/>
      <c r="U90" s="358"/>
      <c r="V90" s="358"/>
      <c r="W90" s="358"/>
      <c r="X90" s="358"/>
      <c r="Y90" s="358"/>
      <c r="Z90" s="358"/>
    </row>
    <row r="91" ht="13.5" customHeight="1">
      <c r="A91" s="358"/>
      <c r="B91" s="358"/>
      <c r="C91" s="358"/>
      <c r="D91" s="359"/>
      <c r="E91" s="358"/>
      <c r="F91" s="358"/>
      <c r="G91" s="358"/>
      <c r="H91" s="358"/>
      <c r="I91" s="358"/>
      <c r="J91" s="358"/>
      <c r="K91" s="358"/>
      <c r="L91" s="358"/>
      <c r="M91" s="358"/>
      <c r="N91" s="358"/>
      <c r="O91" s="358"/>
      <c r="P91" s="358"/>
      <c r="Q91" s="358"/>
      <c r="R91" s="358"/>
      <c r="S91" s="358"/>
      <c r="T91" s="358"/>
      <c r="U91" s="358"/>
      <c r="V91" s="358"/>
      <c r="W91" s="358"/>
      <c r="X91" s="358"/>
      <c r="Y91" s="358"/>
      <c r="Z91" s="358"/>
    </row>
    <row r="92" ht="13.5" customHeight="1">
      <c r="A92" s="358"/>
      <c r="B92" s="358"/>
      <c r="C92" s="358"/>
      <c r="D92" s="359"/>
      <c r="E92" s="358"/>
      <c r="F92" s="358"/>
      <c r="G92" s="358"/>
      <c r="H92" s="358"/>
      <c r="I92" s="358"/>
      <c r="J92" s="358"/>
      <c r="K92" s="358"/>
      <c r="L92" s="358"/>
      <c r="M92" s="358"/>
      <c r="N92" s="358"/>
      <c r="O92" s="358"/>
      <c r="P92" s="358"/>
      <c r="Q92" s="358"/>
      <c r="R92" s="358"/>
      <c r="S92" s="358"/>
      <c r="T92" s="358"/>
      <c r="U92" s="358"/>
      <c r="V92" s="358"/>
      <c r="W92" s="358"/>
      <c r="X92" s="358"/>
      <c r="Y92" s="358"/>
      <c r="Z92" s="358"/>
    </row>
    <row r="93" ht="13.5" customHeight="1">
      <c r="A93" s="358"/>
      <c r="B93" s="358"/>
      <c r="C93" s="358"/>
      <c r="D93" s="359"/>
      <c r="E93" s="358"/>
      <c r="F93" s="358"/>
      <c r="G93" s="358"/>
      <c r="H93" s="358"/>
      <c r="I93" s="358"/>
      <c r="J93" s="358"/>
      <c r="K93" s="358"/>
      <c r="L93" s="358"/>
      <c r="M93" s="358"/>
      <c r="N93" s="358"/>
      <c r="O93" s="358"/>
      <c r="P93" s="358"/>
      <c r="Q93" s="358"/>
      <c r="R93" s="358"/>
      <c r="S93" s="358"/>
      <c r="T93" s="358"/>
      <c r="U93" s="358"/>
      <c r="V93" s="358"/>
      <c r="W93" s="358"/>
      <c r="X93" s="358"/>
      <c r="Y93" s="358"/>
      <c r="Z93" s="358"/>
    </row>
    <row r="94" ht="13.5" customHeight="1">
      <c r="A94" s="358"/>
      <c r="B94" s="358"/>
      <c r="C94" s="358"/>
      <c r="D94" s="359"/>
      <c r="E94" s="358"/>
      <c r="F94" s="358"/>
      <c r="G94" s="358"/>
      <c r="H94" s="358"/>
      <c r="I94" s="358"/>
      <c r="J94" s="358"/>
      <c r="K94" s="358"/>
      <c r="L94" s="358"/>
      <c r="M94" s="358"/>
      <c r="N94" s="358"/>
      <c r="O94" s="358"/>
      <c r="P94" s="358"/>
      <c r="Q94" s="358"/>
      <c r="R94" s="358"/>
      <c r="S94" s="358"/>
      <c r="T94" s="358"/>
      <c r="U94" s="358"/>
      <c r="V94" s="358"/>
      <c r="W94" s="358"/>
      <c r="X94" s="358"/>
      <c r="Y94" s="358"/>
      <c r="Z94" s="358"/>
    </row>
    <row r="95" ht="13.5" customHeight="1">
      <c r="A95" s="358"/>
      <c r="B95" s="358"/>
      <c r="C95" s="358"/>
      <c r="D95" s="359"/>
      <c r="E95" s="358"/>
      <c r="F95" s="358"/>
      <c r="G95" s="358"/>
      <c r="H95" s="358"/>
      <c r="I95" s="358"/>
      <c r="J95" s="358"/>
      <c r="K95" s="358"/>
      <c r="L95" s="358"/>
      <c r="M95" s="358"/>
      <c r="N95" s="358"/>
      <c r="O95" s="358"/>
      <c r="P95" s="358"/>
      <c r="Q95" s="358"/>
      <c r="R95" s="358"/>
      <c r="S95" s="358"/>
      <c r="T95" s="358"/>
      <c r="U95" s="358"/>
      <c r="V95" s="358"/>
      <c r="W95" s="358"/>
      <c r="X95" s="358"/>
      <c r="Y95" s="358"/>
      <c r="Z95" s="358"/>
    </row>
    <row r="96" ht="13.5" customHeight="1">
      <c r="A96" s="358"/>
      <c r="B96" s="358"/>
      <c r="C96" s="358"/>
      <c r="D96" s="359"/>
      <c r="E96" s="358"/>
      <c r="F96" s="358"/>
      <c r="G96" s="358"/>
      <c r="H96" s="358"/>
      <c r="I96" s="358"/>
      <c r="J96" s="358"/>
      <c r="K96" s="358"/>
      <c r="L96" s="358"/>
      <c r="M96" s="358"/>
      <c r="N96" s="358"/>
      <c r="O96" s="358"/>
      <c r="P96" s="358"/>
      <c r="Q96" s="358"/>
      <c r="R96" s="358"/>
      <c r="S96" s="358"/>
      <c r="T96" s="358"/>
      <c r="U96" s="358"/>
      <c r="V96" s="358"/>
      <c r="W96" s="358"/>
      <c r="X96" s="358"/>
      <c r="Y96" s="358"/>
      <c r="Z96" s="358"/>
    </row>
    <row r="97" ht="13.5" customHeight="1">
      <c r="A97" s="358"/>
      <c r="B97" s="358"/>
      <c r="C97" s="358"/>
      <c r="D97" s="359"/>
      <c r="E97" s="358"/>
      <c r="F97" s="358"/>
      <c r="G97" s="358"/>
      <c r="H97" s="358"/>
      <c r="I97" s="358"/>
      <c r="J97" s="358"/>
      <c r="K97" s="358"/>
      <c r="L97" s="358"/>
      <c r="M97" s="358"/>
      <c r="N97" s="358"/>
      <c r="O97" s="358"/>
      <c r="P97" s="358"/>
      <c r="Q97" s="358"/>
      <c r="R97" s="358"/>
      <c r="S97" s="358"/>
      <c r="T97" s="358"/>
      <c r="U97" s="358"/>
      <c r="V97" s="358"/>
      <c r="W97" s="358"/>
      <c r="X97" s="358"/>
      <c r="Y97" s="358"/>
      <c r="Z97" s="358"/>
    </row>
    <row r="98" ht="13.5" customHeight="1">
      <c r="A98" s="358"/>
      <c r="B98" s="358"/>
      <c r="C98" s="358"/>
      <c r="D98" s="359"/>
      <c r="E98" s="358"/>
      <c r="F98" s="358"/>
      <c r="G98" s="358"/>
      <c r="H98" s="358"/>
      <c r="I98" s="358"/>
      <c r="J98" s="358"/>
      <c r="K98" s="358"/>
      <c r="L98" s="358"/>
      <c r="M98" s="358"/>
      <c r="N98" s="358"/>
      <c r="O98" s="358"/>
      <c r="P98" s="358"/>
      <c r="Q98" s="358"/>
      <c r="R98" s="358"/>
      <c r="S98" s="358"/>
      <c r="T98" s="358"/>
      <c r="U98" s="358"/>
      <c r="V98" s="358"/>
      <c r="W98" s="358"/>
      <c r="X98" s="358"/>
      <c r="Y98" s="358"/>
      <c r="Z98" s="358"/>
    </row>
    <row r="99" ht="13.5" customHeight="1">
      <c r="A99" s="358"/>
      <c r="B99" s="358"/>
      <c r="C99" s="358"/>
      <c r="D99" s="359"/>
      <c r="E99" s="358"/>
      <c r="F99" s="358"/>
      <c r="G99" s="358"/>
      <c r="H99" s="358"/>
      <c r="I99" s="358"/>
      <c r="J99" s="358"/>
      <c r="K99" s="358"/>
      <c r="L99" s="358"/>
      <c r="M99" s="358"/>
      <c r="N99" s="358"/>
      <c r="O99" s="358"/>
      <c r="P99" s="358"/>
      <c r="Q99" s="358"/>
      <c r="R99" s="358"/>
      <c r="S99" s="358"/>
      <c r="T99" s="358"/>
      <c r="U99" s="358"/>
      <c r="V99" s="358"/>
      <c r="W99" s="358"/>
      <c r="X99" s="358"/>
      <c r="Y99" s="358"/>
      <c r="Z99" s="358"/>
    </row>
    <row r="100" ht="13.5" customHeight="1">
      <c r="A100" s="358"/>
      <c r="B100" s="358"/>
      <c r="C100" s="358"/>
      <c r="D100" s="359"/>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row>
    <row r="101" ht="13.5" customHeight="1">
      <c r="A101" s="358"/>
      <c r="B101" s="358"/>
      <c r="C101" s="358"/>
      <c r="D101" s="359"/>
      <c r="E101" s="358"/>
      <c r="F101" s="358"/>
      <c r="G101" s="358"/>
      <c r="H101" s="358"/>
      <c r="I101" s="358"/>
      <c r="J101" s="358"/>
      <c r="K101" s="358"/>
      <c r="L101" s="358"/>
      <c r="M101" s="358"/>
      <c r="N101" s="358"/>
      <c r="O101" s="358"/>
      <c r="P101" s="358"/>
      <c r="Q101" s="358"/>
      <c r="R101" s="358"/>
      <c r="S101" s="358"/>
      <c r="T101" s="358"/>
      <c r="U101" s="358"/>
      <c r="V101" s="358"/>
      <c r="W101" s="358"/>
      <c r="X101" s="358"/>
      <c r="Y101" s="358"/>
      <c r="Z101" s="358"/>
    </row>
    <row r="102" ht="13.5" customHeight="1">
      <c r="A102" s="358"/>
      <c r="B102" s="358"/>
      <c r="C102" s="358"/>
      <c r="D102" s="359"/>
      <c r="E102" s="358"/>
      <c r="F102" s="358"/>
      <c r="G102" s="358"/>
      <c r="H102" s="358"/>
      <c r="I102" s="358"/>
      <c r="J102" s="358"/>
      <c r="K102" s="358"/>
      <c r="L102" s="358"/>
      <c r="M102" s="358"/>
      <c r="N102" s="358"/>
      <c r="O102" s="358"/>
      <c r="P102" s="358"/>
      <c r="Q102" s="358"/>
      <c r="R102" s="358"/>
      <c r="S102" s="358"/>
      <c r="T102" s="358"/>
      <c r="U102" s="358"/>
      <c r="V102" s="358"/>
      <c r="W102" s="358"/>
      <c r="X102" s="358"/>
      <c r="Y102" s="358"/>
      <c r="Z102" s="358"/>
    </row>
    <row r="103" ht="13.5" customHeight="1">
      <c r="A103" s="358"/>
      <c r="B103" s="358"/>
      <c r="C103" s="358"/>
      <c r="D103" s="359"/>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row>
    <row r="104" ht="13.5" customHeight="1">
      <c r="A104" s="358"/>
      <c r="B104" s="358"/>
      <c r="C104" s="358"/>
      <c r="D104" s="359"/>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row>
    <row r="105" ht="13.5" customHeight="1">
      <c r="A105" s="358"/>
      <c r="B105" s="358"/>
      <c r="C105" s="358"/>
      <c r="D105" s="359"/>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row>
    <row r="106" ht="13.5" customHeight="1">
      <c r="A106" s="358"/>
      <c r="B106" s="358"/>
      <c r="C106" s="358"/>
      <c r="D106" s="359"/>
      <c r="E106" s="358"/>
      <c r="F106" s="358"/>
      <c r="G106" s="358"/>
      <c r="H106" s="358"/>
      <c r="I106" s="358"/>
      <c r="J106" s="358"/>
      <c r="K106" s="358"/>
      <c r="L106" s="358"/>
      <c r="M106" s="358"/>
      <c r="N106" s="358"/>
      <c r="O106" s="358"/>
      <c r="P106" s="358"/>
      <c r="Q106" s="358"/>
      <c r="R106" s="358"/>
      <c r="S106" s="358"/>
      <c r="T106" s="358"/>
      <c r="U106" s="358"/>
      <c r="V106" s="358"/>
      <c r="W106" s="358"/>
      <c r="X106" s="358"/>
      <c r="Y106" s="358"/>
      <c r="Z106" s="358"/>
    </row>
    <row r="107" ht="13.5" customHeight="1">
      <c r="A107" s="358"/>
      <c r="B107" s="358"/>
      <c r="C107" s="358"/>
      <c r="D107" s="359"/>
      <c r="E107" s="358"/>
      <c r="F107" s="358"/>
      <c r="G107" s="358"/>
      <c r="H107" s="358"/>
      <c r="I107" s="358"/>
      <c r="J107" s="358"/>
      <c r="K107" s="358"/>
      <c r="L107" s="358"/>
      <c r="M107" s="358"/>
      <c r="N107" s="358"/>
      <c r="O107" s="358"/>
      <c r="P107" s="358"/>
      <c r="Q107" s="358"/>
      <c r="R107" s="358"/>
      <c r="S107" s="358"/>
      <c r="T107" s="358"/>
      <c r="U107" s="358"/>
      <c r="V107" s="358"/>
      <c r="W107" s="358"/>
      <c r="X107" s="358"/>
      <c r="Y107" s="358"/>
      <c r="Z107" s="358"/>
    </row>
    <row r="108" ht="13.5" customHeight="1">
      <c r="A108" s="358"/>
      <c r="B108" s="358"/>
      <c r="C108" s="358"/>
      <c r="D108" s="359"/>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row>
    <row r="109" ht="13.5" customHeight="1">
      <c r="A109" s="358"/>
      <c r="B109" s="358"/>
      <c r="C109" s="358"/>
      <c r="D109" s="359"/>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row>
    <row r="110" ht="13.5" customHeight="1">
      <c r="A110" s="358"/>
      <c r="B110" s="358"/>
      <c r="C110" s="358"/>
      <c r="D110" s="359"/>
      <c r="E110" s="358"/>
      <c r="F110" s="358"/>
      <c r="G110" s="358"/>
      <c r="H110" s="358"/>
      <c r="I110" s="358"/>
      <c r="J110" s="358"/>
      <c r="K110" s="358"/>
      <c r="L110" s="358"/>
      <c r="M110" s="358"/>
      <c r="N110" s="358"/>
      <c r="O110" s="358"/>
      <c r="P110" s="358"/>
      <c r="Q110" s="358"/>
      <c r="R110" s="358"/>
      <c r="S110" s="358"/>
      <c r="T110" s="358"/>
      <c r="U110" s="358"/>
      <c r="V110" s="358"/>
      <c r="W110" s="358"/>
      <c r="X110" s="358"/>
      <c r="Y110" s="358"/>
      <c r="Z110" s="358"/>
    </row>
    <row r="111" ht="13.5" customHeight="1">
      <c r="A111" s="358"/>
      <c r="B111" s="358"/>
      <c r="C111" s="358"/>
      <c r="D111" s="359"/>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row>
    <row r="112" ht="13.5" customHeight="1">
      <c r="A112" s="358"/>
      <c r="B112" s="358"/>
      <c r="C112" s="358"/>
      <c r="D112" s="359"/>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row>
    <row r="113" ht="13.5" customHeight="1">
      <c r="A113" s="358"/>
      <c r="B113" s="358"/>
      <c r="C113" s="358"/>
      <c r="D113" s="359"/>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row>
    <row r="114" ht="13.5" customHeight="1">
      <c r="A114" s="358"/>
      <c r="B114" s="358"/>
      <c r="C114" s="358"/>
      <c r="D114" s="359"/>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row>
    <row r="115" ht="13.5" customHeight="1">
      <c r="A115" s="358"/>
      <c r="B115" s="358"/>
      <c r="C115" s="358"/>
      <c r="D115" s="359"/>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row>
    <row r="116" ht="13.5" customHeight="1">
      <c r="A116" s="358"/>
      <c r="B116" s="358"/>
      <c r="C116" s="358"/>
      <c r="D116" s="359"/>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row>
    <row r="117" ht="13.5" customHeight="1">
      <c r="A117" s="358"/>
      <c r="B117" s="358"/>
      <c r="C117" s="358"/>
      <c r="D117" s="359"/>
      <c r="E117" s="358"/>
      <c r="F117" s="358"/>
      <c r="G117" s="358"/>
      <c r="H117" s="358"/>
      <c r="I117" s="358"/>
      <c r="J117" s="358"/>
      <c r="K117" s="358"/>
      <c r="L117" s="358"/>
      <c r="M117" s="358"/>
      <c r="N117" s="358"/>
      <c r="O117" s="358"/>
      <c r="P117" s="358"/>
      <c r="Q117" s="358"/>
      <c r="R117" s="358"/>
      <c r="S117" s="358"/>
      <c r="T117" s="358"/>
      <c r="U117" s="358"/>
      <c r="V117" s="358"/>
      <c r="W117" s="358"/>
      <c r="X117" s="358"/>
      <c r="Y117" s="358"/>
      <c r="Z117" s="358"/>
    </row>
    <row r="118" ht="13.5" customHeight="1">
      <c r="A118" s="358"/>
      <c r="B118" s="358"/>
      <c r="C118" s="358"/>
      <c r="D118" s="359"/>
      <c r="E118" s="358"/>
      <c r="F118" s="358"/>
      <c r="G118" s="358"/>
      <c r="H118" s="358"/>
      <c r="I118" s="358"/>
      <c r="J118" s="358"/>
      <c r="K118" s="358"/>
      <c r="L118" s="358"/>
      <c r="M118" s="358"/>
      <c r="N118" s="358"/>
      <c r="O118" s="358"/>
      <c r="P118" s="358"/>
      <c r="Q118" s="358"/>
      <c r="R118" s="358"/>
      <c r="S118" s="358"/>
      <c r="T118" s="358"/>
      <c r="U118" s="358"/>
      <c r="V118" s="358"/>
      <c r="W118" s="358"/>
      <c r="X118" s="358"/>
      <c r="Y118" s="358"/>
      <c r="Z118" s="358"/>
    </row>
    <row r="119" ht="13.5" customHeight="1">
      <c r="A119" s="358"/>
      <c r="B119" s="358"/>
      <c r="C119" s="358"/>
      <c r="D119" s="359"/>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row>
    <row r="120" ht="13.5" customHeight="1">
      <c r="A120" s="358"/>
      <c r="B120" s="358"/>
      <c r="C120" s="358"/>
      <c r="D120" s="359"/>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row>
    <row r="121" ht="13.5" customHeight="1">
      <c r="A121" s="358"/>
      <c r="B121" s="358"/>
      <c r="C121" s="358"/>
      <c r="D121" s="359"/>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row>
    <row r="122" ht="13.5" customHeight="1">
      <c r="A122" s="358"/>
      <c r="B122" s="358"/>
      <c r="C122" s="358"/>
      <c r="D122" s="359"/>
      <c r="E122" s="358"/>
      <c r="F122" s="358"/>
      <c r="G122" s="358"/>
      <c r="H122" s="358"/>
      <c r="I122" s="358"/>
      <c r="J122" s="358"/>
      <c r="K122" s="358"/>
      <c r="L122" s="358"/>
      <c r="M122" s="358"/>
      <c r="N122" s="358"/>
      <c r="O122" s="358"/>
      <c r="P122" s="358"/>
      <c r="Q122" s="358"/>
      <c r="R122" s="358"/>
      <c r="S122" s="358"/>
      <c r="T122" s="358"/>
      <c r="U122" s="358"/>
      <c r="V122" s="358"/>
      <c r="W122" s="358"/>
      <c r="X122" s="358"/>
      <c r="Y122" s="358"/>
      <c r="Z122" s="358"/>
    </row>
    <row r="123" ht="13.5" customHeight="1">
      <c r="A123" s="358"/>
      <c r="B123" s="358"/>
      <c r="C123" s="358"/>
      <c r="D123" s="359"/>
      <c r="E123" s="358"/>
      <c r="F123" s="358"/>
      <c r="G123" s="358"/>
      <c r="H123" s="358"/>
      <c r="I123" s="358"/>
      <c r="J123" s="358"/>
      <c r="K123" s="358"/>
      <c r="L123" s="358"/>
      <c r="M123" s="358"/>
      <c r="N123" s="358"/>
      <c r="O123" s="358"/>
      <c r="P123" s="358"/>
      <c r="Q123" s="358"/>
      <c r="R123" s="358"/>
      <c r="S123" s="358"/>
      <c r="T123" s="358"/>
      <c r="U123" s="358"/>
      <c r="V123" s="358"/>
      <c r="W123" s="358"/>
      <c r="X123" s="358"/>
      <c r="Y123" s="358"/>
      <c r="Z123" s="358"/>
    </row>
    <row r="124" ht="13.5" customHeight="1">
      <c r="A124" s="358"/>
      <c r="B124" s="358"/>
      <c r="C124" s="358"/>
      <c r="D124" s="359"/>
      <c r="E124" s="358"/>
      <c r="F124" s="358"/>
      <c r="G124" s="358"/>
      <c r="H124" s="358"/>
      <c r="I124" s="358"/>
      <c r="J124" s="358"/>
      <c r="K124" s="358"/>
      <c r="L124" s="358"/>
      <c r="M124" s="358"/>
      <c r="N124" s="358"/>
      <c r="O124" s="358"/>
      <c r="P124" s="358"/>
      <c r="Q124" s="358"/>
      <c r="R124" s="358"/>
      <c r="S124" s="358"/>
      <c r="T124" s="358"/>
      <c r="U124" s="358"/>
      <c r="V124" s="358"/>
      <c r="W124" s="358"/>
      <c r="X124" s="358"/>
      <c r="Y124" s="358"/>
      <c r="Z124" s="358"/>
    </row>
    <row r="125" ht="13.5" customHeight="1">
      <c r="A125" s="358"/>
      <c r="B125" s="358"/>
      <c r="C125" s="358"/>
      <c r="D125" s="359"/>
      <c r="E125" s="358"/>
      <c r="F125" s="358"/>
      <c r="G125" s="358"/>
      <c r="H125" s="358"/>
      <c r="I125" s="358"/>
      <c r="J125" s="358"/>
      <c r="K125" s="358"/>
      <c r="L125" s="358"/>
      <c r="M125" s="358"/>
      <c r="N125" s="358"/>
      <c r="O125" s="358"/>
      <c r="P125" s="358"/>
      <c r="Q125" s="358"/>
      <c r="R125" s="358"/>
      <c r="S125" s="358"/>
      <c r="T125" s="358"/>
      <c r="U125" s="358"/>
      <c r="V125" s="358"/>
      <c r="W125" s="358"/>
      <c r="X125" s="358"/>
      <c r="Y125" s="358"/>
      <c r="Z125" s="358"/>
    </row>
    <row r="126" ht="13.5" customHeight="1">
      <c r="A126" s="358"/>
      <c r="B126" s="358"/>
      <c r="C126" s="358"/>
      <c r="D126" s="359"/>
      <c r="E126" s="358"/>
      <c r="F126" s="358"/>
      <c r="G126" s="358"/>
      <c r="H126" s="358"/>
      <c r="I126" s="358"/>
      <c r="J126" s="358"/>
      <c r="K126" s="358"/>
      <c r="L126" s="358"/>
      <c r="M126" s="358"/>
      <c r="N126" s="358"/>
      <c r="O126" s="358"/>
      <c r="P126" s="358"/>
      <c r="Q126" s="358"/>
      <c r="R126" s="358"/>
      <c r="S126" s="358"/>
      <c r="T126" s="358"/>
      <c r="U126" s="358"/>
      <c r="V126" s="358"/>
      <c r="W126" s="358"/>
      <c r="X126" s="358"/>
      <c r="Y126" s="358"/>
      <c r="Z126" s="358"/>
    </row>
    <row r="127" ht="13.5" customHeight="1">
      <c r="A127" s="358"/>
      <c r="B127" s="358"/>
      <c r="C127" s="358"/>
      <c r="D127" s="359"/>
      <c r="E127" s="358"/>
      <c r="F127" s="358"/>
      <c r="G127" s="358"/>
      <c r="H127" s="358"/>
      <c r="I127" s="358"/>
      <c r="J127" s="358"/>
      <c r="K127" s="358"/>
      <c r="L127" s="358"/>
      <c r="M127" s="358"/>
      <c r="N127" s="358"/>
      <c r="O127" s="358"/>
      <c r="P127" s="358"/>
      <c r="Q127" s="358"/>
      <c r="R127" s="358"/>
      <c r="S127" s="358"/>
      <c r="T127" s="358"/>
      <c r="U127" s="358"/>
      <c r="V127" s="358"/>
      <c r="W127" s="358"/>
      <c r="X127" s="358"/>
      <c r="Y127" s="358"/>
      <c r="Z127" s="358"/>
    </row>
    <row r="128" ht="13.5" customHeight="1">
      <c r="A128" s="358"/>
      <c r="B128" s="358"/>
      <c r="C128" s="358"/>
      <c r="D128" s="359"/>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row>
    <row r="129" ht="13.5" customHeight="1">
      <c r="A129" s="358"/>
      <c r="B129" s="358"/>
      <c r="C129" s="358"/>
      <c r="D129" s="359"/>
      <c r="E129" s="358"/>
      <c r="F129" s="358"/>
      <c r="G129" s="358"/>
      <c r="H129" s="358"/>
      <c r="I129" s="358"/>
      <c r="J129" s="358"/>
      <c r="K129" s="358"/>
      <c r="L129" s="358"/>
      <c r="M129" s="358"/>
      <c r="N129" s="358"/>
      <c r="O129" s="358"/>
      <c r="P129" s="358"/>
      <c r="Q129" s="358"/>
      <c r="R129" s="358"/>
      <c r="S129" s="358"/>
      <c r="T129" s="358"/>
      <c r="U129" s="358"/>
      <c r="V129" s="358"/>
      <c r="W129" s="358"/>
      <c r="X129" s="358"/>
      <c r="Y129" s="358"/>
      <c r="Z129" s="358"/>
    </row>
    <row r="130" ht="13.5" customHeight="1">
      <c r="A130" s="358"/>
      <c r="B130" s="358"/>
      <c r="C130" s="358"/>
      <c r="D130" s="359"/>
      <c r="E130" s="358"/>
      <c r="F130" s="358"/>
      <c r="G130" s="358"/>
      <c r="H130" s="358"/>
      <c r="I130" s="358"/>
      <c r="J130" s="358"/>
      <c r="K130" s="358"/>
      <c r="L130" s="358"/>
      <c r="M130" s="358"/>
      <c r="N130" s="358"/>
      <c r="O130" s="358"/>
      <c r="P130" s="358"/>
      <c r="Q130" s="358"/>
      <c r="R130" s="358"/>
      <c r="S130" s="358"/>
      <c r="T130" s="358"/>
      <c r="U130" s="358"/>
      <c r="V130" s="358"/>
      <c r="W130" s="358"/>
      <c r="X130" s="358"/>
      <c r="Y130" s="358"/>
      <c r="Z130" s="358"/>
    </row>
    <row r="131" ht="13.5" customHeight="1">
      <c r="A131" s="358"/>
      <c r="B131" s="358"/>
      <c r="C131" s="358"/>
      <c r="D131" s="359"/>
      <c r="E131" s="358"/>
      <c r="F131" s="358"/>
      <c r="G131" s="358"/>
      <c r="H131" s="358"/>
      <c r="I131" s="358"/>
      <c r="J131" s="358"/>
      <c r="K131" s="358"/>
      <c r="L131" s="358"/>
      <c r="M131" s="358"/>
      <c r="N131" s="358"/>
      <c r="O131" s="358"/>
      <c r="P131" s="358"/>
      <c r="Q131" s="358"/>
      <c r="R131" s="358"/>
      <c r="S131" s="358"/>
      <c r="T131" s="358"/>
      <c r="U131" s="358"/>
      <c r="V131" s="358"/>
      <c r="W131" s="358"/>
      <c r="X131" s="358"/>
      <c r="Y131" s="358"/>
      <c r="Z131" s="358"/>
    </row>
    <row r="132" ht="13.5" customHeight="1">
      <c r="A132" s="358"/>
      <c r="B132" s="358"/>
      <c r="C132" s="358"/>
      <c r="D132" s="359"/>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row>
    <row r="133" ht="13.5" customHeight="1">
      <c r="A133" s="358"/>
      <c r="B133" s="358"/>
      <c r="C133" s="358"/>
      <c r="D133" s="359"/>
      <c r="E133" s="358"/>
      <c r="F133" s="358"/>
      <c r="G133" s="358"/>
      <c r="H133" s="358"/>
      <c r="I133" s="358"/>
      <c r="J133" s="358"/>
      <c r="K133" s="358"/>
      <c r="L133" s="358"/>
      <c r="M133" s="358"/>
      <c r="N133" s="358"/>
      <c r="O133" s="358"/>
      <c r="P133" s="358"/>
      <c r="Q133" s="358"/>
      <c r="R133" s="358"/>
      <c r="S133" s="358"/>
      <c r="T133" s="358"/>
      <c r="U133" s="358"/>
      <c r="V133" s="358"/>
      <c r="W133" s="358"/>
      <c r="X133" s="358"/>
      <c r="Y133" s="358"/>
      <c r="Z133" s="358"/>
    </row>
    <row r="134" ht="13.5" customHeight="1">
      <c r="A134" s="358"/>
      <c r="B134" s="358"/>
      <c r="C134" s="358"/>
      <c r="D134" s="359"/>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row>
    <row r="135" ht="13.5" customHeight="1">
      <c r="A135" s="358"/>
      <c r="B135" s="358"/>
      <c r="C135" s="358"/>
      <c r="D135" s="359"/>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row>
    <row r="136" ht="13.5" customHeight="1">
      <c r="A136" s="358"/>
      <c r="B136" s="358"/>
      <c r="C136" s="358"/>
      <c r="D136" s="359"/>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row>
    <row r="137" ht="13.5" customHeight="1">
      <c r="A137" s="358"/>
      <c r="B137" s="358"/>
      <c r="C137" s="358"/>
      <c r="D137" s="359"/>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row>
    <row r="138" ht="13.5" customHeight="1">
      <c r="A138" s="358"/>
      <c r="B138" s="358"/>
      <c r="C138" s="358"/>
      <c r="D138" s="359"/>
      <c r="E138" s="358"/>
      <c r="F138" s="358"/>
      <c r="G138" s="358"/>
      <c r="H138" s="358"/>
      <c r="I138" s="358"/>
      <c r="J138" s="358"/>
      <c r="K138" s="358"/>
      <c r="L138" s="358"/>
      <c r="M138" s="358"/>
      <c r="N138" s="358"/>
      <c r="O138" s="358"/>
      <c r="P138" s="358"/>
      <c r="Q138" s="358"/>
      <c r="R138" s="358"/>
      <c r="S138" s="358"/>
      <c r="T138" s="358"/>
      <c r="U138" s="358"/>
      <c r="V138" s="358"/>
      <c r="W138" s="358"/>
      <c r="X138" s="358"/>
      <c r="Y138" s="358"/>
      <c r="Z138" s="358"/>
    </row>
    <row r="139" ht="13.5" customHeight="1">
      <c r="A139" s="358"/>
      <c r="B139" s="358"/>
      <c r="C139" s="358"/>
      <c r="D139" s="359"/>
      <c r="E139" s="358"/>
      <c r="F139" s="358"/>
      <c r="G139" s="358"/>
      <c r="H139" s="358"/>
      <c r="I139" s="358"/>
      <c r="J139" s="358"/>
      <c r="K139" s="358"/>
      <c r="L139" s="358"/>
      <c r="M139" s="358"/>
      <c r="N139" s="358"/>
      <c r="O139" s="358"/>
      <c r="P139" s="358"/>
      <c r="Q139" s="358"/>
      <c r="R139" s="358"/>
      <c r="S139" s="358"/>
      <c r="T139" s="358"/>
      <c r="U139" s="358"/>
      <c r="V139" s="358"/>
      <c r="W139" s="358"/>
      <c r="X139" s="358"/>
      <c r="Y139" s="358"/>
      <c r="Z139" s="358"/>
    </row>
    <row r="140" ht="13.5" customHeight="1">
      <c r="A140" s="358"/>
      <c r="B140" s="358"/>
      <c r="C140" s="358"/>
      <c r="D140" s="359"/>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row>
    <row r="141" ht="13.5" customHeight="1">
      <c r="A141" s="358"/>
      <c r="B141" s="358"/>
      <c r="C141" s="358"/>
      <c r="D141" s="359"/>
      <c r="E141" s="358"/>
      <c r="F141" s="358"/>
      <c r="G141" s="358"/>
      <c r="H141" s="358"/>
      <c r="I141" s="358"/>
      <c r="J141" s="358"/>
      <c r="K141" s="358"/>
      <c r="L141" s="358"/>
      <c r="M141" s="358"/>
      <c r="N141" s="358"/>
      <c r="O141" s="358"/>
      <c r="P141" s="358"/>
      <c r="Q141" s="358"/>
      <c r="R141" s="358"/>
      <c r="S141" s="358"/>
      <c r="T141" s="358"/>
      <c r="U141" s="358"/>
      <c r="V141" s="358"/>
      <c r="W141" s="358"/>
      <c r="X141" s="358"/>
      <c r="Y141" s="358"/>
      <c r="Z141" s="358"/>
    </row>
    <row r="142" ht="13.5" customHeight="1">
      <c r="A142" s="358"/>
      <c r="B142" s="358"/>
      <c r="C142" s="358"/>
      <c r="D142" s="359"/>
      <c r="E142" s="358"/>
      <c r="F142" s="358"/>
      <c r="G142" s="358"/>
      <c r="H142" s="358"/>
      <c r="I142" s="358"/>
      <c r="J142" s="358"/>
      <c r="K142" s="358"/>
      <c r="L142" s="358"/>
      <c r="M142" s="358"/>
      <c r="N142" s="358"/>
      <c r="O142" s="358"/>
      <c r="P142" s="358"/>
      <c r="Q142" s="358"/>
      <c r="R142" s="358"/>
      <c r="S142" s="358"/>
      <c r="T142" s="358"/>
      <c r="U142" s="358"/>
      <c r="V142" s="358"/>
      <c r="W142" s="358"/>
      <c r="X142" s="358"/>
      <c r="Y142" s="358"/>
      <c r="Z142" s="358"/>
    </row>
    <row r="143" ht="13.5" customHeight="1">
      <c r="A143" s="358"/>
      <c r="B143" s="358"/>
      <c r="C143" s="358"/>
      <c r="D143" s="359"/>
      <c r="E143" s="358"/>
      <c r="F143" s="358"/>
      <c r="G143" s="358"/>
      <c r="H143" s="358"/>
      <c r="I143" s="358"/>
      <c r="J143" s="358"/>
      <c r="K143" s="358"/>
      <c r="L143" s="358"/>
      <c r="M143" s="358"/>
      <c r="N143" s="358"/>
      <c r="O143" s="358"/>
      <c r="P143" s="358"/>
      <c r="Q143" s="358"/>
      <c r="R143" s="358"/>
      <c r="S143" s="358"/>
      <c r="T143" s="358"/>
      <c r="U143" s="358"/>
      <c r="V143" s="358"/>
      <c r="W143" s="358"/>
      <c r="X143" s="358"/>
      <c r="Y143" s="358"/>
      <c r="Z143" s="358"/>
    </row>
    <row r="144" ht="13.5" customHeight="1">
      <c r="A144" s="358"/>
      <c r="B144" s="358"/>
      <c r="C144" s="358"/>
      <c r="D144" s="359"/>
      <c r="E144" s="358"/>
      <c r="F144" s="358"/>
      <c r="G144" s="358"/>
      <c r="H144" s="358"/>
      <c r="I144" s="358"/>
      <c r="J144" s="358"/>
      <c r="K144" s="358"/>
      <c r="L144" s="358"/>
      <c r="M144" s="358"/>
      <c r="N144" s="358"/>
      <c r="O144" s="358"/>
      <c r="P144" s="358"/>
      <c r="Q144" s="358"/>
      <c r="R144" s="358"/>
      <c r="S144" s="358"/>
      <c r="T144" s="358"/>
      <c r="U144" s="358"/>
      <c r="V144" s="358"/>
      <c r="W144" s="358"/>
      <c r="X144" s="358"/>
      <c r="Y144" s="358"/>
      <c r="Z144" s="358"/>
    </row>
    <row r="145" ht="13.5" customHeight="1">
      <c r="A145" s="358"/>
      <c r="B145" s="358"/>
      <c r="C145" s="358"/>
      <c r="D145" s="359"/>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row>
    <row r="146" ht="13.5" customHeight="1">
      <c r="A146" s="358"/>
      <c r="B146" s="358"/>
      <c r="C146" s="358"/>
      <c r="D146" s="359"/>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row>
    <row r="147" ht="13.5" customHeight="1">
      <c r="A147" s="358"/>
      <c r="B147" s="358"/>
      <c r="C147" s="358"/>
      <c r="D147" s="359"/>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row>
    <row r="148" ht="13.5" customHeight="1">
      <c r="A148" s="358"/>
      <c r="B148" s="358"/>
      <c r="C148" s="358"/>
      <c r="D148" s="359"/>
      <c r="E148" s="358"/>
      <c r="F148" s="358"/>
      <c r="G148" s="358"/>
      <c r="H148" s="358"/>
      <c r="I148" s="358"/>
      <c r="J148" s="358"/>
      <c r="K148" s="358"/>
      <c r="L148" s="358"/>
      <c r="M148" s="358"/>
      <c r="N148" s="358"/>
      <c r="O148" s="358"/>
      <c r="P148" s="358"/>
      <c r="Q148" s="358"/>
      <c r="R148" s="358"/>
      <c r="S148" s="358"/>
      <c r="T148" s="358"/>
      <c r="U148" s="358"/>
      <c r="V148" s="358"/>
      <c r="W148" s="358"/>
      <c r="X148" s="358"/>
      <c r="Y148" s="358"/>
      <c r="Z148" s="358"/>
    </row>
    <row r="149" ht="13.5" customHeight="1">
      <c r="A149" s="358"/>
      <c r="B149" s="358"/>
      <c r="C149" s="358"/>
      <c r="D149" s="359"/>
      <c r="E149" s="358"/>
      <c r="F149" s="358"/>
      <c r="G149" s="358"/>
      <c r="H149" s="358"/>
      <c r="I149" s="358"/>
      <c r="J149" s="358"/>
      <c r="K149" s="358"/>
      <c r="L149" s="358"/>
      <c r="M149" s="358"/>
      <c r="N149" s="358"/>
      <c r="O149" s="358"/>
      <c r="P149" s="358"/>
      <c r="Q149" s="358"/>
      <c r="R149" s="358"/>
      <c r="S149" s="358"/>
      <c r="T149" s="358"/>
      <c r="U149" s="358"/>
      <c r="V149" s="358"/>
      <c r="W149" s="358"/>
      <c r="X149" s="358"/>
      <c r="Y149" s="358"/>
      <c r="Z149" s="358"/>
    </row>
    <row r="150" ht="13.5" customHeight="1">
      <c r="A150" s="358"/>
      <c r="B150" s="358"/>
      <c r="C150" s="358"/>
      <c r="D150" s="359"/>
      <c r="E150" s="358"/>
      <c r="F150" s="358"/>
      <c r="G150" s="358"/>
      <c r="H150" s="358"/>
      <c r="I150" s="358"/>
      <c r="J150" s="358"/>
      <c r="K150" s="358"/>
      <c r="L150" s="358"/>
      <c r="M150" s="358"/>
      <c r="N150" s="358"/>
      <c r="O150" s="358"/>
      <c r="P150" s="358"/>
      <c r="Q150" s="358"/>
      <c r="R150" s="358"/>
      <c r="S150" s="358"/>
      <c r="T150" s="358"/>
      <c r="U150" s="358"/>
      <c r="V150" s="358"/>
      <c r="W150" s="358"/>
      <c r="X150" s="358"/>
      <c r="Y150" s="358"/>
      <c r="Z150" s="358"/>
    </row>
    <row r="151" ht="13.5" customHeight="1">
      <c r="A151" s="358"/>
      <c r="B151" s="358"/>
      <c r="C151" s="358"/>
      <c r="D151" s="359"/>
      <c r="E151" s="358"/>
      <c r="F151" s="358"/>
      <c r="G151" s="358"/>
      <c r="H151" s="358"/>
      <c r="I151" s="358"/>
      <c r="J151" s="358"/>
      <c r="K151" s="358"/>
      <c r="L151" s="358"/>
      <c r="M151" s="358"/>
      <c r="N151" s="358"/>
      <c r="O151" s="358"/>
      <c r="P151" s="358"/>
      <c r="Q151" s="358"/>
      <c r="R151" s="358"/>
      <c r="S151" s="358"/>
      <c r="T151" s="358"/>
      <c r="U151" s="358"/>
      <c r="V151" s="358"/>
      <c r="W151" s="358"/>
      <c r="X151" s="358"/>
      <c r="Y151" s="358"/>
      <c r="Z151" s="358"/>
    </row>
    <row r="152" ht="13.5" customHeight="1">
      <c r="A152" s="358"/>
      <c r="B152" s="358"/>
      <c r="C152" s="358"/>
      <c r="D152" s="359"/>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row>
    <row r="153" ht="13.5" customHeight="1">
      <c r="A153" s="358"/>
      <c r="B153" s="358"/>
      <c r="C153" s="358"/>
      <c r="D153" s="359"/>
      <c r="E153" s="358"/>
      <c r="F153" s="358"/>
      <c r="G153" s="358"/>
      <c r="H153" s="358"/>
      <c r="I153" s="358"/>
      <c r="J153" s="358"/>
      <c r="K153" s="358"/>
      <c r="L153" s="358"/>
      <c r="M153" s="358"/>
      <c r="N153" s="358"/>
      <c r="O153" s="358"/>
      <c r="P153" s="358"/>
      <c r="Q153" s="358"/>
      <c r="R153" s="358"/>
      <c r="S153" s="358"/>
      <c r="T153" s="358"/>
      <c r="U153" s="358"/>
      <c r="V153" s="358"/>
      <c r="W153" s="358"/>
      <c r="X153" s="358"/>
      <c r="Y153" s="358"/>
      <c r="Z153" s="358"/>
    </row>
    <row r="154" ht="13.5" customHeight="1">
      <c r="A154" s="358"/>
      <c r="B154" s="358"/>
      <c r="C154" s="358"/>
      <c r="D154" s="359"/>
      <c r="E154" s="358"/>
      <c r="F154" s="358"/>
      <c r="G154" s="358"/>
      <c r="H154" s="358"/>
      <c r="I154" s="358"/>
      <c r="J154" s="358"/>
      <c r="K154" s="358"/>
      <c r="L154" s="358"/>
      <c r="M154" s="358"/>
      <c r="N154" s="358"/>
      <c r="O154" s="358"/>
      <c r="P154" s="358"/>
      <c r="Q154" s="358"/>
      <c r="R154" s="358"/>
      <c r="S154" s="358"/>
      <c r="T154" s="358"/>
      <c r="U154" s="358"/>
      <c r="V154" s="358"/>
      <c r="W154" s="358"/>
      <c r="X154" s="358"/>
      <c r="Y154" s="358"/>
      <c r="Z154" s="358"/>
    </row>
    <row r="155" ht="13.5" customHeight="1">
      <c r="A155" s="358"/>
      <c r="B155" s="358"/>
      <c r="C155" s="358"/>
      <c r="D155" s="359"/>
      <c r="E155" s="358"/>
      <c r="F155" s="358"/>
      <c r="G155" s="358"/>
      <c r="H155" s="358"/>
      <c r="I155" s="358"/>
      <c r="J155" s="358"/>
      <c r="K155" s="358"/>
      <c r="L155" s="358"/>
      <c r="M155" s="358"/>
      <c r="N155" s="358"/>
      <c r="O155" s="358"/>
      <c r="P155" s="358"/>
      <c r="Q155" s="358"/>
      <c r="R155" s="358"/>
      <c r="S155" s="358"/>
      <c r="T155" s="358"/>
      <c r="U155" s="358"/>
      <c r="V155" s="358"/>
      <c r="W155" s="358"/>
      <c r="X155" s="358"/>
      <c r="Y155" s="358"/>
      <c r="Z155" s="358"/>
    </row>
    <row r="156" ht="13.5" customHeight="1">
      <c r="A156" s="358"/>
      <c r="B156" s="358"/>
      <c r="C156" s="358"/>
      <c r="D156" s="359"/>
      <c r="E156" s="358"/>
      <c r="F156" s="358"/>
      <c r="G156" s="358"/>
      <c r="H156" s="358"/>
      <c r="I156" s="358"/>
      <c r="J156" s="358"/>
      <c r="K156" s="358"/>
      <c r="L156" s="358"/>
      <c r="M156" s="358"/>
      <c r="N156" s="358"/>
      <c r="O156" s="358"/>
      <c r="P156" s="358"/>
      <c r="Q156" s="358"/>
      <c r="R156" s="358"/>
      <c r="S156" s="358"/>
      <c r="T156" s="358"/>
      <c r="U156" s="358"/>
      <c r="V156" s="358"/>
      <c r="W156" s="358"/>
      <c r="X156" s="358"/>
      <c r="Y156" s="358"/>
      <c r="Z156" s="358"/>
    </row>
    <row r="157" ht="13.5" customHeight="1">
      <c r="A157" s="358"/>
      <c r="B157" s="358"/>
      <c r="C157" s="358"/>
      <c r="D157" s="359"/>
      <c r="E157" s="358"/>
      <c r="F157" s="358"/>
      <c r="G157" s="358"/>
      <c r="H157" s="358"/>
      <c r="I157" s="358"/>
      <c r="J157" s="358"/>
      <c r="K157" s="358"/>
      <c r="L157" s="358"/>
      <c r="M157" s="358"/>
      <c r="N157" s="358"/>
      <c r="O157" s="358"/>
      <c r="P157" s="358"/>
      <c r="Q157" s="358"/>
      <c r="R157" s="358"/>
      <c r="S157" s="358"/>
      <c r="T157" s="358"/>
      <c r="U157" s="358"/>
      <c r="V157" s="358"/>
      <c r="W157" s="358"/>
      <c r="X157" s="358"/>
      <c r="Y157" s="358"/>
      <c r="Z157" s="358"/>
    </row>
    <row r="158" ht="13.5" customHeight="1">
      <c r="A158" s="358"/>
      <c r="B158" s="358"/>
      <c r="C158" s="358"/>
      <c r="D158" s="359"/>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row>
    <row r="159" ht="13.5" customHeight="1">
      <c r="A159" s="358"/>
      <c r="B159" s="358"/>
      <c r="C159" s="358"/>
      <c r="D159" s="359"/>
      <c r="E159" s="358"/>
      <c r="F159" s="358"/>
      <c r="G159" s="358"/>
      <c r="H159" s="358"/>
      <c r="I159" s="358"/>
      <c r="J159" s="358"/>
      <c r="K159" s="358"/>
      <c r="L159" s="358"/>
      <c r="M159" s="358"/>
      <c r="N159" s="358"/>
      <c r="O159" s="358"/>
      <c r="P159" s="358"/>
      <c r="Q159" s="358"/>
      <c r="R159" s="358"/>
      <c r="S159" s="358"/>
      <c r="T159" s="358"/>
      <c r="U159" s="358"/>
      <c r="V159" s="358"/>
      <c r="W159" s="358"/>
      <c r="X159" s="358"/>
      <c r="Y159" s="358"/>
      <c r="Z159" s="358"/>
    </row>
    <row r="160" ht="13.5" customHeight="1">
      <c r="A160" s="358"/>
      <c r="B160" s="358"/>
      <c r="C160" s="358"/>
      <c r="D160" s="359"/>
      <c r="E160" s="358"/>
      <c r="F160" s="358"/>
      <c r="G160" s="358"/>
      <c r="H160" s="358"/>
      <c r="I160" s="358"/>
      <c r="J160" s="358"/>
      <c r="K160" s="358"/>
      <c r="L160" s="358"/>
      <c r="M160" s="358"/>
      <c r="N160" s="358"/>
      <c r="O160" s="358"/>
      <c r="P160" s="358"/>
      <c r="Q160" s="358"/>
      <c r="R160" s="358"/>
      <c r="S160" s="358"/>
      <c r="T160" s="358"/>
      <c r="U160" s="358"/>
      <c r="V160" s="358"/>
      <c r="W160" s="358"/>
      <c r="X160" s="358"/>
      <c r="Y160" s="358"/>
      <c r="Z160" s="358"/>
    </row>
    <row r="161" ht="13.5" customHeight="1">
      <c r="A161" s="358"/>
      <c r="B161" s="358"/>
      <c r="C161" s="358"/>
      <c r="D161" s="359"/>
      <c r="E161" s="358"/>
      <c r="F161" s="358"/>
      <c r="G161" s="358"/>
      <c r="H161" s="358"/>
      <c r="I161" s="358"/>
      <c r="J161" s="358"/>
      <c r="K161" s="358"/>
      <c r="L161" s="358"/>
      <c r="M161" s="358"/>
      <c r="N161" s="358"/>
      <c r="O161" s="358"/>
      <c r="P161" s="358"/>
      <c r="Q161" s="358"/>
      <c r="R161" s="358"/>
      <c r="S161" s="358"/>
      <c r="T161" s="358"/>
      <c r="U161" s="358"/>
      <c r="V161" s="358"/>
      <c r="W161" s="358"/>
      <c r="X161" s="358"/>
      <c r="Y161" s="358"/>
      <c r="Z161" s="358"/>
    </row>
    <row r="162" ht="13.5" customHeight="1">
      <c r="A162" s="358"/>
      <c r="B162" s="358"/>
      <c r="C162" s="358"/>
      <c r="D162" s="359"/>
      <c r="E162" s="358"/>
      <c r="F162" s="358"/>
      <c r="G162" s="358"/>
      <c r="H162" s="358"/>
      <c r="I162" s="358"/>
      <c r="J162" s="358"/>
      <c r="K162" s="358"/>
      <c r="L162" s="358"/>
      <c r="M162" s="358"/>
      <c r="N162" s="358"/>
      <c r="O162" s="358"/>
      <c r="P162" s="358"/>
      <c r="Q162" s="358"/>
      <c r="R162" s="358"/>
      <c r="S162" s="358"/>
      <c r="T162" s="358"/>
      <c r="U162" s="358"/>
      <c r="V162" s="358"/>
      <c r="W162" s="358"/>
      <c r="X162" s="358"/>
      <c r="Y162" s="358"/>
      <c r="Z162" s="358"/>
    </row>
    <row r="163" ht="13.5" customHeight="1">
      <c r="A163" s="358"/>
      <c r="B163" s="358"/>
      <c r="C163" s="358"/>
      <c r="D163" s="359"/>
      <c r="E163" s="358"/>
      <c r="F163" s="358"/>
      <c r="G163" s="358"/>
      <c r="H163" s="358"/>
      <c r="I163" s="358"/>
      <c r="J163" s="358"/>
      <c r="K163" s="358"/>
      <c r="L163" s="358"/>
      <c r="M163" s="358"/>
      <c r="N163" s="358"/>
      <c r="O163" s="358"/>
      <c r="P163" s="358"/>
      <c r="Q163" s="358"/>
      <c r="R163" s="358"/>
      <c r="S163" s="358"/>
      <c r="T163" s="358"/>
      <c r="U163" s="358"/>
      <c r="V163" s="358"/>
      <c r="W163" s="358"/>
      <c r="X163" s="358"/>
      <c r="Y163" s="358"/>
      <c r="Z163" s="358"/>
    </row>
    <row r="164" ht="13.5" customHeight="1">
      <c r="A164" s="358"/>
      <c r="B164" s="358"/>
      <c r="C164" s="358"/>
      <c r="D164" s="359"/>
      <c r="E164" s="358"/>
      <c r="F164" s="358"/>
      <c r="G164" s="358"/>
      <c r="H164" s="358"/>
      <c r="I164" s="358"/>
      <c r="J164" s="358"/>
      <c r="K164" s="358"/>
      <c r="L164" s="358"/>
      <c r="M164" s="358"/>
      <c r="N164" s="358"/>
      <c r="O164" s="358"/>
      <c r="P164" s="358"/>
      <c r="Q164" s="358"/>
      <c r="R164" s="358"/>
      <c r="S164" s="358"/>
      <c r="T164" s="358"/>
      <c r="U164" s="358"/>
      <c r="V164" s="358"/>
      <c r="W164" s="358"/>
      <c r="X164" s="358"/>
      <c r="Y164" s="358"/>
      <c r="Z164" s="358"/>
    </row>
    <row r="165" ht="13.5" customHeight="1">
      <c r="A165" s="358"/>
      <c r="B165" s="358"/>
      <c r="C165" s="358"/>
      <c r="D165" s="359"/>
      <c r="E165" s="358"/>
      <c r="F165" s="358"/>
      <c r="G165" s="358"/>
      <c r="H165" s="358"/>
      <c r="I165" s="358"/>
      <c r="J165" s="358"/>
      <c r="K165" s="358"/>
      <c r="L165" s="358"/>
      <c r="M165" s="358"/>
      <c r="N165" s="358"/>
      <c r="O165" s="358"/>
      <c r="P165" s="358"/>
      <c r="Q165" s="358"/>
      <c r="R165" s="358"/>
      <c r="S165" s="358"/>
      <c r="T165" s="358"/>
      <c r="U165" s="358"/>
      <c r="V165" s="358"/>
      <c r="W165" s="358"/>
      <c r="X165" s="358"/>
      <c r="Y165" s="358"/>
      <c r="Z165" s="358"/>
    </row>
    <row r="166" ht="13.5" customHeight="1">
      <c r="A166" s="358"/>
      <c r="B166" s="358"/>
      <c r="C166" s="358"/>
      <c r="D166" s="359"/>
      <c r="E166" s="358"/>
      <c r="F166" s="358"/>
      <c r="G166" s="358"/>
      <c r="H166" s="358"/>
      <c r="I166" s="358"/>
      <c r="J166" s="358"/>
      <c r="K166" s="358"/>
      <c r="L166" s="358"/>
      <c r="M166" s="358"/>
      <c r="N166" s="358"/>
      <c r="O166" s="358"/>
      <c r="P166" s="358"/>
      <c r="Q166" s="358"/>
      <c r="R166" s="358"/>
      <c r="S166" s="358"/>
      <c r="T166" s="358"/>
      <c r="U166" s="358"/>
      <c r="V166" s="358"/>
      <c r="W166" s="358"/>
      <c r="X166" s="358"/>
      <c r="Y166" s="358"/>
      <c r="Z166" s="358"/>
    </row>
    <row r="167" ht="13.5" customHeight="1">
      <c r="A167" s="358"/>
      <c r="B167" s="358"/>
      <c r="C167" s="358"/>
      <c r="D167" s="359"/>
      <c r="E167" s="358"/>
      <c r="F167" s="358"/>
      <c r="G167" s="358"/>
      <c r="H167" s="358"/>
      <c r="I167" s="358"/>
      <c r="J167" s="358"/>
      <c r="K167" s="358"/>
      <c r="L167" s="358"/>
      <c r="M167" s="358"/>
      <c r="N167" s="358"/>
      <c r="O167" s="358"/>
      <c r="P167" s="358"/>
      <c r="Q167" s="358"/>
      <c r="R167" s="358"/>
      <c r="S167" s="358"/>
      <c r="T167" s="358"/>
      <c r="U167" s="358"/>
      <c r="V167" s="358"/>
      <c r="W167" s="358"/>
      <c r="X167" s="358"/>
      <c r="Y167" s="358"/>
      <c r="Z167" s="358"/>
    </row>
    <row r="168" ht="13.5" customHeight="1">
      <c r="A168" s="358"/>
      <c r="B168" s="358"/>
      <c r="C168" s="358"/>
      <c r="D168" s="359"/>
      <c r="E168" s="358"/>
      <c r="F168" s="358"/>
      <c r="G168" s="358"/>
      <c r="H168" s="358"/>
      <c r="I168" s="358"/>
      <c r="J168" s="358"/>
      <c r="K168" s="358"/>
      <c r="L168" s="358"/>
      <c r="M168" s="358"/>
      <c r="N168" s="358"/>
      <c r="O168" s="358"/>
      <c r="P168" s="358"/>
      <c r="Q168" s="358"/>
      <c r="R168" s="358"/>
      <c r="S168" s="358"/>
      <c r="T168" s="358"/>
      <c r="U168" s="358"/>
      <c r="V168" s="358"/>
      <c r="W168" s="358"/>
      <c r="X168" s="358"/>
      <c r="Y168" s="358"/>
      <c r="Z168" s="358"/>
    </row>
    <row r="169" ht="13.5" customHeight="1">
      <c r="A169" s="358"/>
      <c r="B169" s="358"/>
      <c r="C169" s="358"/>
      <c r="D169" s="359"/>
      <c r="E169" s="358"/>
      <c r="F169" s="358"/>
      <c r="G169" s="358"/>
      <c r="H169" s="358"/>
      <c r="I169" s="358"/>
      <c r="J169" s="358"/>
      <c r="K169" s="358"/>
      <c r="L169" s="358"/>
      <c r="M169" s="358"/>
      <c r="N169" s="358"/>
      <c r="O169" s="358"/>
      <c r="P169" s="358"/>
      <c r="Q169" s="358"/>
      <c r="R169" s="358"/>
      <c r="S169" s="358"/>
      <c r="T169" s="358"/>
      <c r="U169" s="358"/>
      <c r="V169" s="358"/>
      <c r="W169" s="358"/>
      <c r="X169" s="358"/>
      <c r="Y169" s="358"/>
      <c r="Z169" s="358"/>
    </row>
    <row r="170" ht="13.5" customHeight="1">
      <c r="A170" s="358"/>
      <c r="B170" s="358"/>
      <c r="C170" s="358"/>
      <c r="D170" s="359"/>
      <c r="E170" s="358"/>
      <c r="F170" s="358"/>
      <c r="G170" s="358"/>
      <c r="H170" s="358"/>
      <c r="I170" s="358"/>
      <c r="J170" s="358"/>
      <c r="K170" s="358"/>
      <c r="L170" s="358"/>
      <c r="M170" s="358"/>
      <c r="N170" s="358"/>
      <c r="O170" s="358"/>
      <c r="P170" s="358"/>
      <c r="Q170" s="358"/>
      <c r="R170" s="358"/>
      <c r="S170" s="358"/>
      <c r="T170" s="358"/>
      <c r="U170" s="358"/>
      <c r="V170" s="358"/>
      <c r="W170" s="358"/>
      <c r="X170" s="358"/>
      <c r="Y170" s="358"/>
      <c r="Z170" s="358"/>
    </row>
    <row r="171" ht="13.5" customHeight="1">
      <c r="A171" s="358"/>
      <c r="B171" s="358"/>
      <c r="C171" s="358"/>
      <c r="D171" s="359"/>
      <c r="E171" s="358"/>
      <c r="F171" s="358"/>
      <c r="G171" s="358"/>
      <c r="H171" s="358"/>
      <c r="I171" s="358"/>
      <c r="J171" s="358"/>
      <c r="K171" s="358"/>
      <c r="L171" s="358"/>
      <c r="M171" s="358"/>
      <c r="N171" s="358"/>
      <c r="O171" s="358"/>
      <c r="P171" s="358"/>
      <c r="Q171" s="358"/>
      <c r="R171" s="358"/>
      <c r="S171" s="358"/>
      <c r="T171" s="358"/>
      <c r="U171" s="358"/>
      <c r="V171" s="358"/>
      <c r="W171" s="358"/>
      <c r="X171" s="358"/>
      <c r="Y171" s="358"/>
      <c r="Z171" s="358"/>
    </row>
    <row r="172" ht="13.5" customHeight="1">
      <c r="A172" s="358"/>
      <c r="B172" s="358"/>
      <c r="C172" s="358"/>
      <c r="D172" s="359"/>
      <c r="E172" s="358"/>
      <c r="F172" s="358"/>
      <c r="G172" s="358"/>
      <c r="H172" s="358"/>
      <c r="I172" s="358"/>
      <c r="J172" s="358"/>
      <c r="K172" s="358"/>
      <c r="L172" s="358"/>
      <c r="M172" s="358"/>
      <c r="N172" s="358"/>
      <c r="O172" s="358"/>
      <c r="P172" s="358"/>
      <c r="Q172" s="358"/>
      <c r="R172" s="358"/>
      <c r="S172" s="358"/>
      <c r="T172" s="358"/>
      <c r="U172" s="358"/>
      <c r="V172" s="358"/>
      <c r="W172" s="358"/>
      <c r="X172" s="358"/>
      <c r="Y172" s="358"/>
      <c r="Z172" s="358"/>
    </row>
    <row r="173" ht="13.5" customHeight="1">
      <c r="A173" s="358"/>
      <c r="B173" s="358"/>
      <c r="C173" s="358"/>
      <c r="D173" s="359"/>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row>
    <row r="174" ht="13.5" customHeight="1">
      <c r="A174" s="358"/>
      <c r="B174" s="358"/>
      <c r="C174" s="358"/>
      <c r="D174" s="359"/>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row>
    <row r="175" ht="13.5" customHeight="1">
      <c r="A175" s="358"/>
      <c r="B175" s="358"/>
      <c r="C175" s="358"/>
      <c r="D175" s="359"/>
      <c r="E175" s="358"/>
      <c r="F175" s="358"/>
      <c r="G175" s="358"/>
      <c r="H175" s="358"/>
      <c r="I175" s="358"/>
      <c r="J175" s="358"/>
      <c r="K175" s="358"/>
      <c r="L175" s="358"/>
      <c r="M175" s="358"/>
      <c r="N175" s="358"/>
      <c r="O175" s="358"/>
      <c r="P175" s="358"/>
      <c r="Q175" s="358"/>
      <c r="R175" s="358"/>
      <c r="S175" s="358"/>
      <c r="T175" s="358"/>
      <c r="U175" s="358"/>
      <c r="V175" s="358"/>
      <c r="W175" s="358"/>
      <c r="X175" s="358"/>
      <c r="Y175" s="358"/>
      <c r="Z175" s="358"/>
    </row>
    <row r="176" ht="13.5" customHeight="1">
      <c r="A176" s="358"/>
      <c r="B176" s="358"/>
      <c r="C176" s="358"/>
      <c r="D176" s="359"/>
      <c r="E176" s="358"/>
      <c r="F176" s="358"/>
      <c r="G176" s="358"/>
      <c r="H176" s="358"/>
      <c r="I176" s="358"/>
      <c r="J176" s="358"/>
      <c r="K176" s="358"/>
      <c r="L176" s="358"/>
      <c r="M176" s="358"/>
      <c r="N176" s="358"/>
      <c r="O176" s="358"/>
      <c r="P176" s="358"/>
      <c r="Q176" s="358"/>
      <c r="R176" s="358"/>
      <c r="S176" s="358"/>
      <c r="T176" s="358"/>
      <c r="U176" s="358"/>
      <c r="V176" s="358"/>
      <c r="W176" s="358"/>
      <c r="X176" s="358"/>
      <c r="Y176" s="358"/>
      <c r="Z176" s="358"/>
    </row>
    <row r="177" ht="13.5" customHeight="1">
      <c r="A177" s="358"/>
      <c r="B177" s="358"/>
      <c r="C177" s="358"/>
      <c r="D177" s="359"/>
      <c r="E177" s="358"/>
      <c r="F177" s="358"/>
      <c r="G177" s="358"/>
      <c r="H177" s="358"/>
      <c r="I177" s="358"/>
      <c r="J177" s="358"/>
      <c r="K177" s="358"/>
      <c r="L177" s="358"/>
      <c r="M177" s="358"/>
      <c r="N177" s="358"/>
      <c r="O177" s="358"/>
      <c r="P177" s="358"/>
      <c r="Q177" s="358"/>
      <c r="R177" s="358"/>
      <c r="S177" s="358"/>
      <c r="T177" s="358"/>
      <c r="U177" s="358"/>
      <c r="V177" s="358"/>
      <c r="W177" s="358"/>
      <c r="X177" s="358"/>
      <c r="Y177" s="358"/>
      <c r="Z177" s="358"/>
    </row>
    <row r="178" ht="13.5" customHeight="1">
      <c r="A178" s="358"/>
      <c r="B178" s="358"/>
      <c r="C178" s="358"/>
      <c r="D178" s="359"/>
      <c r="E178" s="358"/>
      <c r="F178" s="358"/>
      <c r="G178" s="358"/>
      <c r="H178" s="358"/>
      <c r="I178" s="358"/>
      <c r="J178" s="358"/>
      <c r="K178" s="358"/>
      <c r="L178" s="358"/>
      <c r="M178" s="358"/>
      <c r="N178" s="358"/>
      <c r="O178" s="358"/>
      <c r="P178" s="358"/>
      <c r="Q178" s="358"/>
      <c r="R178" s="358"/>
      <c r="S178" s="358"/>
      <c r="T178" s="358"/>
      <c r="U178" s="358"/>
      <c r="V178" s="358"/>
      <c r="W178" s="358"/>
      <c r="X178" s="358"/>
      <c r="Y178" s="358"/>
      <c r="Z178" s="358"/>
    </row>
    <row r="179" ht="13.5" customHeight="1">
      <c r="A179" s="358"/>
      <c r="B179" s="358"/>
      <c r="C179" s="358"/>
      <c r="D179" s="359"/>
      <c r="E179" s="358"/>
      <c r="F179" s="358"/>
      <c r="G179" s="358"/>
      <c r="H179" s="358"/>
      <c r="I179" s="358"/>
      <c r="J179" s="358"/>
      <c r="K179" s="358"/>
      <c r="L179" s="358"/>
      <c r="M179" s="358"/>
      <c r="N179" s="358"/>
      <c r="O179" s="358"/>
      <c r="P179" s="358"/>
      <c r="Q179" s="358"/>
      <c r="R179" s="358"/>
      <c r="S179" s="358"/>
      <c r="T179" s="358"/>
      <c r="U179" s="358"/>
      <c r="V179" s="358"/>
      <c r="W179" s="358"/>
      <c r="X179" s="358"/>
      <c r="Y179" s="358"/>
      <c r="Z179" s="358"/>
    </row>
    <row r="180" ht="13.5" customHeight="1">
      <c r="A180" s="358"/>
      <c r="B180" s="358"/>
      <c r="C180" s="358"/>
      <c r="D180" s="359"/>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row>
    <row r="181" ht="13.5" customHeight="1">
      <c r="A181" s="358"/>
      <c r="B181" s="358"/>
      <c r="C181" s="358"/>
      <c r="D181" s="359"/>
      <c r="E181" s="358"/>
      <c r="F181" s="358"/>
      <c r="G181" s="358"/>
      <c r="H181" s="358"/>
      <c r="I181" s="358"/>
      <c r="J181" s="358"/>
      <c r="K181" s="358"/>
      <c r="L181" s="358"/>
      <c r="M181" s="358"/>
      <c r="N181" s="358"/>
      <c r="O181" s="358"/>
      <c r="P181" s="358"/>
      <c r="Q181" s="358"/>
      <c r="R181" s="358"/>
      <c r="S181" s="358"/>
      <c r="T181" s="358"/>
      <c r="U181" s="358"/>
      <c r="V181" s="358"/>
      <c r="W181" s="358"/>
      <c r="X181" s="358"/>
      <c r="Y181" s="358"/>
      <c r="Z181" s="358"/>
    </row>
    <row r="182" ht="13.5" customHeight="1">
      <c r="A182" s="358"/>
      <c r="B182" s="358"/>
      <c r="C182" s="358"/>
      <c r="D182" s="359"/>
      <c r="E182" s="358"/>
      <c r="F182" s="358"/>
      <c r="G182" s="358"/>
      <c r="H182" s="358"/>
      <c r="I182" s="358"/>
      <c r="J182" s="358"/>
      <c r="K182" s="358"/>
      <c r="L182" s="358"/>
      <c r="M182" s="358"/>
      <c r="N182" s="358"/>
      <c r="O182" s="358"/>
      <c r="P182" s="358"/>
      <c r="Q182" s="358"/>
      <c r="R182" s="358"/>
      <c r="S182" s="358"/>
      <c r="T182" s="358"/>
      <c r="U182" s="358"/>
      <c r="V182" s="358"/>
      <c r="W182" s="358"/>
      <c r="X182" s="358"/>
      <c r="Y182" s="358"/>
      <c r="Z182" s="358"/>
    </row>
    <row r="183" ht="13.5" customHeight="1">
      <c r="A183" s="358"/>
      <c r="B183" s="358"/>
      <c r="C183" s="358"/>
      <c r="D183" s="359"/>
      <c r="E183" s="358"/>
      <c r="F183" s="358"/>
      <c r="G183" s="358"/>
      <c r="H183" s="358"/>
      <c r="I183" s="358"/>
      <c r="J183" s="358"/>
      <c r="K183" s="358"/>
      <c r="L183" s="358"/>
      <c r="M183" s="358"/>
      <c r="N183" s="358"/>
      <c r="O183" s="358"/>
      <c r="P183" s="358"/>
      <c r="Q183" s="358"/>
      <c r="R183" s="358"/>
      <c r="S183" s="358"/>
      <c r="T183" s="358"/>
      <c r="U183" s="358"/>
      <c r="V183" s="358"/>
      <c r="W183" s="358"/>
      <c r="X183" s="358"/>
      <c r="Y183" s="358"/>
      <c r="Z183" s="358"/>
    </row>
    <row r="184" ht="13.5" customHeight="1">
      <c r="A184" s="358"/>
      <c r="B184" s="358"/>
      <c r="C184" s="358"/>
      <c r="D184" s="359"/>
      <c r="E184" s="358"/>
      <c r="F184" s="358"/>
      <c r="G184" s="358"/>
      <c r="H184" s="358"/>
      <c r="I184" s="358"/>
      <c r="J184" s="358"/>
      <c r="K184" s="358"/>
      <c r="L184" s="358"/>
      <c r="M184" s="358"/>
      <c r="N184" s="358"/>
      <c r="O184" s="358"/>
      <c r="P184" s="358"/>
      <c r="Q184" s="358"/>
      <c r="R184" s="358"/>
      <c r="S184" s="358"/>
      <c r="T184" s="358"/>
      <c r="U184" s="358"/>
      <c r="V184" s="358"/>
      <c r="W184" s="358"/>
      <c r="X184" s="358"/>
      <c r="Y184" s="358"/>
      <c r="Z184" s="358"/>
    </row>
    <row r="185" ht="13.5" customHeight="1">
      <c r="A185" s="358"/>
      <c r="B185" s="358"/>
      <c r="C185" s="358"/>
      <c r="D185" s="359"/>
      <c r="E185" s="358"/>
      <c r="F185" s="358"/>
      <c r="G185" s="358"/>
      <c r="H185" s="358"/>
      <c r="I185" s="358"/>
      <c r="J185" s="358"/>
      <c r="K185" s="358"/>
      <c r="L185" s="358"/>
      <c r="M185" s="358"/>
      <c r="N185" s="358"/>
      <c r="O185" s="358"/>
      <c r="P185" s="358"/>
      <c r="Q185" s="358"/>
      <c r="R185" s="358"/>
      <c r="S185" s="358"/>
      <c r="T185" s="358"/>
      <c r="U185" s="358"/>
      <c r="V185" s="358"/>
      <c r="W185" s="358"/>
      <c r="X185" s="358"/>
      <c r="Y185" s="358"/>
      <c r="Z185" s="358"/>
    </row>
    <row r="186" ht="13.5" customHeight="1">
      <c r="A186" s="358"/>
      <c r="B186" s="358"/>
      <c r="C186" s="358"/>
      <c r="D186" s="359"/>
      <c r="E186" s="358"/>
      <c r="F186" s="358"/>
      <c r="G186" s="358"/>
      <c r="H186" s="358"/>
      <c r="I186" s="358"/>
      <c r="J186" s="358"/>
      <c r="K186" s="358"/>
      <c r="L186" s="358"/>
      <c r="M186" s="358"/>
      <c r="N186" s="358"/>
      <c r="O186" s="358"/>
      <c r="P186" s="358"/>
      <c r="Q186" s="358"/>
      <c r="R186" s="358"/>
      <c r="S186" s="358"/>
      <c r="T186" s="358"/>
      <c r="U186" s="358"/>
      <c r="V186" s="358"/>
      <c r="W186" s="358"/>
      <c r="X186" s="358"/>
      <c r="Y186" s="358"/>
      <c r="Z186" s="358"/>
    </row>
    <row r="187" ht="13.5" customHeight="1">
      <c r="A187" s="358"/>
      <c r="B187" s="358"/>
      <c r="C187" s="358"/>
      <c r="D187" s="359"/>
      <c r="E187" s="358"/>
      <c r="F187" s="358"/>
      <c r="G187" s="358"/>
      <c r="H187" s="358"/>
      <c r="I187" s="358"/>
      <c r="J187" s="358"/>
      <c r="K187" s="358"/>
      <c r="L187" s="358"/>
      <c r="M187" s="358"/>
      <c r="N187" s="358"/>
      <c r="O187" s="358"/>
      <c r="P187" s="358"/>
      <c r="Q187" s="358"/>
      <c r="R187" s="358"/>
      <c r="S187" s="358"/>
      <c r="T187" s="358"/>
      <c r="U187" s="358"/>
      <c r="V187" s="358"/>
      <c r="W187" s="358"/>
      <c r="X187" s="358"/>
      <c r="Y187" s="358"/>
      <c r="Z187" s="358"/>
    </row>
    <row r="188" ht="13.5" customHeight="1">
      <c r="A188" s="358"/>
      <c r="B188" s="358"/>
      <c r="C188" s="358"/>
      <c r="D188" s="359"/>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row>
    <row r="189" ht="13.5" customHeight="1">
      <c r="A189" s="358"/>
      <c r="B189" s="358"/>
      <c r="C189" s="358"/>
      <c r="D189" s="359"/>
      <c r="E189" s="358"/>
      <c r="F189" s="358"/>
      <c r="G189" s="358"/>
      <c r="H189" s="358"/>
      <c r="I189" s="358"/>
      <c r="J189" s="358"/>
      <c r="K189" s="358"/>
      <c r="L189" s="358"/>
      <c r="M189" s="358"/>
      <c r="N189" s="358"/>
      <c r="O189" s="358"/>
      <c r="P189" s="358"/>
      <c r="Q189" s="358"/>
      <c r="R189" s="358"/>
      <c r="S189" s="358"/>
      <c r="T189" s="358"/>
      <c r="U189" s="358"/>
      <c r="V189" s="358"/>
      <c r="W189" s="358"/>
      <c r="X189" s="358"/>
      <c r="Y189" s="358"/>
      <c r="Z189" s="358"/>
    </row>
    <row r="190" ht="13.5" customHeight="1">
      <c r="A190" s="358"/>
      <c r="B190" s="358"/>
      <c r="C190" s="358"/>
      <c r="D190" s="359"/>
      <c r="E190" s="358"/>
      <c r="F190" s="358"/>
      <c r="G190" s="358"/>
      <c r="H190" s="358"/>
      <c r="I190" s="358"/>
      <c r="J190" s="358"/>
      <c r="K190" s="358"/>
      <c r="L190" s="358"/>
      <c r="M190" s="358"/>
      <c r="N190" s="358"/>
      <c r="O190" s="358"/>
      <c r="P190" s="358"/>
      <c r="Q190" s="358"/>
      <c r="R190" s="358"/>
      <c r="S190" s="358"/>
      <c r="T190" s="358"/>
      <c r="U190" s="358"/>
      <c r="V190" s="358"/>
      <c r="W190" s="358"/>
      <c r="X190" s="358"/>
      <c r="Y190" s="358"/>
      <c r="Z190" s="358"/>
    </row>
    <row r="191" ht="13.5" customHeight="1">
      <c r="A191" s="358"/>
      <c r="B191" s="358"/>
      <c r="C191" s="358"/>
      <c r="D191" s="359"/>
      <c r="E191" s="358"/>
      <c r="F191" s="358"/>
      <c r="G191" s="358"/>
      <c r="H191" s="358"/>
      <c r="I191" s="358"/>
      <c r="J191" s="358"/>
      <c r="K191" s="358"/>
      <c r="L191" s="358"/>
      <c r="M191" s="358"/>
      <c r="N191" s="358"/>
      <c r="O191" s="358"/>
      <c r="P191" s="358"/>
      <c r="Q191" s="358"/>
      <c r="R191" s="358"/>
      <c r="S191" s="358"/>
      <c r="T191" s="358"/>
      <c r="U191" s="358"/>
      <c r="V191" s="358"/>
      <c r="W191" s="358"/>
      <c r="X191" s="358"/>
      <c r="Y191" s="358"/>
      <c r="Z191" s="358"/>
    </row>
    <row r="192" ht="13.5" customHeight="1">
      <c r="A192" s="358"/>
      <c r="B192" s="358"/>
      <c r="C192" s="358"/>
      <c r="D192" s="359"/>
      <c r="E192" s="358"/>
      <c r="F192" s="358"/>
      <c r="G192" s="358"/>
      <c r="H192" s="358"/>
      <c r="I192" s="358"/>
      <c r="J192" s="358"/>
      <c r="K192" s="358"/>
      <c r="L192" s="358"/>
      <c r="M192" s="358"/>
      <c r="N192" s="358"/>
      <c r="O192" s="358"/>
      <c r="P192" s="358"/>
      <c r="Q192" s="358"/>
      <c r="R192" s="358"/>
      <c r="S192" s="358"/>
      <c r="T192" s="358"/>
      <c r="U192" s="358"/>
      <c r="V192" s="358"/>
      <c r="W192" s="358"/>
      <c r="X192" s="358"/>
      <c r="Y192" s="358"/>
      <c r="Z192" s="358"/>
    </row>
    <row r="193" ht="13.5" customHeight="1">
      <c r="A193" s="358"/>
      <c r="B193" s="358"/>
      <c r="C193" s="358"/>
      <c r="D193" s="359"/>
      <c r="E193" s="358"/>
      <c r="F193" s="358"/>
      <c r="G193" s="358"/>
      <c r="H193" s="358"/>
      <c r="I193" s="358"/>
      <c r="J193" s="358"/>
      <c r="K193" s="358"/>
      <c r="L193" s="358"/>
      <c r="M193" s="358"/>
      <c r="N193" s="358"/>
      <c r="O193" s="358"/>
      <c r="P193" s="358"/>
      <c r="Q193" s="358"/>
      <c r="R193" s="358"/>
      <c r="S193" s="358"/>
      <c r="T193" s="358"/>
      <c r="U193" s="358"/>
      <c r="V193" s="358"/>
      <c r="W193" s="358"/>
      <c r="X193" s="358"/>
      <c r="Y193" s="358"/>
      <c r="Z193" s="358"/>
    </row>
    <row r="194" ht="13.5" customHeight="1">
      <c r="A194" s="358"/>
      <c r="B194" s="358"/>
      <c r="C194" s="358"/>
      <c r="D194" s="359"/>
      <c r="E194" s="358"/>
      <c r="F194" s="358"/>
      <c r="G194" s="358"/>
      <c r="H194" s="358"/>
      <c r="I194" s="358"/>
      <c r="J194" s="358"/>
      <c r="K194" s="358"/>
      <c r="L194" s="358"/>
      <c r="M194" s="358"/>
      <c r="N194" s="358"/>
      <c r="O194" s="358"/>
      <c r="P194" s="358"/>
      <c r="Q194" s="358"/>
      <c r="R194" s="358"/>
      <c r="S194" s="358"/>
      <c r="T194" s="358"/>
      <c r="U194" s="358"/>
      <c r="V194" s="358"/>
      <c r="W194" s="358"/>
      <c r="X194" s="358"/>
      <c r="Y194" s="358"/>
      <c r="Z194" s="358"/>
    </row>
    <row r="195" ht="13.5" customHeight="1">
      <c r="A195" s="358"/>
      <c r="B195" s="358"/>
      <c r="C195" s="358"/>
      <c r="D195" s="359"/>
      <c r="E195" s="358"/>
      <c r="F195" s="358"/>
      <c r="G195" s="358"/>
      <c r="H195" s="358"/>
      <c r="I195" s="358"/>
      <c r="J195" s="358"/>
      <c r="K195" s="358"/>
      <c r="L195" s="358"/>
      <c r="M195" s="358"/>
      <c r="N195" s="358"/>
      <c r="O195" s="358"/>
      <c r="P195" s="358"/>
      <c r="Q195" s="358"/>
      <c r="R195" s="358"/>
      <c r="S195" s="358"/>
      <c r="T195" s="358"/>
      <c r="U195" s="358"/>
      <c r="V195" s="358"/>
      <c r="W195" s="358"/>
      <c r="X195" s="358"/>
      <c r="Y195" s="358"/>
      <c r="Z195" s="358"/>
    </row>
    <row r="196" ht="13.5" customHeight="1">
      <c r="A196" s="358"/>
      <c r="B196" s="358"/>
      <c r="C196" s="358"/>
      <c r="D196" s="359"/>
      <c r="E196" s="358"/>
      <c r="F196" s="358"/>
      <c r="G196" s="358"/>
      <c r="H196" s="358"/>
      <c r="I196" s="358"/>
      <c r="J196" s="358"/>
      <c r="K196" s="358"/>
      <c r="L196" s="358"/>
      <c r="M196" s="358"/>
      <c r="N196" s="358"/>
      <c r="O196" s="358"/>
      <c r="P196" s="358"/>
      <c r="Q196" s="358"/>
      <c r="R196" s="358"/>
      <c r="S196" s="358"/>
      <c r="T196" s="358"/>
      <c r="U196" s="358"/>
      <c r="V196" s="358"/>
      <c r="W196" s="358"/>
      <c r="X196" s="358"/>
      <c r="Y196" s="358"/>
      <c r="Z196" s="358"/>
    </row>
    <row r="197" ht="13.5" customHeight="1">
      <c r="A197" s="358"/>
      <c r="B197" s="358"/>
      <c r="C197" s="358"/>
      <c r="D197" s="359"/>
      <c r="E197" s="358"/>
      <c r="F197" s="358"/>
      <c r="G197" s="358"/>
      <c r="H197" s="358"/>
      <c r="I197" s="358"/>
      <c r="J197" s="358"/>
      <c r="K197" s="358"/>
      <c r="L197" s="358"/>
      <c r="M197" s="358"/>
      <c r="N197" s="358"/>
      <c r="O197" s="358"/>
      <c r="P197" s="358"/>
      <c r="Q197" s="358"/>
      <c r="R197" s="358"/>
      <c r="S197" s="358"/>
      <c r="T197" s="358"/>
      <c r="U197" s="358"/>
      <c r="V197" s="358"/>
      <c r="W197" s="358"/>
      <c r="X197" s="358"/>
      <c r="Y197" s="358"/>
      <c r="Z197" s="358"/>
    </row>
    <row r="198" ht="13.5" customHeight="1">
      <c r="A198" s="358"/>
      <c r="B198" s="358"/>
      <c r="C198" s="358"/>
      <c r="D198" s="359"/>
      <c r="E198" s="358"/>
      <c r="F198" s="358"/>
      <c r="G198" s="358"/>
      <c r="H198" s="358"/>
      <c r="I198" s="358"/>
      <c r="J198" s="358"/>
      <c r="K198" s="358"/>
      <c r="L198" s="358"/>
      <c r="M198" s="358"/>
      <c r="N198" s="358"/>
      <c r="O198" s="358"/>
      <c r="P198" s="358"/>
      <c r="Q198" s="358"/>
      <c r="R198" s="358"/>
      <c r="S198" s="358"/>
      <c r="T198" s="358"/>
      <c r="U198" s="358"/>
      <c r="V198" s="358"/>
      <c r="W198" s="358"/>
      <c r="X198" s="358"/>
      <c r="Y198" s="358"/>
      <c r="Z198" s="358"/>
    </row>
    <row r="199" ht="13.5" customHeight="1">
      <c r="A199" s="358"/>
      <c r="B199" s="358"/>
      <c r="C199" s="358"/>
      <c r="D199" s="359"/>
      <c r="E199" s="358"/>
      <c r="F199" s="358"/>
      <c r="G199" s="358"/>
      <c r="H199" s="358"/>
      <c r="I199" s="358"/>
      <c r="J199" s="358"/>
      <c r="K199" s="358"/>
      <c r="L199" s="358"/>
      <c r="M199" s="358"/>
      <c r="N199" s="358"/>
      <c r="O199" s="358"/>
      <c r="P199" s="358"/>
      <c r="Q199" s="358"/>
      <c r="R199" s="358"/>
      <c r="S199" s="358"/>
      <c r="T199" s="358"/>
      <c r="U199" s="358"/>
      <c r="V199" s="358"/>
      <c r="W199" s="358"/>
      <c r="X199" s="358"/>
      <c r="Y199" s="358"/>
      <c r="Z199" s="358"/>
    </row>
    <row r="200" ht="13.5" customHeight="1">
      <c r="A200" s="358"/>
      <c r="B200" s="358"/>
      <c r="C200" s="358"/>
      <c r="D200" s="359"/>
      <c r="E200" s="358"/>
      <c r="F200" s="358"/>
      <c r="G200" s="358"/>
      <c r="H200" s="358"/>
      <c r="I200" s="358"/>
      <c r="J200" s="358"/>
      <c r="K200" s="358"/>
      <c r="L200" s="358"/>
      <c r="M200" s="358"/>
      <c r="N200" s="358"/>
      <c r="O200" s="358"/>
      <c r="P200" s="358"/>
      <c r="Q200" s="358"/>
      <c r="R200" s="358"/>
      <c r="S200" s="358"/>
      <c r="T200" s="358"/>
      <c r="U200" s="358"/>
      <c r="V200" s="358"/>
      <c r="W200" s="358"/>
      <c r="X200" s="358"/>
      <c r="Y200" s="358"/>
      <c r="Z200" s="358"/>
    </row>
    <row r="201" ht="13.5" customHeight="1">
      <c r="A201" s="358"/>
      <c r="B201" s="358"/>
      <c r="C201" s="358"/>
      <c r="D201" s="359"/>
      <c r="E201" s="358"/>
      <c r="F201" s="358"/>
      <c r="G201" s="358"/>
      <c r="H201" s="358"/>
      <c r="I201" s="358"/>
      <c r="J201" s="358"/>
      <c r="K201" s="358"/>
      <c r="L201" s="358"/>
      <c r="M201" s="358"/>
      <c r="N201" s="358"/>
      <c r="O201" s="358"/>
      <c r="P201" s="358"/>
      <c r="Q201" s="358"/>
      <c r="R201" s="358"/>
      <c r="S201" s="358"/>
      <c r="T201" s="358"/>
      <c r="U201" s="358"/>
      <c r="V201" s="358"/>
      <c r="W201" s="358"/>
      <c r="X201" s="358"/>
      <c r="Y201" s="358"/>
      <c r="Z201" s="358"/>
    </row>
    <row r="202" ht="13.5" customHeight="1">
      <c r="A202" s="358"/>
      <c r="B202" s="358"/>
      <c r="C202" s="358"/>
      <c r="D202" s="359"/>
      <c r="E202" s="358"/>
      <c r="F202" s="358"/>
      <c r="G202" s="358"/>
      <c r="H202" s="358"/>
      <c r="I202" s="358"/>
      <c r="J202" s="358"/>
      <c r="K202" s="358"/>
      <c r="L202" s="358"/>
      <c r="M202" s="358"/>
      <c r="N202" s="358"/>
      <c r="O202" s="358"/>
      <c r="P202" s="358"/>
      <c r="Q202" s="358"/>
      <c r="R202" s="358"/>
      <c r="S202" s="358"/>
      <c r="T202" s="358"/>
      <c r="U202" s="358"/>
      <c r="V202" s="358"/>
      <c r="W202" s="358"/>
      <c r="X202" s="358"/>
      <c r="Y202" s="358"/>
      <c r="Z202" s="358"/>
    </row>
    <row r="203" ht="13.5" customHeight="1">
      <c r="A203" s="358"/>
      <c r="B203" s="358"/>
      <c r="C203" s="358"/>
      <c r="D203" s="359"/>
      <c r="E203" s="358"/>
      <c r="F203" s="358"/>
      <c r="G203" s="358"/>
      <c r="H203" s="358"/>
      <c r="I203" s="358"/>
      <c r="J203" s="358"/>
      <c r="K203" s="358"/>
      <c r="L203" s="358"/>
      <c r="M203" s="358"/>
      <c r="N203" s="358"/>
      <c r="O203" s="358"/>
      <c r="P203" s="358"/>
      <c r="Q203" s="358"/>
      <c r="R203" s="358"/>
      <c r="S203" s="358"/>
      <c r="T203" s="358"/>
      <c r="U203" s="358"/>
      <c r="V203" s="358"/>
      <c r="W203" s="358"/>
      <c r="X203" s="358"/>
      <c r="Y203" s="358"/>
      <c r="Z203" s="358"/>
    </row>
    <row r="204" ht="13.5" customHeight="1">
      <c r="A204" s="358"/>
      <c r="B204" s="358"/>
      <c r="C204" s="358"/>
      <c r="D204" s="359"/>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row>
    <row r="205" ht="13.5" customHeight="1">
      <c r="A205" s="358"/>
      <c r="B205" s="358"/>
      <c r="C205" s="358"/>
      <c r="D205" s="359"/>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row>
    <row r="206" ht="13.5" customHeight="1">
      <c r="A206" s="358"/>
      <c r="B206" s="358"/>
      <c r="C206" s="358"/>
      <c r="D206" s="359"/>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row>
    <row r="207" ht="13.5" customHeight="1">
      <c r="A207" s="358"/>
      <c r="B207" s="358"/>
      <c r="C207" s="358"/>
      <c r="D207" s="359"/>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row>
    <row r="208" ht="13.5" customHeight="1">
      <c r="A208" s="358"/>
      <c r="B208" s="358"/>
      <c r="C208" s="358"/>
      <c r="D208" s="359"/>
      <c r="E208" s="358"/>
      <c r="F208" s="358"/>
      <c r="G208" s="358"/>
      <c r="H208" s="358"/>
      <c r="I208" s="358"/>
      <c r="J208" s="358"/>
      <c r="K208" s="358"/>
      <c r="L208" s="358"/>
      <c r="M208" s="358"/>
      <c r="N208" s="358"/>
      <c r="O208" s="358"/>
      <c r="P208" s="358"/>
      <c r="Q208" s="358"/>
      <c r="R208" s="358"/>
      <c r="S208" s="358"/>
      <c r="T208" s="358"/>
      <c r="U208" s="358"/>
      <c r="V208" s="358"/>
      <c r="W208" s="358"/>
      <c r="X208" s="358"/>
      <c r="Y208" s="358"/>
      <c r="Z208" s="358"/>
    </row>
    <row r="209" ht="13.5" customHeight="1">
      <c r="A209" s="358"/>
      <c r="B209" s="358"/>
      <c r="C209" s="358"/>
      <c r="D209" s="359"/>
      <c r="E209" s="358"/>
      <c r="F209" s="358"/>
      <c r="G209" s="358"/>
      <c r="H209" s="358"/>
      <c r="I209" s="358"/>
      <c r="J209" s="358"/>
      <c r="K209" s="358"/>
      <c r="L209" s="358"/>
      <c r="M209" s="358"/>
      <c r="N209" s="358"/>
      <c r="O209" s="358"/>
      <c r="P209" s="358"/>
      <c r="Q209" s="358"/>
      <c r="R209" s="358"/>
      <c r="S209" s="358"/>
      <c r="T209" s="358"/>
      <c r="U209" s="358"/>
      <c r="V209" s="358"/>
      <c r="W209" s="358"/>
      <c r="X209" s="358"/>
      <c r="Y209" s="358"/>
      <c r="Z209" s="358"/>
    </row>
    <row r="210" ht="13.5" customHeight="1">
      <c r="A210" s="358"/>
      <c r="B210" s="358"/>
      <c r="C210" s="358"/>
      <c r="D210" s="359"/>
      <c r="E210" s="358"/>
      <c r="F210" s="358"/>
      <c r="G210" s="358"/>
      <c r="H210" s="358"/>
      <c r="I210" s="358"/>
      <c r="J210" s="358"/>
      <c r="K210" s="358"/>
      <c r="L210" s="358"/>
      <c r="M210" s="358"/>
      <c r="N210" s="358"/>
      <c r="O210" s="358"/>
      <c r="P210" s="358"/>
      <c r="Q210" s="358"/>
      <c r="R210" s="358"/>
      <c r="S210" s="358"/>
      <c r="T210" s="358"/>
      <c r="U210" s="358"/>
      <c r="V210" s="358"/>
      <c r="W210" s="358"/>
      <c r="X210" s="358"/>
      <c r="Y210" s="358"/>
      <c r="Z210" s="358"/>
    </row>
    <row r="211" ht="13.5" customHeight="1">
      <c r="A211" s="358"/>
      <c r="B211" s="358"/>
      <c r="C211" s="358"/>
      <c r="D211" s="359"/>
      <c r="E211" s="358"/>
      <c r="F211" s="358"/>
      <c r="G211" s="358"/>
      <c r="H211" s="358"/>
      <c r="I211" s="358"/>
      <c r="J211" s="358"/>
      <c r="K211" s="358"/>
      <c r="L211" s="358"/>
      <c r="M211" s="358"/>
      <c r="N211" s="358"/>
      <c r="O211" s="358"/>
      <c r="P211" s="358"/>
      <c r="Q211" s="358"/>
      <c r="R211" s="358"/>
      <c r="S211" s="358"/>
      <c r="T211" s="358"/>
      <c r="U211" s="358"/>
      <c r="V211" s="358"/>
      <c r="W211" s="358"/>
      <c r="X211" s="358"/>
      <c r="Y211" s="358"/>
      <c r="Z211" s="358"/>
    </row>
    <row r="212" ht="13.5" customHeight="1">
      <c r="A212" s="358"/>
      <c r="B212" s="358"/>
      <c r="C212" s="358"/>
      <c r="D212" s="359"/>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row>
    <row r="213" ht="13.5" customHeight="1">
      <c r="A213" s="358"/>
      <c r="B213" s="358"/>
      <c r="C213" s="358"/>
      <c r="D213" s="359"/>
      <c r="E213" s="358"/>
      <c r="F213" s="358"/>
      <c r="G213" s="358"/>
      <c r="H213" s="358"/>
      <c r="I213" s="358"/>
      <c r="J213" s="358"/>
      <c r="K213" s="358"/>
      <c r="L213" s="358"/>
      <c r="M213" s="358"/>
      <c r="N213" s="358"/>
      <c r="O213" s="358"/>
      <c r="P213" s="358"/>
      <c r="Q213" s="358"/>
      <c r="R213" s="358"/>
      <c r="S213" s="358"/>
      <c r="T213" s="358"/>
      <c r="U213" s="358"/>
      <c r="V213" s="358"/>
      <c r="W213" s="358"/>
      <c r="X213" s="358"/>
      <c r="Y213" s="358"/>
      <c r="Z213" s="358"/>
    </row>
    <row r="214" ht="13.5" customHeight="1">
      <c r="A214" s="358"/>
      <c r="B214" s="358"/>
      <c r="C214" s="358"/>
      <c r="D214" s="359"/>
      <c r="E214" s="358"/>
      <c r="F214" s="358"/>
      <c r="G214" s="358"/>
      <c r="H214" s="358"/>
      <c r="I214" s="358"/>
      <c r="J214" s="358"/>
      <c r="K214" s="358"/>
      <c r="L214" s="358"/>
      <c r="M214" s="358"/>
      <c r="N214" s="358"/>
      <c r="O214" s="358"/>
      <c r="P214" s="358"/>
      <c r="Q214" s="358"/>
      <c r="R214" s="358"/>
      <c r="S214" s="358"/>
      <c r="T214" s="358"/>
      <c r="U214" s="358"/>
      <c r="V214" s="358"/>
      <c r="W214" s="358"/>
      <c r="X214" s="358"/>
      <c r="Y214" s="358"/>
      <c r="Z214" s="358"/>
    </row>
    <row r="215" ht="13.5" customHeight="1">
      <c r="A215" s="358"/>
      <c r="B215" s="358"/>
      <c r="C215" s="358"/>
      <c r="D215" s="359"/>
      <c r="E215" s="358"/>
      <c r="F215" s="358"/>
      <c r="G215" s="358"/>
      <c r="H215" s="358"/>
      <c r="I215" s="358"/>
      <c r="J215" s="358"/>
      <c r="K215" s="358"/>
      <c r="L215" s="358"/>
      <c r="M215" s="358"/>
      <c r="N215" s="358"/>
      <c r="O215" s="358"/>
      <c r="P215" s="358"/>
      <c r="Q215" s="358"/>
      <c r="R215" s="358"/>
      <c r="S215" s="358"/>
      <c r="T215" s="358"/>
      <c r="U215" s="358"/>
      <c r="V215" s="358"/>
      <c r="W215" s="358"/>
      <c r="X215" s="358"/>
      <c r="Y215" s="358"/>
      <c r="Z215" s="358"/>
    </row>
    <row r="216" ht="13.5" customHeight="1">
      <c r="A216" s="358"/>
      <c r="B216" s="358"/>
      <c r="C216" s="358"/>
      <c r="D216" s="359"/>
      <c r="E216" s="358"/>
      <c r="F216" s="358"/>
      <c r="G216" s="358"/>
      <c r="H216" s="358"/>
      <c r="I216" s="358"/>
      <c r="J216" s="358"/>
      <c r="K216" s="358"/>
      <c r="L216" s="358"/>
      <c r="M216" s="358"/>
      <c r="N216" s="358"/>
      <c r="O216" s="358"/>
      <c r="P216" s="358"/>
      <c r="Q216" s="358"/>
      <c r="R216" s="358"/>
      <c r="S216" s="358"/>
      <c r="T216" s="358"/>
      <c r="U216" s="358"/>
      <c r="V216" s="358"/>
      <c r="W216" s="358"/>
      <c r="X216" s="358"/>
      <c r="Y216" s="358"/>
      <c r="Z216" s="358"/>
    </row>
    <row r="217" ht="13.5" customHeight="1">
      <c r="A217" s="358"/>
      <c r="B217" s="358"/>
      <c r="C217" s="358"/>
      <c r="D217" s="359"/>
      <c r="E217" s="358"/>
      <c r="F217" s="358"/>
      <c r="G217" s="358"/>
      <c r="H217" s="358"/>
      <c r="I217" s="358"/>
      <c r="J217" s="358"/>
      <c r="K217" s="358"/>
      <c r="L217" s="358"/>
      <c r="M217" s="358"/>
      <c r="N217" s="358"/>
      <c r="O217" s="358"/>
      <c r="P217" s="358"/>
      <c r="Q217" s="358"/>
      <c r="R217" s="358"/>
      <c r="S217" s="358"/>
      <c r="T217" s="358"/>
      <c r="U217" s="358"/>
      <c r="V217" s="358"/>
      <c r="W217" s="358"/>
      <c r="X217" s="358"/>
      <c r="Y217" s="358"/>
      <c r="Z217" s="358"/>
    </row>
    <row r="218" ht="13.5" customHeight="1">
      <c r="A218" s="358"/>
      <c r="B218" s="358"/>
      <c r="C218" s="358"/>
      <c r="D218" s="359"/>
      <c r="E218" s="358"/>
      <c r="F218" s="358"/>
      <c r="G218" s="358"/>
      <c r="H218" s="358"/>
      <c r="I218" s="358"/>
      <c r="J218" s="358"/>
      <c r="K218" s="358"/>
      <c r="L218" s="358"/>
      <c r="M218" s="358"/>
      <c r="N218" s="358"/>
      <c r="O218" s="358"/>
      <c r="P218" s="358"/>
      <c r="Q218" s="358"/>
      <c r="R218" s="358"/>
      <c r="S218" s="358"/>
      <c r="T218" s="358"/>
      <c r="U218" s="358"/>
      <c r="V218" s="358"/>
      <c r="W218" s="358"/>
      <c r="X218" s="358"/>
      <c r="Y218" s="358"/>
      <c r="Z218" s="358"/>
    </row>
    <row r="219" ht="13.5" customHeight="1">
      <c r="A219" s="358"/>
      <c r="B219" s="358"/>
      <c r="C219" s="358"/>
      <c r="D219" s="359"/>
      <c r="E219" s="358"/>
      <c r="F219" s="358"/>
      <c r="G219" s="358"/>
      <c r="H219" s="358"/>
      <c r="I219" s="358"/>
      <c r="J219" s="358"/>
      <c r="K219" s="358"/>
      <c r="L219" s="358"/>
      <c r="M219" s="358"/>
      <c r="N219" s="358"/>
      <c r="O219" s="358"/>
      <c r="P219" s="358"/>
      <c r="Q219" s="358"/>
      <c r="R219" s="358"/>
      <c r="S219" s="358"/>
      <c r="T219" s="358"/>
      <c r="U219" s="358"/>
      <c r="V219" s="358"/>
      <c r="W219" s="358"/>
      <c r="X219" s="358"/>
      <c r="Y219" s="358"/>
      <c r="Z219" s="358"/>
    </row>
    <row r="220" ht="13.5" customHeight="1">
      <c r="A220" s="358"/>
      <c r="B220" s="358"/>
      <c r="C220" s="358"/>
      <c r="D220" s="359"/>
      <c r="E220" s="358"/>
      <c r="F220" s="358"/>
      <c r="G220" s="358"/>
      <c r="H220" s="358"/>
      <c r="I220" s="358"/>
      <c r="J220" s="358"/>
      <c r="K220" s="358"/>
      <c r="L220" s="358"/>
      <c r="M220" s="358"/>
      <c r="N220" s="358"/>
      <c r="O220" s="358"/>
      <c r="P220" s="358"/>
      <c r="Q220" s="358"/>
      <c r="R220" s="358"/>
      <c r="S220" s="358"/>
      <c r="T220" s="358"/>
      <c r="U220" s="358"/>
      <c r="V220" s="358"/>
      <c r="W220" s="358"/>
      <c r="X220" s="358"/>
      <c r="Y220" s="358"/>
      <c r="Z220" s="35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8 20-01-2021</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