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gomez.IDPC\Downloads\"/>
    </mc:Choice>
  </mc:AlternateContent>
  <bookViews>
    <workbookView xWindow="0" yWindow="0" windowWidth="28800" windowHeight="12225" tabRatio="759" firstSheet="1" activeTab="1"/>
  </bookViews>
  <sheets>
    <sheet name="LISTAS" sheetId="8" state="hidden" r:id="rId1"/>
    <sheet name="Act. Estratégicas" sheetId="3" r:id="rId2"/>
    <sheet name="PRG-EJC POA" sheetId="5" r:id="rId3"/>
  </sheets>
  <definedNames>
    <definedName name="_xlnm._FilterDatabase" localSheetId="1" hidden="1">'Act. Estratégicas'!$B$8:$BN$168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91029"/>
</workbook>
</file>

<file path=xl/calcChain.xml><?xml version="1.0" encoding="utf-8"?>
<calcChain xmlns="http://schemas.openxmlformats.org/spreadsheetml/2006/main">
  <c r="AA36" i="3" l="1"/>
  <c r="L47" i="3" l="1"/>
  <c r="AA82" i="3" l="1"/>
  <c r="L28" i="3" l="1"/>
  <c r="L27" i="3"/>
  <c r="P16" i="3" l="1"/>
  <c r="P17" i="3"/>
  <c r="P18" i="3"/>
  <c r="R18" i="3" s="1"/>
  <c r="P19" i="3"/>
  <c r="R19" i="3" s="1"/>
  <c r="P20" i="3"/>
  <c r="R20" i="3" s="1"/>
  <c r="P21" i="3"/>
  <c r="P27" i="3"/>
  <c r="Q27" i="3" s="1"/>
  <c r="P28" i="3"/>
  <c r="Q28" i="3" s="1"/>
  <c r="P32" i="3"/>
  <c r="P33" i="3"/>
  <c r="R33" i="3" s="1"/>
  <c r="P34" i="3"/>
  <c r="R34" i="3" s="1"/>
  <c r="P46" i="3"/>
  <c r="R46" i="3" s="1"/>
  <c r="P47" i="3"/>
  <c r="L46" i="3"/>
  <c r="R28" i="3" l="1"/>
  <c r="R27" i="3"/>
  <c r="R32" i="3"/>
  <c r="R17" i="3"/>
  <c r="R16" i="3"/>
  <c r="R21" i="3"/>
  <c r="Q46" i="3"/>
  <c r="L34" i="3"/>
  <c r="Q34" i="3" s="1"/>
  <c r="L32" i="3"/>
  <c r="Q32" i="3" s="1"/>
  <c r="L21" i="3" l="1"/>
  <c r="Q21" i="3" s="1"/>
  <c r="L20" i="3"/>
  <c r="Q20" i="3" s="1"/>
  <c r="L19" i="3"/>
  <c r="Q19" i="3" s="1"/>
  <c r="L17" i="3"/>
  <c r="Q17" i="3" s="1"/>
  <c r="L16" i="3"/>
  <c r="Q16" i="3" s="1"/>
  <c r="S36" i="3" l="1"/>
  <c r="P35" i="3" l="1"/>
  <c r="R35" i="3" s="1"/>
  <c r="L35" i="3"/>
  <c r="L33" i="3"/>
  <c r="Q33" i="3" s="1"/>
  <c r="P31" i="3"/>
  <c r="R31" i="3" s="1"/>
  <c r="L31" i="3"/>
  <c r="Q31" i="3" l="1"/>
  <c r="Q35" i="3"/>
  <c r="P66" i="3"/>
  <c r="R66" i="3" s="1"/>
  <c r="L66" i="3"/>
  <c r="P65" i="3"/>
  <c r="R65" i="3" s="1"/>
  <c r="L65" i="3"/>
  <c r="P64" i="3"/>
  <c r="R64" i="3" s="1"/>
  <c r="L64" i="3"/>
  <c r="P48" i="3"/>
  <c r="R48" i="3" s="1"/>
  <c r="L48" i="3"/>
  <c r="F40" i="3"/>
  <c r="P26" i="3"/>
  <c r="R26" i="3" s="1"/>
  <c r="L26" i="3"/>
  <c r="P29" i="3"/>
  <c r="L29" i="3"/>
  <c r="BL30" i="3"/>
  <c r="BK30" i="3"/>
  <c r="BH30" i="3"/>
  <c r="BG30" i="3"/>
  <c r="BD30" i="3"/>
  <c r="BC30" i="3"/>
  <c r="AZ30" i="3"/>
  <c r="AY30" i="3"/>
  <c r="AV30" i="3"/>
  <c r="AU30" i="3"/>
  <c r="AR30" i="3"/>
  <c r="AQ30" i="3"/>
  <c r="AN30" i="3"/>
  <c r="AM30" i="3"/>
  <c r="AJ30" i="3"/>
  <c r="AI30" i="3"/>
  <c r="AF30" i="3"/>
  <c r="AE30" i="3"/>
  <c r="AB30" i="3"/>
  <c r="AA30" i="3"/>
  <c r="X30" i="3"/>
  <c r="W30" i="3"/>
  <c r="T30" i="3"/>
  <c r="S30" i="3"/>
  <c r="K30" i="3"/>
  <c r="I30" i="3"/>
  <c r="P25" i="3"/>
  <c r="R25" i="3" s="1"/>
  <c r="L25" i="3"/>
  <c r="P24" i="3"/>
  <c r="R24" i="3" s="1"/>
  <c r="L24" i="3"/>
  <c r="P23" i="3"/>
  <c r="L23" i="3"/>
  <c r="L18" i="3"/>
  <c r="Q18" i="3" s="1"/>
  <c r="P15" i="3"/>
  <c r="L15" i="3"/>
  <c r="R29" i="3" l="1"/>
  <c r="Q29" i="3"/>
  <c r="Q64" i="3"/>
  <c r="Q66" i="3"/>
  <c r="Q65" i="3"/>
  <c r="Q26" i="3"/>
  <c r="Q48" i="3"/>
  <c r="P30" i="3"/>
  <c r="L30" i="3"/>
  <c r="Q15" i="3"/>
  <c r="Q23" i="3"/>
  <c r="Q24" i="3"/>
  <c r="Q25" i="3"/>
  <c r="R23" i="3"/>
  <c r="R30" i="3" s="1"/>
  <c r="R15" i="3"/>
  <c r="Q30" i="3" l="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6" i="3"/>
  <c r="B107" i="3" s="1"/>
  <c r="F90" i="3"/>
  <c r="B91" i="3" s="1"/>
  <c r="F75" i="3"/>
  <c r="B76" i="3" s="1"/>
  <c r="F57" i="3"/>
  <c r="B58" i="3" s="1"/>
  <c r="B41" i="3"/>
  <c r="BL118" i="3"/>
  <c r="BK118" i="3"/>
  <c r="BH118" i="3"/>
  <c r="BG118" i="3"/>
  <c r="BD118" i="3"/>
  <c r="BC118" i="3"/>
  <c r="AZ118" i="3"/>
  <c r="AY118" i="3"/>
  <c r="AV118" i="3"/>
  <c r="AU118" i="3"/>
  <c r="AR118" i="3"/>
  <c r="AQ118" i="3"/>
  <c r="AN118" i="3"/>
  <c r="AM118" i="3"/>
  <c r="AJ118" i="3"/>
  <c r="AI118" i="3"/>
  <c r="AF118" i="3"/>
  <c r="AE118" i="3"/>
  <c r="AB118" i="3"/>
  <c r="AA118" i="3"/>
  <c r="X118" i="3"/>
  <c r="W118" i="3"/>
  <c r="T118" i="3"/>
  <c r="S118" i="3"/>
  <c r="K118" i="3"/>
  <c r="I118" i="3"/>
  <c r="P117" i="3"/>
  <c r="R117" i="3" s="1"/>
  <c r="L117" i="3"/>
  <c r="P116" i="3"/>
  <c r="R116" i="3" s="1"/>
  <c r="L116" i="3"/>
  <c r="P115" i="3"/>
  <c r="L115" i="3"/>
  <c r="BL114" i="3"/>
  <c r="BK114" i="3"/>
  <c r="BH114" i="3"/>
  <c r="BG114" i="3"/>
  <c r="BD114" i="3"/>
  <c r="BC114" i="3"/>
  <c r="AZ114" i="3"/>
  <c r="AY114" i="3"/>
  <c r="AV114" i="3"/>
  <c r="AU114" i="3"/>
  <c r="AR114" i="3"/>
  <c r="AQ114" i="3"/>
  <c r="AN114" i="3"/>
  <c r="AM114" i="3"/>
  <c r="AJ114" i="3"/>
  <c r="AI114" i="3"/>
  <c r="AF114" i="3"/>
  <c r="AE114" i="3"/>
  <c r="AB114" i="3"/>
  <c r="AA114" i="3"/>
  <c r="X114" i="3"/>
  <c r="W114" i="3"/>
  <c r="T114" i="3"/>
  <c r="S114" i="3"/>
  <c r="K114" i="3"/>
  <c r="I114" i="3"/>
  <c r="P113" i="3"/>
  <c r="L113" i="3"/>
  <c r="P112" i="3"/>
  <c r="R112" i="3" s="1"/>
  <c r="L112" i="3"/>
  <c r="P111" i="3"/>
  <c r="R111" i="3" s="1"/>
  <c r="L111" i="3"/>
  <c r="BL102" i="3"/>
  <c r="BK102" i="3"/>
  <c r="BH102" i="3"/>
  <c r="BG102" i="3"/>
  <c r="BD102" i="3"/>
  <c r="BC102" i="3"/>
  <c r="AZ102" i="3"/>
  <c r="AY102" i="3"/>
  <c r="AV102" i="3"/>
  <c r="AU102" i="3"/>
  <c r="AR102" i="3"/>
  <c r="AQ102" i="3"/>
  <c r="AN102" i="3"/>
  <c r="AM102" i="3"/>
  <c r="AJ102" i="3"/>
  <c r="AI102" i="3"/>
  <c r="AF102" i="3"/>
  <c r="AE102" i="3"/>
  <c r="AB102" i="3"/>
  <c r="AA102" i="3"/>
  <c r="X102" i="3"/>
  <c r="W102" i="3"/>
  <c r="T102" i="3"/>
  <c r="S102" i="3"/>
  <c r="K102" i="3"/>
  <c r="I102" i="3"/>
  <c r="P101" i="3"/>
  <c r="R101" i="3" s="1"/>
  <c r="L101" i="3"/>
  <c r="P100" i="3"/>
  <c r="R100" i="3" s="1"/>
  <c r="L100" i="3"/>
  <c r="P99" i="3"/>
  <c r="R99" i="3" s="1"/>
  <c r="L99" i="3"/>
  <c r="BL98" i="3"/>
  <c r="BK98" i="3"/>
  <c r="BH98" i="3"/>
  <c r="BG98" i="3"/>
  <c r="BD98" i="3"/>
  <c r="BC98" i="3"/>
  <c r="AZ98" i="3"/>
  <c r="AY98" i="3"/>
  <c r="AV98" i="3"/>
  <c r="AU98" i="3"/>
  <c r="AR98" i="3"/>
  <c r="AQ98" i="3"/>
  <c r="AN98" i="3"/>
  <c r="AM98" i="3"/>
  <c r="AJ98" i="3"/>
  <c r="AI98" i="3"/>
  <c r="AF98" i="3"/>
  <c r="AE98" i="3"/>
  <c r="AB98" i="3"/>
  <c r="AA98" i="3"/>
  <c r="X98" i="3"/>
  <c r="W98" i="3"/>
  <c r="T98" i="3"/>
  <c r="S98" i="3"/>
  <c r="K98" i="3"/>
  <c r="I98" i="3"/>
  <c r="P97" i="3"/>
  <c r="R97" i="3" s="1"/>
  <c r="L97" i="3"/>
  <c r="P96" i="3"/>
  <c r="R96" i="3" s="1"/>
  <c r="L96" i="3"/>
  <c r="P95" i="3"/>
  <c r="R95" i="3" s="1"/>
  <c r="L95" i="3"/>
  <c r="BL86" i="3"/>
  <c r="BK86" i="3"/>
  <c r="BH86" i="3"/>
  <c r="BG86" i="3"/>
  <c r="BD86" i="3"/>
  <c r="BC86" i="3"/>
  <c r="AZ86" i="3"/>
  <c r="AY86" i="3"/>
  <c r="AV86" i="3"/>
  <c r="AU86" i="3"/>
  <c r="AR86" i="3"/>
  <c r="AQ86" i="3"/>
  <c r="AN86" i="3"/>
  <c r="AM86" i="3"/>
  <c r="AJ86" i="3"/>
  <c r="AI86" i="3"/>
  <c r="AF86" i="3"/>
  <c r="AE86" i="3"/>
  <c r="AB86" i="3"/>
  <c r="AA86" i="3"/>
  <c r="X86" i="3"/>
  <c r="W86" i="3"/>
  <c r="T86" i="3"/>
  <c r="S86" i="3"/>
  <c r="K86" i="3"/>
  <c r="I86" i="3"/>
  <c r="P85" i="3"/>
  <c r="L85" i="3"/>
  <c r="P84" i="3"/>
  <c r="L84" i="3"/>
  <c r="P83" i="3"/>
  <c r="R83" i="3" s="1"/>
  <c r="L83" i="3"/>
  <c r="BL82" i="3"/>
  <c r="BK82" i="3"/>
  <c r="BH82" i="3"/>
  <c r="BG82" i="3"/>
  <c r="BD82" i="3"/>
  <c r="BC82" i="3"/>
  <c r="AZ82" i="3"/>
  <c r="AY82" i="3"/>
  <c r="AV82" i="3"/>
  <c r="AU82" i="3"/>
  <c r="AR82" i="3"/>
  <c r="AQ82" i="3"/>
  <c r="AN82" i="3"/>
  <c r="AM82" i="3"/>
  <c r="AJ82" i="3"/>
  <c r="AI82" i="3"/>
  <c r="AF82" i="3"/>
  <c r="AE82" i="3"/>
  <c r="AB82" i="3"/>
  <c r="X82" i="3"/>
  <c r="W82" i="3"/>
  <c r="T82" i="3"/>
  <c r="S82" i="3"/>
  <c r="K82" i="3"/>
  <c r="I82" i="3"/>
  <c r="P81" i="3"/>
  <c r="R81" i="3" s="1"/>
  <c r="L81" i="3"/>
  <c r="P80" i="3"/>
  <c r="R80" i="3" s="1"/>
  <c r="L80" i="3"/>
  <c r="BL71" i="3"/>
  <c r="BK71" i="3"/>
  <c r="BH71" i="3"/>
  <c r="BG71" i="3"/>
  <c r="BD71" i="3"/>
  <c r="BC71" i="3"/>
  <c r="AZ71" i="3"/>
  <c r="AY71" i="3"/>
  <c r="AV71" i="3"/>
  <c r="AU71" i="3"/>
  <c r="AR71" i="3"/>
  <c r="AQ71" i="3"/>
  <c r="AN71" i="3"/>
  <c r="AM71" i="3"/>
  <c r="AJ71" i="3"/>
  <c r="AI71" i="3"/>
  <c r="AF71" i="3"/>
  <c r="AE71" i="3"/>
  <c r="AB71" i="3"/>
  <c r="AA71" i="3"/>
  <c r="X71" i="3"/>
  <c r="W71" i="3"/>
  <c r="T71" i="3"/>
  <c r="S71" i="3"/>
  <c r="K71" i="3"/>
  <c r="I71" i="3"/>
  <c r="P70" i="3"/>
  <c r="L70" i="3"/>
  <c r="P69" i="3"/>
  <c r="L69" i="3"/>
  <c r="P68" i="3"/>
  <c r="R68" i="3" s="1"/>
  <c r="L68" i="3"/>
  <c r="BL67" i="3"/>
  <c r="BK67" i="3"/>
  <c r="BH67" i="3"/>
  <c r="BG67" i="3"/>
  <c r="BD67" i="3"/>
  <c r="BC67" i="3"/>
  <c r="AZ67" i="3"/>
  <c r="AY67" i="3"/>
  <c r="AV67" i="3"/>
  <c r="AU67" i="3"/>
  <c r="AR67" i="3"/>
  <c r="AQ67" i="3"/>
  <c r="AN67" i="3"/>
  <c r="AM67" i="3"/>
  <c r="AJ67" i="3"/>
  <c r="AI67" i="3"/>
  <c r="AF67" i="3"/>
  <c r="AE67" i="3"/>
  <c r="AB67" i="3"/>
  <c r="AA67" i="3"/>
  <c r="X67" i="3"/>
  <c r="W67" i="3"/>
  <c r="T67" i="3"/>
  <c r="S67" i="3"/>
  <c r="K67" i="3"/>
  <c r="I67" i="3"/>
  <c r="P63" i="3"/>
  <c r="R63" i="3" s="1"/>
  <c r="L63" i="3"/>
  <c r="P62" i="3"/>
  <c r="L62" i="3"/>
  <c r="BL53" i="3"/>
  <c r="BK53" i="3"/>
  <c r="BH53" i="3"/>
  <c r="BG53" i="3"/>
  <c r="BD53" i="3"/>
  <c r="BC53" i="3"/>
  <c r="AZ53" i="3"/>
  <c r="AY53" i="3"/>
  <c r="AV53" i="3"/>
  <c r="AU53" i="3"/>
  <c r="AR53" i="3"/>
  <c r="AQ53" i="3"/>
  <c r="AN53" i="3"/>
  <c r="AM53" i="3"/>
  <c r="AJ53" i="3"/>
  <c r="AI53" i="3"/>
  <c r="AF53" i="3"/>
  <c r="AE53" i="3"/>
  <c r="AB53" i="3"/>
  <c r="AA53" i="3"/>
  <c r="X53" i="3"/>
  <c r="W53" i="3"/>
  <c r="T53" i="3"/>
  <c r="S53" i="3"/>
  <c r="K53" i="3"/>
  <c r="I53" i="3"/>
  <c r="BL49" i="3"/>
  <c r="BK49" i="3"/>
  <c r="BH49" i="3"/>
  <c r="BG49" i="3"/>
  <c r="BD49" i="3"/>
  <c r="BC49" i="3"/>
  <c r="AZ49" i="3"/>
  <c r="AY49" i="3"/>
  <c r="AV49" i="3"/>
  <c r="AU49" i="3"/>
  <c r="AR49" i="3"/>
  <c r="AQ49" i="3"/>
  <c r="AN49" i="3"/>
  <c r="AM49" i="3"/>
  <c r="AJ49" i="3"/>
  <c r="AI49" i="3"/>
  <c r="AF49" i="3"/>
  <c r="AE49" i="3"/>
  <c r="AB49" i="3"/>
  <c r="AA49" i="3"/>
  <c r="X49" i="3"/>
  <c r="W49" i="3"/>
  <c r="T49" i="3"/>
  <c r="S49" i="3"/>
  <c r="K49" i="3"/>
  <c r="I49" i="3"/>
  <c r="F10" i="3"/>
  <c r="B11" i="3" s="1"/>
  <c r="Q112" i="3" l="1"/>
  <c r="B108" i="3"/>
  <c r="L71" i="3"/>
  <c r="B110" i="3"/>
  <c r="P118" i="3"/>
  <c r="L67" i="3"/>
  <c r="Q69" i="3"/>
  <c r="Q84" i="3"/>
  <c r="Q101" i="3"/>
  <c r="Q113" i="3"/>
  <c r="Q70" i="3"/>
  <c r="Q85" i="3"/>
  <c r="R85" i="3"/>
  <c r="R98" i="3"/>
  <c r="Q96" i="3"/>
  <c r="L114" i="3"/>
  <c r="R84" i="3"/>
  <c r="L86" i="3"/>
  <c r="Q95" i="3"/>
  <c r="Q111" i="3"/>
  <c r="R113" i="3"/>
  <c r="R114" i="3" s="1"/>
  <c r="R82" i="3"/>
  <c r="B59" i="3"/>
  <c r="B92" i="3"/>
  <c r="R69" i="3"/>
  <c r="Q83" i="3"/>
  <c r="B60" i="3"/>
  <c r="B93" i="3"/>
  <c r="Q97" i="3"/>
  <c r="L82" i="3"/>
  <c r="L102" i="3"/>
  <c r="P102" i="3"/>
  <c r="Q117" i="3"/>
  <c r="B13" i="3"/>
  <c r="B61" i="3"/>
  <c r="B94" i="3"/>
  <c r="Q115" i="3"/>
  <c r="Q99" i="3"/>
  <c r="L118" i="3"/>
  <c r="B42" i="3"/>
  <c r="B77" i="3"/>
  <c r="P86" i="3"/>
  <c r="B43" i="3"/>
  <c r="B78" i="3"/>
  <c r="B109" i="3"/>
  <c r="Q62" i="3"/>
  <c r="P71" i="3"/>
  <c r="P98" i="3"/>
  <c r="P114" i="3"/>
  <c r="B44" i="3"/>
  <c r="B79" i="3"/>
  <c r="B12" i="3"/>
  <c r="B14" i="3"/>
  <c r="R115" i="3"/>
  <c r="R118" i="3" s="1"/>
  <c r="Q116" i="3"/>
  <c r="R102" i="3"/>
  <c r="Q100" i="3"/>
  <c r="L98" i="3"/>
  <c r="Q81" i="3"/>
  <c r="P82" i="3"/>
  <c r="Q80" i="3"/>
  <c r="Q68" i="3"/>
  <c r="R70" i="3"/>
  <c r="R62" i="3"/>
  <c r="Q63" i="3"/>
  <c r="P67" i="3"/>
  <c r="Q71" i="3" l="1"/>
  <c r="R86" i="3"/>
  <c r="Q86" i="3"/>
  <c r="Q102" i="3"/>
  <c r="Q67" i="3"/>
  <c r="Q114" i="3"/>
  <c r="R71" i="3"/>
  <c r="Q118" i="3"/>
  <c r="Q98" i="3"/>
  <c r="Q82" i="3"/>
  <c r="R67" i="3"/>
  <c r="BL36" i="3"/>
  <c r="BK36" i="3"/>
  <c r="BH36" i="3"/>
  <c r="BG36" i="3"/>
  <c r="BD36" i="3"/>
  <c r="BC36" i="3"/>
  <c r="AZ36" i="3"/>
  <c r="AY36" i="3"/>
  <c r="AV36" i="3"/>
  <c r="AU36" i="3"/>
  <c r="AR36" i="3"/>
  <c r="AQ36" i="3"/>
  <c r="AN36" i="3"/>
  <c r="AM36" i="3"/>
  <c r="AJ36" i="3"/>
  <c r="AI36" i="3"/>
  <c r="AF36" i="3"/>
  <c r="AE36" i="3"/>
  <c r="AB36" i="3"/>
  <c r="X36" i="3"/>
  <c r="W36" i="3"/>
  <c r="T36" i="3"/>
  <c r="K36" i="3"/>
  <c r="I36" i="3"/>
  <c r="BL22" i="3"/>
  <c r="BK22" i="3"/>
  <c r="BH22" i="3"/>
  <c r="BG22" i="3"/>
  <c r="BD22" i="3"/>
  <c r="BC22" i="3"/>
  <c r="AZ22" i="3"/>
  <c r="AY22" i="3"/>
  <c r="AV22" i="3"/>
  <c r="AU22" i="3"/>
  <c r="AR22" i="3"/>
  <c r="AQ22" i="3"/>
  <c r="AN22" i="3"/>
  <c r="AM22" i="3"/>
  <c r="AJ22" i="3"/>
  <c r="AI22" i="3"/>
  <c r="AF22" i="3"/>
  <c r="AE22" i="3"/>
  <c r="AB22" i="3"/>
  <c r="AA22" i="3"/>
  <c r="X22" i="3"/>
  <c r="W22" i="3"/>
  <c r="T22" i="3"/>
  <c r="S22" i="3"/>
  <c r="K22" i="3"/>
  <c r="I22" i="3"/>
  <c r="I37" i="3" l="1"/>
  <c r="K37" i="3"/>
  <c r="P52" i="3" l="1"/>
  <c r="L52" i="3"/>
  <c r="P51" i="3"/>
  <c r="L51" i="3"/>
  <c r="P50" i="3"/>
  <c r="L50" i="3"/>
  <c r="Q47" i="3"/>
  <c r="P45" i="3"/>
  <c r="L45" i="3"/>
  <c r="L53" i="3" l="1"/>
  <c r="L22" i="3"/>
  <c r="P53" i="3"/>
  <c r="L49" i="3"/>
  <c r="Q45" i="3"/>
  <c r="P49" i="3"/>
  <c r="R52" i="3"/>
  <c r="Q52" i="3"/>
  <c r="Q50" i="3"/>
  <c r="R51" i="3"/>
  <c r="Q51" i="3"/>
  <c r="L36" i="3"/>
  <c r="P36" i="3"/>
  <c r="P22" i="3"/>
  <c r="R47" i="3"/>
  <c r="R45" i="3"/>
  <c r="R50" i="3"/>
  <c r="Q49" i="3" l="1"/>
  <c r="Q53" i="3"/>
  <c r="R53" i="3"/>
  <c r="R49" i="3"/>
  <c r="Q36" i="3"/>
  <c r="G5" i="5" l="1"/>
  <c r="E5" i="5"/>
  <c r="E4" i="5" l="1"/>
  <c r="E3" i="5"/>
  <c r="H3" i="5"/>
  <c r="G4" i="5"/>
  <c r="F5" i="5"/>
  <c r="G3" i="5"/>
  <c r="H4" i="5"/>
  <c r="F3" i="5"/>
  <c r="F4" i="5"/>
  <c r="H5" i="5" l="1"/>
  <c r="R36" i="3"/>
  <c r="Q22" i="3"/>
  <c r="R22" i="3"/>
  <c r="I3" i="5"/>
  <c r="I7" i="5" s="1"/>
  <c r="I4" i="5"/>
  <c r="F8" i="5" s="1"/>
  <c r="I5" i="5" l="1"/>
  <c r="H9" i="5" s="1"/>
  <c r="G7" i="5"/>
  <c r="E7" i="5"/>
  <c r="H7" i="5"/>
  <c r="F7" i="5"/>
  <c r="E8" i="5"/>
  <c r="I8" i="5"/>
  <c r="G8" i="5"/>
  <c r="H8" i="5"/>
  <c r="G9" i="5" l="1"/>
  <c r="E9" i="5"/>
  <c r="F9" i="5"/>
  <c r="I9" i="5"/>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I93" authorId="0" shapeId="0">
      <text>
        <r>
          <rPr>
            <b/>
            <sz val="9"/>
            <color indexed="81"/>
            <rFont val="Tahoma"/>
            <family val="2"/>
          </rPr>
          <t>Familia:</t>
        </r>
        <r>
          <rPr>
            <sz val="9"/>
            <color indexed="81"/>
            <rFont val="Tahoma"/>
            <family val="2"/>
          </rPr>
          <t xml:space="preserve">
Nueva columna</t>
        </r>
      </text>
    </comment>
    <comment ref="I109" authorId="0" shapeId="0">
      <text>
        <r>
          <rPr>
            <b/>
            <sz val="9"/>
            <color indexed="81"/>
            <rFont val="Tahoma"/>
            <family val="2"/>
          </rPr>
          <t>Familia:</t>
        </r>
        <r>
          <rPr>
            <sz val="9"/>
            <color indexed="81"/>
            <rFont val="Tahoma"/>
            <family val="2"/>
          </rPr>
          <t xml:space="preserve">
Nueva columna</t>
        </r>
      </text>
    </comment>
    <comment ref="C121"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<sst xmlns="http://schemas.openxmlformats.org/spreadsheetml/2006/main" count="1410" uniqueCount="612">
  <si>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</si>
  <si>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</si>
  <si>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</si>
  <si>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</si>
  <si>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</si>
  <si>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</si>
  <si>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</si>
  <si>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</si>
  <si>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</si>
  <si>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</si>
  <si>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</si>
  <si>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</si>
  <si>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</si>
  <si>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</si>
  <si>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</si>
  <si>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</si>
  <si>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</si>
  <si>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</si>
  <si>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</si>
  <si>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</si>
  <si>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</si>
  <si>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</si>
  <si>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</si>
  <si>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</si>
  <si>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</si>
  <si>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</si>
  <si>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</si>
  <si>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</si>
  <si>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</si>
  <si>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</si>
  <si>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</si>
  <si>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</si>
  <si>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</si>
  <si>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</si>
  <si>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</si>
  <si>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</si>
  <si>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</si>
  <si>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</si>
  <si>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</si>
  <si>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</si>
  <si>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</si>
  <si>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</si>
  <si>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</si>
  <si>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</si>
  <si>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</si>
  <si>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</si>
  <si>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</si>
  <si>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</si>
  <si>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</si>
  <si>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</si>
  <si>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</si>
  <si>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</si>
  <si>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</si>
  <si>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</si>
  <si>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</si>
  <si>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</si>
  <si>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</si>
  <si>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</si>
  <si>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</si>
  <si>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</si>
  <si>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</si>
  <si>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</si>
  <si>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</si>
  <si>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</si>
  <si>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</si>
  <si>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</si>
  <si>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</si>
  <si>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</si>
  <si>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</si>
  <si>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</si>
  <si>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</si>
  <si>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</si>
  <si>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</si>
  <si>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</si>
  <si>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</si>
  <si>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</si>
  <si>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</si>
  <si>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</si>
  <si>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</si>
  <si>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</si>
  <si>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</si>
  <si>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</si>
  <si>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</si>
  <si>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</si>
  <si>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</si>
  <si>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</si>
  <si>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</si>
  <si>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</si>
  <si>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</si>
  <si>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</si>
  <si>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</si>
  <si>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</si>
  <si>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</si>
  <si>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</si>
  <si>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</si>
  <si>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</si>
  <si>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</si>
  <si>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</si>
  <si>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</si>
  <si>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</si>
  <si>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</si>
  <si>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</si>
  <si>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</si>
  <si>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</si>
  <si>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</si>
  <si>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</si>
  <si>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</si>
  <si>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</si>
  <si>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</si>
  <si>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</si>
  <si>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</si>
  <si>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</si>
  <si>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</si>
  <si>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</si>
  <si>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</si>
  <si>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</si>
  <si>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</si>
  <si>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</si>
  <si>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</si>
  <si>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</si>
  <si>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</si>
  <si>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</si>
  <si>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</si>
  <si>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</si>
  <si>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</si>
  <si>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</si>
  <si>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</si>
  <si>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</si>
  <si>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</si>
  <si>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</si>
  <si>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</si>
  <si>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</si>
  <si>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</si>
  <si>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</si>
  <si>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</si>
  <si>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</si>
  <si>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</si>
  <si>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</si>
  <si>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</si>
  <si>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</si>
  <si>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</si>
  <si>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</si>
  <si>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</si>
  <si>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</si>
  <si>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</si>
  <si>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</si>
  <si>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</si>
  <si>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</si>
  <si>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</si>
  <si>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</si>
  <si>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</si>
  <si>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</si>
  <si>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</si>
  <si>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</si>
  <si>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</si>
  <si>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</si>
  <si>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</si>
  <si>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</si>
  <si>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</si>
  <si>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</si>
  <si>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</si>
  <si>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</si>
  <si>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</si>
  <si>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</si>
  <si>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</si>
  <si>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</si>
  <si>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</si>
  <si>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</si>
  <si>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</si>
  <si>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</si>
  <si>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</si>
  <si>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</si>
  <si>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</si>
  <si>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</si>
  <si>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</si>
  <si>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</si>
  <si>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</si>
  <si>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</si>
  <si>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</si>
  <si>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</si>
  <si>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</si>
  <si>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</si>
  <si>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</si>
  <si>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</si>
  <si>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</si>
  <si>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</si>
  <si>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</si>
  <si>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</si>
  <si>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</si>
  <si>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</si>
  <si>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</si>
  <si>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</si>
  <si>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</si>
  <si>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</si>
  <si>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</si>
  <si>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</si>
  <si>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</si>
  <si>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</si>
  <si>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</si>
  <si>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</si>
  <si>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</si>
  <si>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</si>
  <si>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</si>
  <si>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</si>
  <si>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</si>
  <si>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</si>
  <si>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</si>
  <si>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</si>
  <si>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</si>
  <si>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</si>
  <si>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</si>
  <si>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</si>
  <si>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</si>
  <si>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</si>
  <si>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</si>
  <si>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</si>
  <si>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</si>
  <si>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</si>
  <si>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</si>
  <si>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</si>
  <si>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</si>
  <si>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</si>
  <si>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</si>
  <si>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</si>
  <si>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</si>
  <si>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</si>
  <si>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</si>
  <si>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</si>
  <si>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</si>
  <si>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</si>
  <si>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</si>
  <si>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</si>
  <si>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</si>
  <si>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</si>
  <si>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</si>
  <si>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</si>
  <si>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</si>
  <si>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</si>
  <si>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</si>
  <si>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</si>
  <si>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</si>
  <si>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</si>
  <si>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</si>
  <si>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</si>
  <si>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</si>
  <si>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</si>
  <si>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</si>
  <si>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</si>
  <si>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</si>
  <si>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</si>
  <si>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</si>
  <si>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</si>
  <si>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</si>
  <si>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</si>
  <si>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</si>
  <si>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</si>
  <si>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</si>
  <si>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</si>
  <si>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</si>
  <si>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</si>
  <si>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</si>
  <si>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</si>
  <si>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</si>
  <si>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</si>
  <si>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</si>
  <si>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</si>
  <si>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</si>
  <si>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</si>
  <si>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</si>
  <si>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</si>
  <si>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</si>
  <si>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</si>
  <si>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</si>
  <si>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</si>
  <si>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</si>
  <si>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</si>
  <si>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</si>
  <si>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</si>
  <si>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</si>
  <si>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</si>
  <si>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</si>
  <si>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</si>
  <si>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</si>
  <si>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</si>
  <si>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</si>
  <si>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</si>
  <si>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</si>
  <si>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</si>
  <si>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</si>
  <si>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</si>
  <si>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</si>
  <si>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</si>
  <si>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</si>
  <si>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</si>
  <si>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</si>
  <si>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</si>
  <si>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</si>
  <si>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</si>
  <si>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</si>
  <si>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</si>
  <si>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</si>
  <si>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</si>
  <si>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</si>
  <si>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</si>
  <si>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</si>
  <si>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</si>
  <si>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</si>
  <si>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</si>
  <si>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</si>
  <si>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</si>
  <si>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</si>
  <si>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</si>
  <si>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</si>
  <si>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</si>
  <si>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</si>
  <si>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</si>
  <si>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</si>
  <si>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</si>
  <si>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</si>
  <si>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</si>
  <si>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</si>
  <si>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</si>
  <si>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</si>
  <si>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</si>
  <si>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</si>
  <si>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</si>
  <si>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</si>
  <si>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</si>
  <si>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</si>
  <si>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</si>
  <si>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</si>
  <si>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</si>
  <si>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</si>
  <si>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</si>
  <si>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</si>
  <si>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</si>
  <si>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</si>
  <si>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</si>
  <si>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</si>
  <si>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</si>
  <si>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</si>
  <si>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</si>
  <si>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</si>
  <si>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</si>
  <si>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</si>
  <si>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</si>
  <si>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</si>
  <si>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</si>
  <si>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</si>
  <si>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</si>
  <si>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</si>
  <si>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</si>
  <si>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</si>
  <si>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</si>
  <si>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</si>
  <si>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</si>
  <si>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</si>
  <si>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</si>
  <si>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</si>
  <si>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</si>
  <si>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</si>
  <si>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</si>
  <si>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</si>
  <si>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</si>
  <si>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</si>
  <si>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</si>
  <si>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</si>
  <si>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</si>
  <si>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</si>
  <si>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</si>
  <si>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</si>
  <si>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</si>
  <si>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</si>
  <si>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</si>
  <si>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</si>
  <si>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</si>
  <si>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</si>
  <si>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</si>
  <si>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</si>
  <si>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</si>
  <si>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</si>
  <si>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</si>
  <si>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</si>
  <si>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</si>
  <si>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</si>
  <si>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</si>
  <si>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</si>
  <si>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</si>
  <si>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</si>
  <si>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</si>
  <si>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</si>
  <si>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</si>
  <si>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</si>
  <si>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</si>
  <si>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</si>
  <si>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</si>
  <si>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</si>
  <si>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</si>
  <si>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</si>
  <si>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</si>
  <si>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</si>
  <si>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</si>
  <si>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</si>
  <si>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</si>
  <si>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</si>
  <si>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</si>
  <si>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</si>
  <si>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</si>
  <si>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</si>
  <si>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</si>
  <si>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</si>
  <si>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</si>
  <si>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</si>
  <si>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</si>
  <si>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</si>
  <si>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</si>
  <si>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</si>
  <si>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</si>
  <si>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</si>
  <si>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</si>
  <si>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</si>
  <si>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</si>
  <si>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</si>
  <si>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</si>
  <si>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</si>
  <si>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</si>
  <si>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</si>
  <si>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</si>
  <si>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</si>
  <si>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</si>
  <si>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</si>
  <si>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</si>
  <si>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</si>
  <si>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</si>
  <si>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</si>
  <si>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</si>
  <si>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</si>
  <si>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</si>
  <si>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</si>
  <si>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</si>
  <si>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</si>
  <si>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</si>
  <si>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</si>
  <si>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</si>
  <si>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</si>
  <si>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</si>
  <si>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</si>
  <si>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</si>
  <si>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</si>
  <si>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</si>
  <si>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</si>
  <si>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</si>
  <si>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</si>
  <si>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</si>
  <si>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</si>
  <si>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</si>
  <si>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</si>
  <si>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</si>
  <si>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</si>
  <si>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</si>
  <si>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</si>
  <si>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</si>
  <si>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</si>
  <si>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</si>
  <si>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</si>
  <si>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</si>
  <si>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</si>
  <si>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</si>
  <si>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</si>
  <si>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</si>
  <si>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</si>
  <si>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</si>
  <si>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</si>
  <si>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</si>
  <si>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</si>
  <si>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</si>
  <si>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</si>
  <si>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</si>
  <si>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</si>
  <si>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</si>
  <si>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</si>
  <si>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</si>
  <si>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</si>
  <si>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</si>
  <si>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</si>
  <si>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</si>
  <si>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</si>
  <si>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</si>
  <si>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</si>
  <si>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</si>
  <si>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</si>
  <si>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</si>
  <si>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</si>
  <si>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</si>
  <si>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</si>
  <si>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</si>
  <si>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</si>
  <si>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</si>
  <si>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</si>
  <si>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</si>
  <si>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</si>
  <si>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</si>
  <si>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</si>
  <si>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</si>
  <si>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</si>
  <si>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</si>
  <si>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</si>
  <si>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</si>
  <si>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</si>
  <si>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</si>
  <si>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</si>
  <si>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</si>
  <si>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</si>
  <si>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</si>
  <si>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</si>
  <si>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</si>
  <si>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</si>
  <si>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</si>
  <si>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</si>
  <si>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</si>
  <si>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Actualizar el Sistema Integrado de Conservación Documental (plan de preservación)</t>
  </si>
  <si>
    <t>Camilo Moreno / Nancy Zamora</t>
  </si>
  <si>
    <t>Realizar sesiones de capacitación en temas de gestión y conservación documental  y manejo del sistema o aplicativo Orfeo</t>
  </si>
  <si>
    <t>Correos electrónicos de seguimiento.
11 Reportes de seguimiento.</t>
  </si>
  <si>
    <t>138 - Sistema de gestión y control implementado</t>
  </si>
  <si>
    <t>143 - Sistema de gestión y control implementado</t>
  </si>
  <si>
    <t>144 - Sistema de gestión y control implementado</t>
  </si>
  <si>
    <t>Realizar capacitación al personal de servicios generales y mantenimiento</t>
  </si>
  <si>
    <t>3 Capacitaciones al personal de servicios generales y mantenimiento</t>
  </si>
  <si>
    <t>Realizar visitas de inspección de áreas de depósito.</t>
  </si>
  <si>
    <t>1 Informe de visita de inspección realizada</t>
  </si>
  <si>
    <t xml:space="preserve">Realizar limpiezas general del archivo BIC y el archivo central </t>
  </si>
  <si>
    <t xml:space="preserve">2 Limpiezas generales del archivo BIC y el archivo central </t>
  </si>
  <si>
    <t>Realizar limpiezas rutinaria del archivo BIC y el archivo central</t>
  </si>
  <si>
    <t>10 Limpiezas rutinaria del archivo BIC y el archivo central</t>
  </si>
  <si>
    <t>Analizar el entorno climático y micro climático: lectura de iluminancia y tomar mediciones de material contaminante con el medidor de gases</t>
  </si>
  <si>
    <t xml:space="preserve">1 Informe de monitoreo de las condiciones ambientales de las instalaciones locativas del archivo. </t>
  </si>
  <si>
    <t>Revisar el Registro de Activos de Información de acuerdo con la resolución 1519 de 2020</t>
  </si>
  <si>
    <t>16 Registros  de la revisión de Activos de Información actualizado, adoptado y divulgado</t>
  </si>
  <si>
    <t xml:space="preserve">1 Índice de Información Clasificada y Reservada actualizado </t>
  </si>
  <si>
    <t>3 piezas graficas de invitación a capacitaciones de gestión documental divulgadas por  correo electrónico</t>
  </si>
  <si>
    <t>PINAR - Plan instrumentos archivísticos y demás documentos de Gestión documental</t>
  </si>
  <si>
    <t>Aumentar en 3 puntos el Índice de Desempeño Institucional, mediante la implementación del Modelo de Gestión y Desempeño</t>
  </si>
  <si>
    <t>PGD/Programa específico de documentos electrónicos de archivo.</t>
  </si>
  <si>
    <t>Se realiza cronograma de transferencias documentales primarias para la vigencia 2022, el cual está pendiente por presentar al Comité de Gestión y Desempeño.</t>
  </si>
  <si>
    <t>Presentar al archivo de Bogotá el SIC actualizado.</t>
  </si>
  <si>
    <t>Recolección de información de producción documental, de cada una de las dependencias.</t>
  </si>
  <si>
    <t>1 Informe que contenga plan de trabajo para subsanar las TRD que se encuentran convalidadas.</t>
  </si>
  <si>
    <t>Actualizar las TRD, con la información recolectada.</t>
  </si>
  <si>
    <t>8 TRD, actualizadas
8 Actas de aprobación de las TRD por cada dependencia.</t>
  </si>
  <si>
    <t>4 Documentos actualizados</t>
  </si>
  <si>
    <t>139 - Sistema de gestión y control implementado</t>
  </si>
  <si>
    <t>Presentación de TRD, al Comité Institucional de Gestión y Desempeño y al Archivo de Bogotá.</t>
  </si>
  <si>
    <t>140 - Sistema de gestión y control implementado</t>
  </si>
  <si>
    <t>Aplicar encuesta sobre calidad del servicio del proceso de  gestión documental.</t>
  </si>
  <si>
    <t>1 Formulario de encuesta diseñado.
1 documento de análisis de resultados de la encuesta</t>
  </si>
  <si>
    <t>Diseñar formato de entrega de documentos para digitalización.</t>
  </si>
  <si>
    <t>1. Formato aprobado en el SIG.</t>
  </si>
  <si>
    <t>20 requisitos del MOREQ  implementados en Orfeo
2. Actas de reunión de aprobación de requisitos.</t>
  </si>
  <si>
    <t>Actualización del FUID, correspondientes al segundo y tercer periodo.</t>
  </si>
  <si>
    <t>2. FUID actualizados
1. oficio de solicitud de visita al Archivo de Bogotá.</t>
  </si>
  <si>
    <t>Formulación aprobación del cronograma de transferencias documentales primarias.</t>
  </si>
  <si>
    <t xml:space="preserve">1. Cronograma formulado.
1. Cronograma aprobado por el Comité Institucional de Gestión  y Desempeño. </t>
  </si>
  <si>
    <t>5  Actas de Transferencia Documental 
5. FUID correspondientes a la transferencia documental primaria de TRD</t>
  </si>
  <si>
    <t>Revisar actualizar Índice de Información Clasificada y Reservada</t>
  </si>
  <si>
    <t>Actualizar las Tablas de retención documental, y actualizar cuadro de Clasificación Documental. (FURAG 322, 323,347 ) Según Acuerdo 01 de 2019.</t>
  </si>
  <si>
    <t>1 documento del SIC (plan de preservación) actualizado con el plan de preservación.</t>
  </si>
  <si>
    <t xml:space="preserve">Oficio de presentación del SIC al Archivo de Bogotá. </t>
  </si>
  <si>
    <t>Actualización de documentos archivísticos asociados a la TRD (Cuadro de clasificación documental, Fichas de valoración documental, Cuadros de caracterización documental y Memoria descriptiva).</t>
  </si>
  <si>
    <t>1 Acta de aprobación por parte del Comité de Gestión y Desempeño, aprobando las TRD.
1 Oficio remisorio al archivo de Bogotá, remitiendo las TRD aprobadas por la entidad.</t>
  </si>
  <si>
    <t>3 Capacitaciones a funcionarios y contratistas realizadas, (Invitación, presentación y Listados de asistencia).</t>
  </si>
  <si>
    <t xml:space="preserve">Gestionar espacio de almacenamiento para la información digitalizada correspondiente a las transferencias documentales primarias, con el proceso de Gestión de Sistemas de Información y Tecnologías, para </t>
  </si>
  <si>
    <t>Solicitud por mesa de ayuda.</t>
  </si>
  <si>
    <t>Realizar la digitalización de unidades documentales de 2007 hasta 2017, correspondientes a las transferencias documentales primarias, realizadas en las vigencias de 2019, 2020 y 202.1</t>
  </si>
  <si>
    <t>Culminar la intervención archivística del fondo documental documental Corporación La Candelaria de periodos de 1983 hasta 1995 (segundo y tercer periodo).</t>
  </si>
  <si>
    <t xml:space="preserve">Ejecutar actividades de organización archivística, para cada uno de los periodos del fondo documental acumulado. </t>
  </si>
  <si>
    <t xml:space="preserve">4  Informes de avance de las actividades archivísticas correspondientes a TVD.
</t>
  </si>
  <si>
    <t>Realizar la Intervención archivística del archivo de gestión,  periodo documental que inicia desde el 2007 hasta el 2017. (Dirección General, Control Interno, 2019)(Subdirección General, Subdirección Intervención, Subdirección de Divulgación y Subdirección Gestión Corporativa).</t>
  </si>
  <si>
    <t>Identificar en cada dependencia los documentos que deben ser firmados electrónicamente.</t>
  </si>
  <si>
    <t>1. Documento con la relación por dependencia de los documentos que deben ser firmados electrónicamente.</t>
  </si>
  <si>
    <t>Ajustar formatos para firma electrónica en Orfeo.</t>
  </si>
  <si>
    <t>Total de formatos identificados y ajustados para firma electrónica.</t>
  </si>
  <si>
    <t>Este periodo se realizó la capacitación correspondiente a la limpieza que se debe desarrollar en los depósitos de archivo del IDPC, por parte del personal de limpieza.</t>
  </si>
  <si>
    <t>Para el mes de febrero 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febrero.</t>
  </si>
  <si>
    <t>Orientar y atender el 100% de las solicitudes de recuperación, protección y conservación del patrimonio cultural del Distrito Cápita</t>
  </si>
  <si>
    <t>3 Formatos diligenciados con la relación de los expedientes digitalizados (200 carpetas digitalizadas).</t>
  </si>
  <si>
    <t xml:space="preserve">Diagnóstico de TRD convalidadas frente a la asignación de funciones establecidas en el Acuerdo 070 de 2015. </t>
  </si>
  <si>
    <t>Actualizar las Tablas de Retención Documental, y actualizar cuadro de Clasificación Documental. (FURAG 322, 323,347 ) según Decreto 070 de 2015.</t>
  </si>
  <si>
    <t>8 formatos de encuesta wncuesta  de estudio oficina productora diligenciados.</t>
  </si>
  <si>
    <t>Divulgar la pieza gráfica de invitación a las capacitaciones de Gestión documental que se realizan en la vigencia</t>
  </si>
  <si>
    <t>Realizar seguimiento a las buenas prácticas del aplicativo Orfeo de los servidores públicos del IDPC</t>
  </si>
  <si>
    <t>16 Formato único de Inventario Documental</t>
  </si>
  <si>
    <t xml:space="preserve">Desarrollar e implementar en el Sistema Documental Orfeo, los requisitos establecidos en el MOREQ </t>
  </si>
  <si>
    <t xml:space="preserve">Actualizar el inventario de gestión desde el periodo documental que inicia desde el 2018 hasta el 2021. FURAG </t>
  </si>
  <si>
    <t xml:space="preserve">Realizar  el levantamiento de inventario  del archivo de gestión periodo documental que inicia desde el 2018 hasta el 2021. (Documentos físicos y Electrónicos)FURAG </t>
  </si>
  <si>
    <t>Fortalecer la capacidades de los colaboradores del IDPC, en cuanto al proceso de Gestión Documental y el Sistema de Gestión Documental ORFEO, para garantizar la consulta y la conservación de la memoria institucional en la entidad.</t>
  </si>
  <si>
    <t>Contratistas Gestión Documental (Camilo Moreno / Nancy Zamora)</t>
  </si>
  <si>
    <t>Actualización  y mejora el instrumento de archivo de activos de información en el marco de la implementación de la política de gestión documental</t>
  </si>
  <si>
    <t>Realizar actividades de buenas prácticas para la sostenibilidad y mejora del  Sistema Integrado de Conservación - SIC</t>
  </si>
  <si>
    <t>Analizar y definir el uso de las firmas electrónicas y digitales.</t>
  </si>
  <si>
    <t>Actualización  y definir el programa específico para el fortalecimiento y mejora del  PGD.</t>
  </si>
  <si>
    <t xml:space="preserve">Formular y aprobar un programa específico del PGD (Programa de normalización de formas y formularios electrónicos). </t>
  </si>
  <si>
    <t xml:space="preserve">Ejecutar el programa de documentos electrónicos de archivo para el fortalecimiento de la política de Gestión Documental </t>
  </si>
  <si>
    <t>1 programa específico actualizado</t>
  </si>
  <si>
    <t>Formular el Plan de Preservación Digital e incluirlo en el Sistema Integrado de Conservación Documental.</t>
  </si>
  <si>
    <r>
      <t xml:space="preserve">Para el periodo en meción se realizo la divulgación por correo electónico y se realizó la capacitación de Capacitación General de Orfeo.
</t>
    </r>
    <r>
      <rPr>
        <b/>
        <sz val="10"/>
        <color theme="1" tint="0.249977111117893"/>
        <rFont val="Calibri"/>
        <family val="2"/>
        <scheme val="minor"/>
      </rPr>
      <t xml:space="preserve">Evidencias: </t>
    </r>
    <r>
      <rPr>
        <sz val="10"/>
        <color theme="1" tint="0.249977111117893"/>
        <rFont val="Calibri"/>
        <family val="2"/>
        <scheme val="minor"/>
      </rPr>
      <t xml:space="preserve">Pieza comunicativa de invitación a capacitación. </t>
    </r>
  </si>
  <si>
    <r>
      <t xml:space="preserve">Para el periodo en meción se realizo la capacitación Capacitación General de Orfeo.
</t>
    </r>
    <r>
      <rPr>
        <b/>
        <sz val="10"/>
        <color theme="1" tint="0.249977111117893"/>
        <rFont val="Calibri"/>
        <family val="2"/>
        <scheme val="minor"/>
      </rPr>
      <t>Evidencias:</t>
    </r>
    <r>
      <rPr>
        <sz val="10"/>
        <color theme="1" tint="0.249977111117893"/>
        <rFont val="Calibri"/>
        <family val="2"/>
        <scheme val="minor"/>
      </rPr>
      <t xml:space="preserve"> lista de asistencia de  capacitación - presentación en Power Point.</t>
    </r>
  </si>
  <si>
    <r>
      <t xml:space="preserve"> En este periodo se realizarón  8 seguimientos a radicados por usuarios de las  buenas practicas del aplicativo Orfeo, por dependencias en el mes de Marzo.  
</t>
    </r>
    <r>
      <rPr>
        <b/>
        <sz val="10"/>
        <color theme="1" tint="0.249977111117893"/>
        <rFont val="Calibri"/>
        <family val="2"/>
        <scheme val="minor"/>
      </rPr>
      <t xml:space="preserve">
Evidencias: </t>
    </r>
    <r>
      <rPr>
        <sz val="10"/>
        <color theme="1" tint="0.249977111117893"/>
        <rFont val="Calibri"/>
        <family val="2"/>
        <scheme val="minor"/>
      </rPr>
      <t>Correo y matriz de reporte enviado desde la subdirección de gestión corporativa con reporte del mes  marzo.</t>
    </r>
  </si>
  <si>
    <r>
      <t xml:space="preserve"> En este periodo se realizarón  8 seguimientos a radicados por usuarios de las  buenas practicas del aplicativo Orfeo, por dependencias en el mes de Febrero.  
</t>
    </r>
    <r>
      <rPr>
        <b/>
        <sz val="10"/>
        <color theme="1" tint="0.249977111117893"/>
        <rFont val="Calibri"/>
        <family val="2"/>
        <scheme val="minor"/>
      </rPr>
      <t xml:space="preserve">
Evidencias: </t>
    </r>
    <r>
      <rPr>
        <sz val="10"/>
        <color theme="1" tint="0.249977111117893"/>
        <rFont val="Calibri"/>
        <family val="2"/>
        <scheme val="minor"/>
      </rPr>
      <t>Correo y matriz de reporte enviado desde la subdirección de gestión corporativa con reporte del me</t>
    </r>
    <r>
      <rPr>
        <b/>
        <sz val="10"/>
        <color theme="1" tint="0.249977111117893"/>
        <rFont val="Calibri"/>
        <family val="2"/>
        <scheme val="minor"/>
      </rPr>
      <t xml:space="preserve">s </t>
    </r>
    <r>
      <rPr>
        <sz val="10"/>
        <color theme="1" tint="0.249977111117893"/>
        <rFont val="Calibri"/>
        <family val="2"/>
        <scheme val="minor"/>
      </rPr>
      <t xml:space="preserve"> febrero.
</t>
    </r>
  </si>
  <si>
    <r>
      <t xml:space="preserve">Se realizo una (1) solictud por medio de la mesa de ayuda dirigida a Sistemas, para la asignación de espacio para alojar la iformación digitalizada del archivo central.
</t>
    </r>
    <r>
      <rPr>
        <b/>
        <sz val="10"/>
        <rFont val="Calibri"/>
        <family val="2"/>
        <scheme val="minor"/>
      </rPr>
      <t xml:space="preserve">Evidencias:  </t>
    </r>
    <r>
      <rPr>
        <sz val="10"/>
        <rFont val="Calibri"/>
        <family val="2"/>
        <scheme val="minor"/>
      </rPr>
      <t>Correo de Bogotá es TIC - Requerimiento No_ 1158, ha sido Registrado y pantallazo de solicitud de espacio para alojar información digitalizada de 2007 a la fecha por mesa de ayuda.</t>
    </r>
  </si>
  <si>
    <t>Se realizo 1 formato para el reporte diario de la digitalización que se le esta realizando al archivo central.</t>
  </si>
  <si>
    <t>Para el mes de Marzo 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</si>
</sst>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 _€_-;_-@"/>
    <numFmt numFmtId="165" formatCode="d/m/yyyy"/>
  </numFmts>
  <fonts count="4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name val="Calibri"/>
      <family val="2"/>
    </font>
    <font>
      <sz val="11"/>
      <name val="Calibri"/>
      <family val="2"/>
      <scheme val="minor"/>
    </font>
    <font>
      <sz val="9"/>
      <name val="Calibri"/>
      <family val="2"/>
      <scheme val="minor"/>
    </font>
  </fonts>
  <fills count="2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0"/>
        <bgColor rgb="FFEAF1DD"/>
      </patternFill>
    </fill>
  </fills>
  <borders count="81">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22" fillId="0" borderId="2"/>
    <xf numFmtId="9" fontId="35" fillId="0" borderId="0" applyFont="0" applyFill="0" applyBorder="0" applyAlignment="0" applyProtection="0"/>
    <xf numFmtId="0" fontId="37" fillId="0" borderId="2"/>
  </cellStyleXfs>
  <cellXfs count="41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8" fillId="3" borderId="1" xfId="0" applyFont="1" applyFill="1" applyBorder="1" applyAlignment="1">
      <alignment vertical="center"/>
    </xf>
    <xf numFmtId="0" fontId="16" fillId="3" borderId="1" xfId="0" applyFont="1" applyFill="1" applyBorder="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9" fillId="0" borderId="0" xfId="0" applyFont="1" applyAlignment="1"/>
    <xf numFmtId="164"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19" fillId="7" borderId="0" xfId="0" applyFont="1" applyFill="1" applyAlignment="1"/>
    <xf numFmtId="0" fontId="20" fillId="7" borderId="0" xfId="0" applyFont="1" applyFill="1" applyAlignment="1"/>
    <xf numFmtId="0" fontId="17" fillId="0" borderId="2" xfId="0" applyFont="1" applyBorder="1" applyAlignment="1">
      <alignment vertical="center" wrapText="1"/>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0" borderId="0" xfId="0" applyFont="1" applyAlignment="1" applyProtection="1">
      <alignment vertical="center"/>
      <protection locked="0"/>
    </xf>
    <xf numFmtId="0" fontId="17" fillId="0" borderId="0" xfId="0" applyFont="1" applyAlignment="1" applyProtection="1">
      <alignment vertical="center"/>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 xfId="0" applyFont="1" applyFill="1" applyBorder="1" applyAlignment="1">
      <alignment horizontal="center" vertical="center" wrapText="1"/>
    </xf>
    <xf numFmtId="0" fontId="12" fillId="0" borderId="2" xfId="0" applyFont="1" applyBorder="1" applyAlignment="1">
      <alignment horizontal="center" vertical="center"/>
    </xf>
    <xf numFmtId="0" fontId="10" fillId="6" borderId="2" xfId="0" applyFont="1" applyFill="1"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0" borderId="0" xfId="0" applyFont="1" applyAlignment="1">
      <alignmen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0" fontId="9" fillId="3" borderId="2" xfId="0" applyFont="1" applyFill="1" applyBorder="1" applyAlignment="1">
      <alignment horizontal="center" vertical="center"/>
    </xf>
    <xf numFmtId="0" fontId="12" fillId="0" borderId="2" xfId="0" applyFont="1" applyBorder="1" applyAlignment="1"/>
    <xf numFmtId="0" fontId="11" fillId="0" borderId="2" xfId="0" applyFont="1" applyBorder="1" applyAlignment="1">
      <alignment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9" fillId="0" borderId="0" xfId="0" applyFont="1" applyAlignment="1">
      <alignment wrapText="1"/>
    </xf>
    <xf numFmtId="0" fontId="8" fillId="0" borderId="0" xfId="0" applyFont="1" applyAlignment="1"/>
    <xf numFmtId="0" fontId="8" fillId="0" borderId="0" xfId="0" applyFont="1" applyAlignment="1"/>
    <xf numFmtId="0" fontId="18" fillId="3" borderId="2" xfId="0" applyFont="1" applyFill="1" applyBorder="1" applyAlignment="1">
      <alignment vertical="center"/>
    </xf>
    <xf numFmtId="0" fontId="18" fillId="0" borderId="2" xfId="0" applyFont="1" applyBorder="1" applyAlignment="1">
      <alignment vertical="center" wrapText="1"/>
    </xf>
    <xf numFmtId="0" fontId="9" fillId="0" borderId="2" xfId="0" applyFont="1" applyBorder="1" applyAlignment="1">
      <alignment vertical="center" wrapText="1"/>
    </xf>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xf>
    <xf numFmtId="2" fontId="18" fillId="5" borderId="2" xfId="0" applyNumberFormat="1" applyFont="1" applyFill="1" applyBorder="1" applyAlignment="1">
      <alignment vertical="center" wrapText="1"/>
    </xf>
    <xf numFmtId="0" fontId="16" fillId="3" borderId="2" xfId="0" applyFont="1" applyFill="1" applyBorder="1" applyAlignment="1">
      <alignment vertical="center"/>
    </xf>
    <xf numFmtId="0" fontId="19" fillId="0" borderId="0" xfId="0" applyFont="1" applyAlignment="1">
      <alignment vertical="center"/>
    </xf>
    <xf numFmtId="0" fontId="9" fillId="0" borderId="0" xfId="0" applyFont="1" applyAlignment="1">
      <alignment horizontal="center" vertical="center" wrapText="1"/>
    </xf>
    <xf numFmtId="0" fontId="19" fillId="0" borderId="0" xfId="0" applyFont="1"/>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17" fillId="0" borderId="2" xfId="0" applyFont="1" applyFill="1" applyBorder="1" applyAlignment="1">
      <alignment vertical="center" wrapText="1"/>
    </xf>
    <xf numFmtId="0" fontId="8" fillId="0" borderId="0" xfId="0" applyFont="1" applyAlignment="1"/>
    <xf numFmtId="0" fontId="18" fillId="0" borderId="23" xfId="0" applyFont="1" applyBorder="1" applyAlignment="1">
      <alignment vertical="center" wrapText="1"/>
    </xf>
    <xf numFmtId="0" fontId="18" fillId="0" borderId="13" xfId="0" applyFont="1" applyBorder="1" applyAlignment="1">
      <alignment vertical="center" wrapText="1"/>
    </xf>
    <xf numFmtId="0" fontId="9" fillId="0" borderId="24" xfId="0" applyFont="1" applyBorder="1" applyAlignment="1">
      <alignment vertical="center" wrapText="1"/>
    </xf>
    <xf numFmtId="0" fontId="18" fillId="0" borderId="25" xfId="0" applyFont="1" applyBorder="1" applyAlignment="1">
      <alignment horizontal="center" vertical="center" wrapText="1"/>
    </xf>
    <xf numFmtId="14" fontId="18" fillId="0" borderId="25" xfId="0" applyNumberFormat="1" applyFont="1" applyBorder="1" applyAlignment="1">
      <alignment horizontal="center" vertical="center"/>
    </xf>
    <xf numFmtId="14" fontId="18" fillId="0" borderId="24" xfId="0" applyNumberFormat="1" applyFont="1" applyBorder="1" applyAlignment="1">
      <alignment horizontal="center" vertical="center"/>
    </xf>
    <xf numFmtId="2" fontId="18" fillId="5" borderId="26" xfId="0" applyNumberFormat="1" applyFont="1" applyFill="1" applyBorder="1" applyAlignment="1">
      <alignment vertical="center" wrapText="1"/>
    </xf>
    <xf numFmtId="0" fontId="11" fillId="0" borderId="4" xfId="0" applyFont="1" applyBorder="1" applyAlignment="1" applyProtection="1">
      <alignment horizontal="center" vertical="center" wrapText="1"/>
      <protection locked="0"/>
    </xf>
    <xf numFmtId="0" fontId="11" fillId="5" borderId="4" xfId="0"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9" fillId="8" borderId="0" xfId="0" applyFont="1" applyFill="1" applyAlignment="1">
      <alignment vertical="center"/>
    </xf>
    <xf numFmtId="0" fontId="19" fillId="8" borderId="0" xfId="0" applyFont="1" applyFill="1" applyAlignment="1"/>
    <xf numFmtId="0" fontId="17" fillId="2" borderId="11" xfId="0" applyFont="1" applyFill="1" applyBorder="1" applyAlignment="1">
      <alignment horizontal="center" vertical="center" wrapText="1"/>
    </xf>
    <xf numFmtId="0" fontId="11" fillId="0" borderId="2" xfId="0" applyFont="1" applyBorder="1" applyAlignment="1" applyProtection="1">
      <alignment horizontal="center" vertical="center"/>
      <protection locked="0"/>
    </xf>
    <xf numFmtId="0" fontId="12" fillId="0" borderId="2" xfId="0" applyFont="1" applyBorder="1" applyAlignment="1" applyProtection="1">
      <protection locked="0"/>
    </xf>
    <xf numFmtId="0" fontId="12" fillId="0" borderId="4" xfId="0" applyFont="1" applyBorder="1" applyAlignment="1"/>
    <xf numFmtId="0" fontId="9" fillId="0" borderId="0" xfId="0" applyFont="1" applyAlignment="1">
      <alignment horizontal="center" vertical="center" wrapText="1"/>
    </xf>
    <xf numFmtId="0" fontId="8" fillId="0" borderId="0" xfId="0" applyFont="1" applyAlignment="1"/>
    <xf numFmtId="0" fontId="11" fillId="0" borderId="2" xfId="0" applyFont="1" applyBorder="1" applyAlignment="1">
      <alignment horizontal="center" vertical="center"/>
    </xf>
    <xf numFmtId="0" fontId="9" fillId="0" borderId="0" xfId="0" applyFont="1" applyAlignment="1">
      <alignment horizontal="center" vertical="center" wrapText="1"/>
    </xf>
    <xf numFmtId="0" fontId="17" fillId="2" borderId="11" xfId="0" applyFont="1" applyFill="1" applyBorder="1" applyAlignment="1">
      <alignment horizontal="center" vertical="center" wrapText="1"/>
    </xf>
    <xf numFmtId="0" fontId="11" fillId="0" borderId="4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23" fillId="2" borderId="11" xfId="0" applyFont="1" applyFill="1" applyBorder="1" applyAlignment="1">
      <alignment horizontal="center" vertical="center" wrapText="1"/>
    </xf>
    <xf numFmtId="0" fontId="24" fillId="0" borderId="44"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5" fillId="0" borderId="44" xfId="1" applyFont="1" applyBorder="1" applyAlignment="1">
      <alignment vertical="center" wrapText="1"/>
    </xf>
    <xf numFmtId="14" fontId="18" fillId="0" borderId="13" xfId="0" applyNumberFormat="1" applyFont="1" applyBorder="1" applyAlignment="1">
      <alignment horizontal="center" vertical="center"/>
    </xf>
    <xf numFmtId="0" fontId="12" fillId="0" borderId="47" xfId="0" applyFont="1" applyBorder="1" applyAlignment="1"/>
    <xf numFmtId="0" fontId="12" fillId="0" borderId="43" xfId="0" applyFont="1" applyBorder="1" applyAlignment="1"/>
    <xf numFmtId="0" fontId="12" fillId="0" borderId="48" xfId="0" applyFont="1" applyBorder="1" applyAlignment="1"/>
    <xf numFmtId="0" fontId="12" fillId="0" borderId="29" xfId="0" applyFont="1" applyBorder="1" applyAlignment="1"/>
    <xf numFmtId="0" fontId="12" fillId="0" borderId="33" xfId="0" applyFont="1" applyBorder="1" applyAlignment="1"/>
    <xf numFmtId="0" fontId="12" fillId="0" borderId="38" xfId="0" applyFont="1" applyBorder="1" applyAlignment="1"/>
    <xf numFmtId="0" fontId="15" fillId="0" borderId="20" xfId="0" applyFont="1" applyFill="1" applyBorder="1" applyAlignment="1">
      <alignment vertical="center"/>
    </xf>
    <xf numFmtId="0" fontId="15" fillId="0" borderId="2" xfId="0" applyFont="1" applyFill="1" applyBorder="1" applyAlignment="1">
      <alignment vertical="center"/>
    </xf>
    <xf numFmtId="0" fontId="1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wrapText="1"/>
      <protection locked="0"/>
    </xf>
    <xf numFmtId="0" fontId="23" fillId="2" borderId="10"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1" fillId="5" borderId="44" xfId="0" applyFont="1" applyFill="1" applyBorder="1" applyAlignment="1" applyProtection="1">
      <alignment horizontal="center" vertical="center" wrapText="1"/>
      <protection locked="0"/>
    </xf>
    <xf numFmtId="0" fontId="11" fillId="5" borderId="45" xfId="0" applyFont="1" applyFill="1" applyBorder="1" applyAlignment="1" applyProtection="1">
      <alignment horizontal="left" vertical="center" wrapText="1"/>
      <protection locked="0"/>
    </xf>
    <xf numFmtId="0" fontId="17" fillId="0" borderId="20"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6" fillId="0" borderId="2" xfId="0" applyFont="1" applyFill="1" applyBorder="1" applyAlignment="1">
      <alignment vertical="center" wrapText="1"/>
    </xf>
    <xf numFmtId="0" fontId="17" fillId="0" borderId="20" xfId="0" applyFont="1" applyFill="1" applyBorder="1" applyAlignment="1">
      <alignment vertical="center" wrapText="1"/>
    </xf>
    <xf numFmtId="0" fontId="7" fillId="0" borderId="2" xfId="0" applyFont="1" applyFill="1" applyBorder="1" applyAlignment="1">
      <alignment vertical="center" wrapText="1"/>
    </xf>
    <xf numFmtId="0" fontId="24" fillId="7" borderId="7" xfId="0" applyFont="1" applyFill="1" applyBorder="1" applyAlignment="1" applyProtection="1">
      <alignment horizontal="center" vertical="center" wrapText="1"/>
      <protection locked="0"/>
    </xf>
    <xf numFmtId="0" fontId="24" fillId="7" borderId="9"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8" fillId="0" borderId="0" xfId="0" applyFont="1" applyAlignment="1"/>
    <xf numFmtId="0" fontId="29" fillId="0" borderId="2" xfId="0" applyFont="1" applyBorder="1" applyAlignment="1">
      <alignment vertical="center"/>
    </xf>
    <xf numFmtId="0" fontId="26" fillId="0" borderId="2" xfId="0" applyFont="1" applyBorder="1" applyAlignment="1"/>
    <xf numFmtId="0" fontId="30" fillId="3" borderId="1" xfId="0"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wrapText="1"/>
    </xf>
    <xf numFmtId="0" fontId="31" fillId="0" borderId="21" xfId="0" applyFont="1" applyBorder="1" applyAlignment="1">
      <alignment horizontal="left" vertical="center"/>
    </xf>
    <xf numFmtId="0" fontId="31" fillId="0" borderId="2"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3" fillId="0" borderId="0" xfId="0" applyFont="1" applyAlignment="1">
      <alignment vertical="center"/>
    </xf>
    <xf numFmtId="0" fontId="34" fillId="0" borderId="0" xfId="0" applyFont="1" applyAlignment="1">
      <alignment vertical="center"/>
    </xf>
    <xf numFmtId="0" fontId="33" fillId="3" borderId="1" xfId="0" applyFont="1" applyFill="1" applyBorder="1" applyAlignment="1">
      <alignment horizontal="center" vertical="center"/>
    </xf>
    <xf numFmtId="0" fontId="33" fillId="0" borderId="0" xfId="0" applyFont="1" applyAlignment="1">
      <alignment horizontal="center" vertical="center"/>
    </xf>
    <xf numFmtId="0" fontId="26" fillId="0" borderId="0" xfId="0" applyFont="1" applyAlignment="1"/>
    <xf numFmtId="9" fontId="24" fillId="7" borderId="28" xfId="2" applyFont="1" applyFill="1" applyBorder="1" applyAlignment="1" applyProtection="1">
      <alignment horizontal="center" vertical="center" wrapText="1"/>
      <protection locked="0"/>
    </xf>
    <xf numFmtId="0" fontId="25" fillId="10" borderId="41" xfId="1" applyFont="1" applyFill="1" applyBorder="1" applyAlignment="1">
      <alignment vertical="center" wrapText="1"/>
    </xf>
    <xf numFmtId="0" fontId="11" fillId="12" borderId="41" xfId="0" applyFont="1" applyFill="1" applyBorder="1" applyAlignment="1" applyProtection="1">
      <alignment horizontal="center" vertical="center" wrapText="1"/>
      <protection locked="0"/>
    </xf>
    <xf numFmtId="14" fontId="11" fillId="12" borderId="56" xfId="0" applyNumberFormat="1" applyFont="1" applyFill="1" applyBorder="1" applyAlignment="1" applyProtection="1">
      <alignment horizontal="center" vertical="center"/>
      <protection locked="0"/>
    </xf>
    <xf numFmtId="14" fontId="11" fillId="12" borderId="57" xfId="0" applyNumberFormat="1"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54" xfId="0" applyFont="1" applyFill="1" applyBorder="1" applyAlignment="1" applyProtection="1">
      <alignment horizontal="center" vertical="center" wrapText="1"/>
      <protection locked="0"/>
    </xf>
    <xf numFmtId="9" fontId="36" fillId="9" borderId="43" xfId="2" applyFont="1" applyFill="1" applyBorder="1" applyAlignment="1" applyProtection="1">
      <alignment horizontal="center" vertical="center" wrapText="1"/>
      <protection locked="0"/>
    </xf>
    <xf numFmtId="0" fontId="36" fillId="9" borderId="57" xfId="0" applyFont="1" applyFill="1" applyBorder="1" applyAlignment="1" applyProtection="1">
      <alignment horizontal="center" vertical="center" wrapText="1"/>
      <protection locked="0"/>
    </xf>
    <xf numFmtId="0" fontId="11" fillId="9" borderId="51" xfId="0" applyFont="1" applyFill="1" applyBorder="1" applyAlignment="1" applyProtection="1">
      <alignment horizontal="center" vertical="center" wrapText="1"/>
      <protection locked="0"/>
    </xf>
    <xf numFmtId="0" fontId="11" fillId="11" borderId="41" xfId="0" applyFont="1" applyFill="1" applyBorder="1" applyAlignment="1" applyProtection="1">
      <alignment horizontal="center" vertical="center" wrapText="1"/>
      <protection locked="0"/>
    </xf>
    <xf numFmtId="0" fontId="11" fillId="13" borderId="41" xfId="0" applyFont="1" applyFill="1" applyBorder="1" applyAlignment="1" applyProtection="1">
      <alignment horizontal="left" vertical="center" wrapText="1"/>
      <protection locked="0"/>
    </xf>
    <xf numFmtId="0" fontId="11" fillId="13" borderId="51" xfId="0" applyFont="1" applyFill="1" applyBorder="1" applyAlignment="1" applyProtection="1">
      <alignment horizontal="left" vertical="center" wrapText="1"/>
      <protection locked="0"/>
    </xf>
    <xf numFmtId="0" fontId="9" fillId="0" borderId="25" xfId="0" applyFont="1" applyBorder="1" applyAlignment="1">
      <alignment vertical="center" wrapText="1"/>
    </xf>
    <xf numFmtId="0" fontId="23" fillId="0" borderId="42" xfId="0" applyFont="1" applyBorder="1" applyAlignment="1" applyProtection="1">
      <alignment horizontal="center" vertical="center" wrapText="1"/>
      <protection locked="0"/>
    </xf>
    <xf numFmtId="0" fontId="24" fillId="9" borderId="62" xfId="0" applyFont="1" applyFill="1" applyBorder="1" applyAlignment="1" applyProtection="1">
      <alignment horizontal="center" vertical="center" wrapText="1"/>
      <protection locked="0"/>
    </xf>
    <xf numFmtId="0" fontId="25" fillId="10" borderId="54" xfId="1" applyFont="1" applyFill="1" applyBorder="1" applyAlignment="1">
      <alignment vertical="center" wrapText="1"/>
    </xf>
    <xf numFmtId="0" fontId="11" fillId="12" borderId="54" xfId="0" applyFont="1" applyFill="1" applyBorder="1" applyAlignment="1" applyProtection="1">
      <alignment horizontal="center" vertical="center" wrapText="1"/>
      <protection locked="0"/>
    </xf>
    <xf numFmtId="14" fontId="11" fillId="12" borderId="60" xfId="0" applyNumberFormat="1" applyFont="1" applyFill="1" applyBorder="1" applyAlignment="1" applyProtection="1">
      <alignment horizontal="center" vertical="center"/>
      <protection locked="0"/>
    </xf>
    <xf numFmtId="14" fontId="11" fillId="12" borderId="58" xfId="0" applyNumberFormat="1" applyFont="1" applyFill="1" applyBorder="1" applyAlignment="1" applyProtection="1">
      <alignment horizontal="center" vertical="center"/>
      <protection locked="0"/>
    </xf>
    <xf numFmtId="0" fontId="36" fillId="9" borderId="54" xfId="0" applyFont="1" applyFill="1" applyBorder="1" applyAlignment="1" applyProtection="1">
      <alignment horizontal="center" vertical="center" wrapText="1"/>
      <protection locked="0"/>
    </xf>
    <xf numFmtId="9" fontId="36" fillId="9" borderId="63" xfId="2" applyFont="1" applyFill="1" applyBorder="1" applyAlignment="1" applyProtection="1">
      <alignment horizontal="center" vertical="center" wrapText="1"/>
      <protection locked="0"/>
    </xf>
    <xf numFmtId="0" fontId="36" fillId="9" borderId="58" xfId="0" applyFont="1" applyFill="1" applyBorder="1" applyAlignment="1" applyProtection="1">
      <alignment horizontal="center" vertical="center" wrapText="1"/>
      <protection locked="0"/>
    </xf>
    <xf numFmtId="0" fontId="11" fillId="9" borderId="61" xfId="0" applyFont="1" applyFill="1" applyBorder="1" applyAlignment="1" applyProtection="1">
      <alignment horizontal="center" vertical="center" wrapText="1"/>
      <protection locked="0"/>
    </xf>
    <xf numFmtId="0" fontId="11" fillId="11" borderId="54" xfId="0" applyFont="1" applyFill="1" applyBorder="1" applyAlignment="1" applyProtection="1">
      <alignment horizontal="center" vertical="center" wrapText="1"/>
      <protection locked="0"/>
    </xf>
    <xf numFmtId="0" fontId="11" fillId="13" borderId="54" xfId="0" applyFont="1" applyFill="1" applyBorder="1" applyAlignment="1" applyProtection="1">
      <alignment horizontal="left" vertical="center" wrapText="1"/>
      <protection locked="0"/>
    </xf>
    <xf numFmtId="0" fontId="11" fillId="13" borderId="61" xfId="0" applyFont="1" applyFill="1" applyBorder="1" applyAlignment="1" applyProtection="1">
      <alignment horizontal="left" vertical="center" wrapText="1"/>
      <protection locked="0"/>
    </xf>
    <xf numFmtId="0" fontId="11" fillId="13" borderId="58" xfId="0" applyFont="1" applyFill="1" applyBorder="1" applyAlignment="1" applyProtection="1">
      <alignment horizontal="left" vertical="center" wrapText="1"/>
      <protection locked="0"/>
    </xf>
    <xf numFmtId="0" fontId="19" fillId="14" borderId="0" xfId="0" applyFont="1" applyFill="1" applyAlignment="1"/>
    <xf numFmtId="0" fontId="38" fillId="0" borderId="65" xfId="3" applyFont="1" applyFill="1" applyBorder="1" applyAlignment="1">
      <alignment wrapText="1"/>
    </xf>
    <xf numFmtId="0" fontId="38" fillId="0" borderId="65" xfId="3" applyFont="1" applyFill="1" applyBorder="1" applyAlignment="1">
      <alignment horizontal="right" wrapText="1"/>
    </xf>
    <xf numFmtId="0" fontId="38" fillId="15" borderId="64" xfId="3" applyFont="1" applyFill="1" applyBorder="1" applyAlignment="1">
      <alignment horizontal="center"/>
    </xf>
    <xf numFmtId="0" fontId="24" fillId="0" borderId="4" xfId="0" applyFont="1" applyBorder="1" applyAlignment="1" applyProtection="1">
      <alignment horizontal="center" vertical="center" wrapText="1"/>
      <protection locked="0"/>
    </xf>
    <xf numFmtId="0" fontId="25" fillId="7" borderId="4" xfId="1" applyFont="1" applyFill="1" applyBorder="1" applyAlignment="1">
      <alignment vertical="center" wrapText="1"/>
    </xf>
    <xf numFmtId="0" fontId="24" fillId="9" borderId="4"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17" fillId="2" borderId="66" xfId="0" applyFont="1" applyFill="1" applyBorder="1" applyAlignment="1">
      <alignment horizontal="center" vertical="center"/>
    </xf>
    <xf numFmtId="0" fontId="17" fillId="2" borderId="69"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25" fillId="0" borderId="4" xfId="1" applyFont="1" applyBorder="1" applyAlignment="1">
      <alignment vertical="center" wrapText="1"/>
    </xf>
    <xf numFmtId="14" fontId="11" fillId="0" borderId="4" xfId="0" applyNumberFormat="1" applyFont="1" applyBorder="1" applyAlignment="1" applyProtection="1">
      <alignment horizontal="center" vertical="center"/>
      <protection locked="0"/>
    </xf>
    <xf numFmtId="9" fontId="24" fillId="7" borderId="4" xfId="2"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25" fillId="10" borderId="4" xfId="1" applyFont="1" applyFill="1" applyBorder="1" applyAlignment="1">
      <alignment vertical="center" wrapText="1"/>
    </xf>
    <xf numFmtId="0" fontId="11" fillId="12" borderId="4" xfId="0" applyFont="1" applyFill="1" applyBorder="1" applyAlignment="1" applyProtection="1">
      <alignment horizontal="center" vertical="center" wrapText="1"/>
      <protection locked="0"/>
    </xf>
    <xf numFmtId="14" fontId="11" fillId="12" borderId="4" xfId="0" applyNumberFormat="1" applyFont="1" applyFill="1" applyBorder="1" applyAlignment="1" applyProtection="1">
      <alignment horizontal="center" vertical="center"/>
      <protection locked="0"/>
    </xf>
    <xf numFmtId="0" fontId="36" fillId="9" borderId="4" xfId="0" applyFont="1" applyFill="1" applyBorder="1" applyAlignment="1" applyProtection="1">
      <alignment horizontal="center" vertical="center" wrapText="1"/>
      <protection locked="0"/>
    </xf>
    <xf numFmtId="9" fontId="36" fillId="9" borderId="4" xfId="2"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3" borderId="4" xfId="0" applyFont="1" applyFill="1" applyBorder="1" applyAlignment="1" applyProtection="1">
      <alignment horizontal="left" vertical="center" wrapText="1"/>
      <protection locked="0"/>
    </xf>
    <xf numFmtId="0" fontId="18" fillId="0" borderId="4" xfId="0" applyFont="1" applyBorder="1" applyAlignment="1">
      <alignment vertical="center" wrapText="1"/>
    </xf>
    <xf numFmtId="0" fontId="9" fillId="0" borderId="4" xfId="0" applyFont="1" applyBorder="1" applyAlignment="1">
      <alignment vertical="center" wrapText="1"/>
    </xf>
    <xf numFmtId="0" fontId="18" fillId="0" borderId="4" xfId="0" applyFont="1" applyBorder="1" applyAlignment="1">
      <alignment horizontal="center" vertical="center" wrapText="1"/>
    </xf>
    <xf numFmtId="14" fontId="18" fillId="0" borderId="4" xfId="0" applyNumberFormat="1" applyFont="1" applyBorder="1" applyAlignment="1">
      <alignment horizontal="center" vertical="center"/>
    </xf>
    <xf numFmtId="2" fontId="18" fillId="5" borderId="4" xfId="0" applyNumberFormat="1" applyFont="1" applyFill="1" applyBorder="1" applyAlignment="1">
      <alignment vertical="center" wrapText="1"/>
    </xf>
    <xf numFmtId="0" fontId="39" fillId="16" borderId="70" xfId="0" applyFont="1" applyFill="1" applyBorder="1" applyAlignment="1">
      <alignment horizontal="left" vertical="center" wrapText="1"/>
    </xf>
    <xf numFmtId="0" fontId="39" fillId="16" borderId="71" xfId="0" applyFont="1" applyFill="1" applyBorder="1" applyAlignment="1">
      <alignment horizontal="left" vertical="center" wrapText="1"/>
    </xf>
    <xf numFmtId="0" fontId="39" fillId="16" borderId="72" xfId="0" applyFont="1" applyFill="1" applyBorder="1" applyAlignment="1">
      <alignment horizontal="left" vertical="center" wrapText="1"/>
    </xf>
    <xf numFmtId="0" fontId="39" fillId="17" borderId="73" xfId="0" applyFont="1" applyFill="1" applyBorder="1" applyAlignment="1">
      <alignment horizontal="left" vertical="center" wrapText="1"/>
    </xf>
    <xf numFmtId="0" fontId="39" fillId="17" borderId="71" xfId="0" applyFont="1" applyFill="1" applyBorder="1" applyAlignment="1">
      <alignment horizontal="left" vertical="center" wrapText="1"/>
    </xf>
    <xf numFmtId="0" fontId="39" fillId="17" borderId="74" xfId="0" applyFont="1" applyFill="1" applyBorder="1" applyAlignment="1">
      <alignment horizontal="left" vertical="center" wrapText="1"/>
    </xf>
    <xf numFmtId="0" fontId="39" fillId="18" borderId="75" xfId="0" applyFont="1" applyFill="1" applyBorder="1" applyAlignment="1">
      <alignment horizontal="left" vertical="center" wrapText="1"/>
    </xf>
    <xf numFmtId="0" fontId="39" fillId="18" borderId="71" xfId="0" applyFont="1" applyFill="1" applyBorder="1" applyAlignment="1">
      <alignment horizontal="left" vertical="center" wrapText="1"/>
    </xf>
    <xf numFmtId="0" fontId="39" fillId="18" borderId="72" xfId="0" applyFont="1" applyFill="1" applyBorder="1" applyAlignment="1">
      <alignment horizontal="left" vertical="center" wrapText="1"/>
    </xf>
    <xf numFmtId="0" fontId="29" fillId="19" borderId="73" xfId="0" applyFont="1" applyFill="1" applyBorder="1" applyAlignment="1">
      <alignment horizontal="left" vertical="center" wrapText="1"/>
    </xf>
    <xf numFmtId="0" fontId="39" fillId="19" borderId="71" xfId="0" applyFont="1" applyFill="1" applyBorder="1" applyAlignment="1">
      <alignment horizontal="left" vertical="center" wrapText="1"/>
    </xf>
    <xf numFmtId="0" fontId="39" fillId="19" borderId="74" xfId="0" applyFont="1" applyFill="1" applyBorder="1" applyAlignment="1">
      <alignment horizontal="left" vertical="center" wrapText="1"/>
    </xf>
    <xf numFmtId="0" fontId="39" fillId="20" borderId="75" xfId="0" applyFont="1" applyFill="1" applyBorder="1" applyAlignment="1">
      <alignment horizontal="left" vertical="center" wrapText="1"/>
    </xf>
    <xf numFmtId="0" fontId="39" fillId="20" borderId="72" xfId="0" applyFont="1" applyFill="1" applyBorder="1" applyAlignment="1">
      <alignment horizontal="left" vertical="center" wrapText="1"/>
    </xf>
    <xf numFmtId="0" fontId="39" fillId="9" borderId="73" xfId="0" applyFont="1" applyFill="1" applyBorder="1" applyAlignment="1">
      <alignment horizontal="left" vertical="center" wrapText="1"/>
    </xf>
    <xf numFmtId="0" fontId="39" fillId="9" borderId="76" xfId="0" applyFont="1" applyFill="1" applyBorder="1" applyAlignment="1">
      <alignment horizontal="left" vertical="center" wrapText="1"/>
    </xf>
    <xf numFmtId="0" fontId="39" fillId="18" borderId="74" xfId="0" applyFont="1" applyFill="1" applyBorder="1" applyAlignment="1">
      <alignment horizontal="left" vertical="center" wrapText="1"/>
    </xf>
    <xf numFmtId="0" fontId="39" fillId="9" borderId="71" xfId="0" applyFont="1" applyFill="1" applyBorder="1" applyAlignment="1">
      <alignment horizontal="left" vertical="center" wrapText="1"/>
    </xf>
    <xf numFmtId="0" fontId="39" fillId="19" borderId="73" xfId="0" applyFont="1" applyFill="1" applyBorder="1" applyAlignment="1">
      <alignment horizontal="left" vertical="center" wrapText="1"/>
    </xf>
    <xf numFmtId="0" fontId="38" fillId="15" borderId="64" xfId="3" applyFont="1" applyFill="1" applyBorder="1" applyAlignment="1">
      <alignment horizontal="center" wrapText="1"/>
    </xf>
    <xf numFmtId="0" fontId="24" fillId="18" borderId="71" xfId="0" applyFont="1" applyFill="1" applyBorder="1" applyAlignment="1">
      <alignment horizontal="left" vertical="center" wrapText="1"/>
    </xf>
    <xf numFmtId="0" fontId="24" fillId="19" borderId="71" xfId="0" applyFont="1" applyFill="1" applyBorder="1" applyAlignment="1">
      <alignment horizontal="left" vertical="center" wrapText="1"/>
    </xf>
    <xf numFmtId="0" fontId="29" fillId="19" borderId="74" xfId="0" applyFont="1" applyFill="1" applyBorder="1" applyAlignment="1">
      <alignment horizontal="left" vertical="center" wrapText="1"/>
    </xf>
    <xf numFmtId="0" fontId="0" fillId="0" borderId="71" xfId="0" applyFont="1" applyBorder="1" applyAlignment="1"/>
    <xf numFmtId="0" fontId="24"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4" fillId="7" borderId="16" xfId="0" applyFont="1" applyFill="1" applyBorder="1" applyAlignment="1" applyProtection="1">
      <alignment horizontal="center" vertical="center" wrapText="1"/>
      <protection locked="0"/>
    </xf>
    <xf numFmtId="0" fontId="40" fillId="0" borderId="4" xfId="0" applyFont="1" applyBorder="1" applyAlignment="1">
      <alignment horizontal="center" vertical="center" wrapText="1"/>
    </xf>
    <xf numFmtId="0" fontId="24" fillId="7" borderId="19" xfId="0" applyFont="1" applyFill="1" applyBorder="1" applyAlignment="1" applyProtection="1">
      <alignment horizontal="center" vertical="center" wrapText="1"/>
      <protection locked="0"/>
    </xf>
    <xf numFmtId="0" fontId="24" fillId="7" borderId="27" xfId="0" applyFont="1" applyFill="1" applyBorder="1" applyAlignment="1" applyProtection="1">
      <alignment horizontal="center" vertical="center" wrapText="1"/>
      <protection locked="0"/>
    </xf>
    <xf numFmtId="0" fontId="24" fillId="7" borderId="18" xfId="0" applyFont="1" applyFill="1" applyBorder="1" applyAlignment="1" applyProtection="1">
      <alignment horizontal="center" vertical="center" wrapText="1"/>
      <protection locked="0"/>
    </xf>
    <xf numFmtId="0" fontId="11" fillId="0" borderId="4" xfId="0" applyFont="1" applyBorder="1" applyAlignment="1" applyProtection="1">
      <alignment vertical="center" wrapText="1"/>
      <protection locked="0"/>
    </xf>
    <xf numFmtId="0" fontId="40" fillId="0" borderId="4" xfId="0" applyFont="1" applyBorder="1" applyAlignment="1">
      <alignment vertical="center" wrapText="1"/>
    </xf>
    <xf numFmtId="0" fontId="11" fillId="0" borderId="4" xfId="0" applyFont="1" applyBorder="1" applyAlignment="1" applyProtection="1">
      <alignment horizontal="center" vertical="center" wrapText="1"/>
      <protection locked="0"/>
    </xf>
    <xf numFmtId="165" fontId="40" fillId="0" borderId="4" xfId="0" applyNumberFormat="1" applyFont="1" applyBorder="1" applyAlignment="1">
      <alignment horizontal="center" vertical="center"/>
    </xf>
    <xf numFmtId="0" fontId="24" fillId="12" borderId="41" xfId="0" applyFont="1" applyFill="1" applyBorder="1" applyAlignment="1" applyProtection="1">
      <alignment horizontal="center" vertical="center" wrapText="1"/>
      <protection locked="0"/>
    </xf>
    <xf numFmtId="14" fontId="24" fillId="12" borderId="56" xfId="0" applyNumberFormat="1" applyFont="1" applyFill="1" applyBorder="1" applyAlignment="1" applyProtection="1">
      <alignment horizontal="center" vertical="center"/>
      <protection locked="0"/>
    </xf>
    <xf numFmtId="14" fontId="24" fillId="12" borderId="57" xfId="0" applyNumberFormat="1" applyFont="1" applyFill="1" applyBorder="1" applyAlignment="1" applyProtection="1">
      <alignment horizontal="center" vertical="center"/>
      <protection locked="0"/>
    </xf>
    <xf numFmtId="0" fontId="23" fillId="2" borderId="66" xfId="0" applyFont="1" applyFill="1" applyBorder="1" applyAlignment="1">
      <alignment horizontal="center" vertical="center"/>
    </xf>
    <xf numFmtId="0" fontId="24"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40" fillId="0" borderId="4" xfId="0" applyFont="1" applyBorder="1" applyAlignment="1">
      <alignment horizontal="left" vertical="center" wrapText="1"/>
    </xf>
    <xf numFmtId="0" fontId="24" fillId="0" borderId="4" xfId="0" applyFont="1" applyBorder="1" applyAlignment="1" applyProtection="1">
      <alignment horizontal="left" vertical="center" wrapText="1"/>
      <protection locked="0"/>
    </xf>
    <xf numFmtId="0" fontId="15" fillId="3" borderId="2" xfId="0" applyFont="1" applyFill="1" applyBorder="1" applyAlignment="1">
      <alignment horizontal="left" vertical="center" wrapText="1"/>
    </xf>
    <xf numFmtId="0" fontId="8" fillId="0" borderId="0" xfId="0" applyFont="1" applyAlignment="1">
      <alignment horizontal="left"/>
    </xf>
    <xf numFmtId="0" fontId="12" fillId="0" borderId="2" xfId="0" applyFont="1" applyBorder="1" applyAlignment="1">
      <alignment horizontal="left" vertical="center"/>
    </xf>
    <xf numFmtId="0" fontId="9" fillId="0" borderId="4" xfId="0" applyFont="1" applyBorder="1" applyAlignment="1">
      <alignment horizontal="left" vertical="center" wrapText="1"/>
    </xf>
    <xf numFmtId="0" fontId="40" fillId="21" borderId="4" xfId="0" applyFont="1" applyFill="1" applyBorder="1" applyAlignment="1">
      <alignment horizontal="left" vertical="center" wrapText="1"/>
    </xf>
    <xf numFmtId="0" fontId="10" fillId="0" borderId="0" xfId="0" applyFont="1" applyAlignment="1">
      <alignment horizontal="left" vertical="center"/>
    </xf>
    <xf numFmtId="0" fontId="9" fillId="0" borderId="2" xfId="0" applyFont="1" applyBorder="1" applyAlignment="1">
      <alignment horizontal="left" vertical="center" wrapText="1"/>
    </xf>
    <xf numFmtId="0" fontId="13" fillId="0" borderId="0" xfId="0" applyFont="1" applyAlignment="1">
      <alignment horizontal="left" vertical="center"/>
    </xf>
    <xf numFmtId="0" fontId="10" fillId="3" borderId="2" xfId="0" applyFont="1" applyFill="1" applyBorder="1" applyAlignment="1">
      <alignment horizontal="left" vertical="center"/>
    </xf>
    <xf numFmtId="0" fontId="12" fillId="0" borderId="0" xfId="0" applyFont="1" applyAlignment="1">
      <alignment horizontal="left"/>
    </xf>
    <xf numFmtId="0" fontId="24" fillId="0" borderId="4" xfId="0" applyFont="1" applyBorder="1" applyAlignment="1" applyProtection="1">
      <alignment horizontal="center" vertical="center" wrapText="1"/>
      <protection locked="0"/>
    </xf>
    <xf numFmtId="0" fontId="40" fillId="21" borderId="28" xfId="0" applyFont="1" applyFill="1" applyBorder="1" applyAlignment="1">
      <alignment vertical="center" wrapText="1"/>
    </xf>
    <xf numFmtId="0" fontId="40" fillId="21" borderId="4" xfId="0" applyFont="1" applyFill="1" applyBorder="1" applyAlignment="1">
      <alignment vertical="center" wrapText="1"/>
    </xf>
    <xf numFmtId="0" fontId="40" fillId="21" borderId="79" xfId="0" applyFont="1" applyFill="1" applyBorder="1" applyAlignment="1">
      <alignment vertical="center" wrapText="1"/>
    </xf>
    <xf numFmtId="0" fontId="24" fillId="0" borderId="80" xfId="0" applyFont="1" applyBorder="1" applyAlignment="1" applyProtection="1">
      <alignment horizontal="center" vertical="center" wrapText="1"/>
      <protection locked="0"/>
    </xf>
    <xf numFmtId="0" fontId="24" fillId="21" borderId="4" xfId="0" applyFont="1" applyFill="1" applyBorder="1" applyAlignment="1" applyProtection="1">
      <alignment horizontal="center" vertical="center" wrapText="1"/>
      <protection locked="0"/>
    </xf>
    <xf numFmtId="0" fontId="40" fillId="21" borderId="79" xfId="0" applyFont="1" applyFill="1" applyBorder="1" applyAlignment="1">
      <alignment horizontal="center" vertical="center" wrapText="1"/>
    </xf>
    <xf numFmtId="0" fontId="24" fillId="0" borderId="4" xfId="0" applyFont="1" applyBorder="1" applyAlignment="1" applyProtection="1">
      <alignment horizontal="center" vertical="center" wrapText="1"/>
      <protection locked="0"/>
    </xf>
    <xf numFmtId="0" fontId="24" fillId="21" borderId="4" xfId="0" applyFont="1" applyFill="1" applyBorder="1" applyAlignment="1" applyProtection="1">
      <alignment horizontal="center" vertical="center" wrapText="1"/>
      <protection locked="0"/>
    </xf>
    <xf numFmtId="14" fontId="10" fillId="0" borderId="0" xfId="0" applyNumberFormat="1" applyFont="1" applyAlignment="1">
      <alignment vertical="center"/>
    </xf>
    <xf numFmtId="0" fontId="11" fillId="21" borderId="0" xfId="0" applyFont="1" applyFill="1" applyAlignment="1" applyProtection="1">
      <alignment horizontal="center" vertical="center"/>
      <protection locked="0"/>
    </xf>
    <xf numFmtId="0" fontId="31" fillId="21" borderId="0" xfId="0" applyFont="1" applyFill="1" applyAlignment="1" applyProtection="1">
      <alignment horizontal="left" vertical="center"/>
      <protection locked="0"/>
    </xf>
    <xf numFmtId="0" fontId="25" fillId="21" borderId="4" xfId="1" applyFont="1" applyFill="1" applyBorder="1" applyAlignment="1">
      <alignment vertical="center" wrapText="1"/>
    </xf>
    <xf numFmtId="0" fontId="40" fillId="21" borderId="4" xfId="0" applyFont="1" applyFill="1" applyBorder="1" applyAlignment="1">
      <alignment horizontal="center" vertical="center" wrapText="1"/>
    </xf>
    <xf numFmtId="165" fontId="40" fillId="21" borderId="4" xfId="0" applyNumberFormat="1" applyFont="1" applyFill="1" applyBorder="1" applyAlignment="1">
      <alignment horizontal="center" vertical="center"/>
    </xf>
    <xf numFmtId="9" fontId="24" fillId="21" borderId="4" xfId="2" applyFont="1" applyFill="1" applyBorder="1" applyAlignment="1" applyProtection="1">
      <alignment horizontal="center" vertical="center" wrapText="1"/>
      <protection locked="0"/>
    </xf>
    <xf numFmtId="0" fontId="11" fillId="21" borderId="4" xfId="0" applyFont="1" applyFill="1" applyBorder="1" applyAlignment="1" applyProtection="1">
      <alignment horizontal="center" vertical="center" wrapText="1"/>
      <protection locked="0"/>
    </xf>
    <xf numFmtId="0" fontId="11" fillId="21" borderId="4" xfId="0" applyFont="1" applyFill="1" applyBorder="1" applyAlignment="1" applyProtection="1">
      <alignment vertical="center" wrapText="1"/>
      <protection locked="0"/>
    </xf>
    <xf numFmtId="0" fontId="11" fillId="22" borderId="4" xfId="0" applyFont="1" applyFill="1" applyBorder="1" applyAlignment="1" applyProtection="1">
      <alignment horizontal="center" vertical="center" wrapText="1"/>
      <protection locked="0"/>
    </xf>
    <xf numFmtId="0" fontId="17" fillId="21" borderId="0" xfId="0" applyFont="1" applyFill="1" applyAlignment="1" applyProtection="1">
      <alignment horizontal="center" vertical="center"/>
      <protection locked="0"/>
    </xf>
    <xf numFmtId="0" fontId="12" fillId="21" borderId="0" xfId="0" applyFont="1" applyFill="1" applyAlignment="1" applyProtection="1">
      <protection locked="0"/>
    </xf>
    <xf numFmtId="0" fontId="11" fillId="21" borderId="0" xfId="0" applyFont="1" applyFill="1" applyAlignment="1" applyProtection="1">
      <alignment vertical="center"/>
      <protection locked="0"/>
    </xf>
    <xf numFmtId="0" fontId="11" fillId="22" borderId="4" xfId="0" applyFont="1" applyFill="1" applyBorder="1" applyAlignment="1" applyProtection="1">
      <alignment horizontal="left" vertical="center" wrapText="1"/>
      <protection locked="0"/>
    </xf>
    <xf numFmtId="0" fontId="17" fillId="21" borderId="0" xfId="0" applyFont="1" applyFill="1" applyAlignment="1" applyProtection="1">
      <alignment vertical="center"/>
      <protection locked="0"/>
    </xf>
    <xf numFmtId="0" fontId="24"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24" fillId="5" borderId="45"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left" vertical="center" wrapText="1"/>
      <protection locked="0"/>
    </xf>
    <xf numFmtId="0" fontId="23" fillId="0" borderId="0" xfId="0" applyFont="1" applyAlignment="1">
      <alignment vertical="center"/>
    </xf>
    <xf numFmtId="0" fontId="41" fillId="0" borderId="0" xfId="0" applyFont="1" applyAlignment="1"/>
    <xf numFmtId="0" fontId="41" fillId="0" borderId="0" xfId="0" applyFont="1" applyAlignment="1" applyProtection="1">
      <protection locked="0"/>
    </xf>
    <xf numFmtId="0" fontId="11" fillId="21" borderId="45" xfId="0" applyFont="1" applyFill="1" applyBorder="1" applyAlignment="1" applyProtection="1">
      <alignment horizontal="center" vertical="center" wrapText="1"/>
      <protection locked="0"/>
    </xf>
    <xf numFmtId="0" fontId="24" fillId="21" borderId="45" xfId="0" applyFont="1" applyFill="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24" fillId="12" borderId="4"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3" fillId="2" borderId="1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23" fillId="2" borderId="3"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3" xfId="0" applyFont="1" applyFill="1" applyBorder="1" applyAlignment="1">
      <alignment horizontal="left" vertical="center" wrapText="1"/>
    </xf>
    <xf numFmtId="0" fontId="23" fillId="2" borderId="67" xfId="0" applyFont="1" applyFill="1" applyBorder="1" applyAlignment="1">
      <alignment horizontal="left" vertical="center" wrapText="1"/>
    </xf>
    <xf numFmtId="0" fontId="23" fillId="2" borderId="32"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17" fillId="4" borderId="35"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23" fillId="2" borderId="44"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1" fillId="21" borderId="4" xfId="0" applyFont="1" applyFill="1" applyBorder="1" applyAlignment="1" applyProtection="1">
      <alignment horizontal="center" vertical="center" wrapText="1"/>
      <protection locked="0"/>
    </xf>
    <xf numFmtId="0" fontId="23" fillId="2" borderId="11"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3" fillId="2" borderId="39" xfId="0" applyFont="1" applyFill="1" applyBorder="1" applyAlignment="1">
      <alignment horizontal="center" vertical="center" wrapText="1"/>
    </xf>
    <xf numFmtId="0" fontId="24" fillId="12" borderId="55" xfId="0" applyFont="1" applyFill="1" applyBorder="1" applyAlignment="1" applyProtection="1">
      <alignment horizontal="center" vertical="center" wrapText="1"/>
      <protection locked="0"/>
    </xf>
    <xf numFmtId="0" fontId="24" fillId="12" borderId="62" xfId="0" applyFont="1" applyFill="1" applyBorder="1" applyAlignment="1" applyProtection="1">
      <alignment horizontal="center" vertical="center" wrapText="1"/>
      <protection locked="0"/>
    </xf>
    <xf numFmtId="0" fontId="24" fillId="12" borderId="13" xfId="0" applyFont="1" applyFill="1" applyBorder="1" applyAlignment="1" applyProtection="1">
      <alignment horizontal="center" vertical="center" wrapText="1"/>
      <protection locked="0"/>
    </xf>
    <xf numFmtId="0" fontId="24" fillId="12" borderId="2" xfId="0" applyFont="1" applyFill="1" applyBorder="1" applyAlignment="1" applyProtection="1">
      <alignment horizontal="center" vertical="center" wrapText="1"/>
      <protection locked="0"/>
    </xf>
    <xf numFmtId="0" fontId="24" fillId="12" borderId="59" xfId="0" applyFont="1" applyFill="1" applyBorder="1" applyAlignment="1" applyProtection="1">
      <alignment horizontal="center" vertical="center" wrapText="1"/>
      <protection locked="0"/>
    </xf>
    <xf numFmtId="0" fontId="24" fillId="12" borderId="22" xfId="0" applyFont="1" applyFill="1" applyBorder="1" applyAlignment="1" applyProtection="1">
      <alignment horizontal="center" vertical="center" wrapText="1"/>
      <protection locked="0"/>
    </xf>
    <xf numFmtId="0" fontId="24" fillId="21" borderId="4" xfId="0" applyFont="1" applyFill="1" applyBorder="1" applyAlignment="1" applyProtection="1">
      <alignment horizontal="center" vertical="center" wrapText="1"/>
      <protection locked="0"/>
    </xf>
    <xf numFmtId="0" fontId="11" fillId="21" borderId="77" xfId="0" applyFont="1" applyFill="1" applyBorder="1" applyAlignment="1" applyProtection="1">
      <alignment horizontal="center" vertical="center" wrapText="1"/>
      <protection locked="0"/>
    </xf>
    <xf numFmtId="0" fontId="11" fillId="21" borderId="56" xfId="0" applyFont="1" applyFill="1" applyBorder="1" applyAlignment="1" applyProtection="1">
      <alignment horizontal="center" vertical="center" wrapText="1"/>
      <protection locked="0"/>
    </xf>
    <xf numFmtId="0" fontId="11" fillId="21" borderId="78" xfId="0" applyFont="1" applyFill="1" applyBorder="1" applyAlignment="1" applyProtection="1">
      <alignment horizontal="center" vertical="center" wrapText="1"/>
      <protection locked="0"/>
    </xf>
    <xf numFmtId="0" fontId="24" fillId="21" borderId="67" xfId="0" applyFont="1" applyFill="1" applyBorder="1" applyAlignment="1" applyProtection="1">
      <alignment horizontal="center" vertical="center" wrapText="1"/>
      <protection locked="0"/>
    </xf>
    <xf numFmtId="0" fontId="24" fillId="21" borderId="79" xfId="0" applyFont="1" applyFill="1" applyBorder="1" applyAlignment="1" applyProtection="1">
      <alignment horizontal="center" vertical="center" wrapText="1"/>
      <protection locked="0"/>
    </xf>
    <xf numFmtId="0" fontId="24" fillId="0" borderId="77" xfId="0" applyFont="1" applyBorder="1" applyAlignment="1" applyProtection="1">
      <alignment horizontal="center" vertical="center" wrapText="1"/>
      <protection locked="0"/>
    </xf>
    <xf numFmtId="0" fontId="24" fillId="0" borderId="80"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24" fillId="0" borderId="6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3" fillId="2" borderId="4" xfId="0" applyFont="1" applyFill="1" applyBorder="1" applyAlignment="1">
      <alignment horizontal="center" vertical="center" wrapText="1"/>
    </xf>
    <xf numFmtId="0" fontId="21" fillId="0" borderId="4" xfId="0" applyFont="1" applyBorder="1" applyAlignment="1">
      <alignment horizontal="center" vertical="center"/>
    </xf>
    <xf numFmtId="0" fontId="21" fillId="3" borderId="4" xfId="0" applyFont="1" applyFill="1" applyBorder="1" applyAlignment="1">
      <alignment horizontal="center" vertical="center"/>
    </xf>
    <xf numFmtId="0" fontId="17" fillId="4" borderId="34"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21" fillId="8" borderId="17"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protection locked="0"/>
    </xf>
    <xf numFmtId="0" fontId="21" fillId="8" borderId="18" xfId="0" applyFont="1" applyFill="1" applyBorder="1" applyAlignment="1" applyProtection="1">
      <alignment horizontal="center" vertical="center" wrapText="1"/>
      <protection locked="0"/>
    </xf>
    <xf numFmtId="0" fontId="14" fillId="8" borderId="37"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xf>
    <xf numFmtId="0" fontId="17" fillId="0" borderId="8"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6"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41" fillId="21" borderId="51" xfId="0" applyFont="1" applyFill="1" applyBorder="1" applyAlignment="1" applyProtection="1">
      <alignment horizontal="center" vertical="center" wrapText="1"/>
      <protection locked="0"/>
    </xf>
    <xf numFmtId="0" fontId="41" fillId="21" borderId="79" xfId="0" applyFont="1" applyFill="1" applyBorder="1" applyAlignment="1" applyProtection="1">
      <alignment horizontal="center" vertical="center" wrapText="1"/>
      <protection locked="0"/>
    </xf>
    <xf numFmtId="0" fontId="24" fillId="0" borderId="67" xfId="0" applyFont="1" applyBorder="1" applyAlignment="1" applyProtection="1">
      <alignment horizontal="center" vertical="center" wrapText="1"/>
      <protection locked="0"/>
    </xf>
    <xf numFmtId="0" fontId="24" fillId="0" borderId="79" xfId="0"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5"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94" t="s">
        <v>31</v>
      </c>
      <c r="I2" s="34" t="s">
        <v>32</v>
      </c>
      <c r="K2" s="34" t="s">
        <v>139</v>
      </c>
      <c r="R2" s="34" t="s">
        <v>190</v>
      </c>
      <c r="S2" s="34" t="s">
        <v>191</v>
      </c>
      <c r="V2" s="65"/>
      <c r="W2" s="65"/>
      <c r="X2" s="65"/>
      <c r="Y2" s="65"/>
    </row>
    <row r="3" spans="1:25" ht="24" x14ac:dyDescent="0.2">
      <c r="B3" s="93" t="s">
        <v>164</v>
      </c>
      <c r="H3" s="94" t="s">
        <v>193</v>
      </c>
      <c r="I3" s="34" t="s">
        <v>194</v>
      </c>
      <c r="K3" s="75" t="s">
        <v>158</v>
      </c>
      <c r="R3" s="65" t="s">
        <v>65</v>
      </c>
      <c r="S3" s="34" t="s">
        <v>172</v>
      </c>
    </row>
    <row r="4" spans="1:25" x14ac:dyDescent="0.2">
      <c r="B4" s="93" t="s">
        <v>33</v>
      </c>
      <c r="H4" s="94" t="s">
        <v>133</v>
      </c>
      <c r="I4" s="34" t="s">
        <v>87</v>
      </c>
      <c r="K4" s="34" t="s">
        <v>201</v>
      </c>
      <c r="R4" s="65" t="s">
        <v>165</v>
      </c>
      <c r="S4" s="34" t="s">
        <v>173</v>
      </c>
    </row>
    <row r="5" spans="1:25" ht="24" x14ac:dyDescent="0.2">
      <c r="B5" s="93" t="s">
        <v>4</v>
      </c>
      <c r="H5" s="94" t="s">
        <v>88</v>
      </c>
      <c r="I5" s="34" t="s">
        <v>89</v>
      </c>
      <c r="K5" s="34" t="s">
        <v>202</v>
      </c>
      <c r="R5" s="65" t="s">
        <v>166</v>
      </c>
      <c r="S5" s="34" t="s">
        <v>174</v>
      </c>
    </row>
    <row r="6" spans="1:25" x14ac:dyDescent="0.2">
      <c r="B6" s="93" t="s">
        <v>1</v>
      </c>
      <c r="H6" s="94" t="s">
        <v>90</v>
      </c>
      <c r="I6" s="34" t="s">
        <v>91</v>
      </c>
      <c r="K6" s="34" t="s">
        <v>203</v>
      </c>
      <c r="R6" s="65" t="s">
        <v>167</v>
      </c>
      <c r="S6" s="34" t="s">
        <v>175</v>
      </c>
    </row>
    <row r="7" spans="1:25" x14ac:dyDescent="0.2">
      <c r="B7" s="93" t="s">
        <v>8</v>
      </c>
      <c r="H7" s="94" t="s">
        <v>92</v>
      </c>
      <c r="I7" s="34" t="s">
        <v>93</v>
      </c>
      <c r="K7" s="34" t="s">
        <v>197</v>
      </c>
      <c r="R7" s="65" t="s">
        <v>168</v>
      </c>
      <c r="S7" s="34" t="s">
        <v>176</v>
      </c>
    </row>
    <row r="8" spans="1:25" x14ac:dyDescent="0.2">
      <c r="B8" s="93" t="s">
        <v>5</v>
      </c>
      <c r="H8" s="94" t="s">
        <v>94</v>
      </c>
      <c r="I8" s="34" t="s">
        <v>95</v>
      </c>
      <c r="K8" s="34" t="s">
        <v>198</v>
      </c>
      <c r="R8" s="65" t="s">
        <v>169</v>
      </c>
      <c r="S8" s="34" t="s">
        <v>177</v>
      </c>
    </row>
    <row r="9" spans="1:25" ht="24" x14ac:dyDescent="0.2">
      <c r="B9" s="93" t="s">
        <v>34</v>
      </c>
      <c r="H9" s="94" t="s">
        <v>96</v>
      </c>
      <c r="I9" s="34" t="s">
        <v>97</v>
      </c>
      <c r="K9" s="34" t="s">
        <v>199</v>
      </c>
      <c r="R9" s="65" t="s">
        <v>170</v>
      </c>
      <c r="S9" s="34" t="s">
        <v>178</v>
      </c>
    </row>
    <row r="10" spans="1:25" x14ac:dyDescent="0.2">
      <c r="K10" s="34" t="s">
        <v>204</v>
      </c>
      <c r="R10" s="65" t="s">
        <v>171</v>
      </c>
      <c r="S10" s="34" t="s">
        <v>179</v>
      </c>
    </row>
    <row r="11" spans="1:25" x14ac:dyDescent="0.2">
      <c r="K11" s="34" t="s">
        <v>200</v>
      </c>
      <c r="S11" s="34" t="s">
        <v>180</v>
      </c>
    </row>
    <row r="12" spans="1:25" x14ac:dyDescent="0.2">
      <c r="B12" s="94" t="s">
        <v>35</v>
      </c>
      <c r="F12" s="34" t="s">
        <v>140</v>
      </c>
      <c r="K12" s="34" t="s">
        <v>205</v>
      </c>
      <c r="S12" s="34" t="s">
        <v>181</v>
      </c>
    </row>
    <row r="13" spans="1:25" x14ac:dyDescent="0.2">
      <c r="B13" s="94" t="s">
        <v>56</v>
      </c>
      <c r="F13" s="34" t="s">
        <v>163</v>
      </c>
      <c r="K13" s="34" t="s">
        <v>206</v>
      </c>
      <c r="S13" s="34" t="s">
        <v>182</v>
      </c>
    </row>
    <row r="14" spans="1:25" x14ac:dyDescent="0.2">
      <c r="A14" s="34" t="s">
        <v>5</v>
      </c>
      <c r="B14" s="94" t="s">
        <v>7</v>
      </c>
      <c r="F14" s="77" t="s">
        <v>219</v>
      </c>
      <c r="K14" s="34" t="s">
        <v>207</v>
      </c>
      <c r="S14" s="34" t="s">
        <v>183</v>
      </c>
    </row>
    <row r="15" spans="1:25" x14ac:dyDescent="0.2">
      <c r="A15" s="34" t="s">
        <v>5</v>
      </c>
      <c r="B15" s="94" t="s">
        <v>9</v>
      </c>
      <c r="F15" s="77" t="s">
        <v>220</v>
      </c>
      <c r="K15" s="34" t="s">
        <v>208</v>
      </c>
      <c r="S15" s="34" t="s">
        <v>67</v>
      </c>
    </row>
    <row r="16" spans="1:25" x14ac:dyDescent="0.2">
      <c r="A16" s="34" t="s">
        <v>4</v>
      </c>
      <c r="B16" s="94" t="s">
        <v>36</v>
      </c>
      <c r="F16" s="77" t="s">
        <v>221</v>
      </c>
      <c r="K16" s="34" t="s">
        <v>209</v>
      </c>
      <c r="S16" s="34" t="s">
        <v>184</v>
      </c>
    </row>
    <row r="17" spans="1:19" x14ac:dyDescent="0.2">
      <c r="A17" s="34" t="s">
        <v>8</v>
      </c>
      <c r="B17" s="94" t="s">
        <v>37</v>
      </c>
      <c r="F17" s="77" t="s">
        <v>222</v>
      </c>
      <c r="K17" s="34" t="s">
        <v>210</v>
      </c>
      <c r="S17" s="34" t="s">
        <v>185</v>
      </c>
    </row>
    <row r="18" spans="1:19" x14ac:dyDescent="0.2">
      <c r="A18" s="34" t="s">
        <v>33</v>
      </c>
      <c r="B18" s="94" t="s">
        <v>38</v>
      </c>
      <c r="F18" s="77" t="s">
        <v>217</v>
      </c>
      <c r="K18" s="34" t="s">
        <v>211</v>
      </c>
      <c r="S18" s="34" t="s">
        <v>186</v>
      </c>
    </row>
    <row r="19" spans="1:19" x14ac:dyDescent="0.2">
      <c r="A19" s="34" t="s">
        <v>4</v>
      </c>
      <c r="B19" s="94" t="s">
        <v>39</v>
      </c>
      <c r="F19" s="77" t="s">
        <v>223</v>
      </c>
      <c r="K19" s="34" t="s">
        <v>212</v>
      </c>
      <c r="S19" s="34" t="s">
        <v>187</v>
      </c>
    </row>
    <row r="20" spans="1:19" x14ac:dyDescent="0.2">
      <c r="A20" s="34" t="s">
        <v>1</v>
      </c>
      <c r="B20" s="94" t="s">
        <v>40</v>
      </c>
      <c r="F20" s="77" t="s">
        <v>224</v>
      </c>
      <c r="K20" s="34" t="s">
        <v>213</v>
      </c>
      <c r="S20" s="34" t="s">
        <v>188</v>
      </c>
    </row>
    <row r="21" spans="1:19" x14ac:dyDescent="0.2">
      <c r="A21" s="34" t="s">
        <v>8</v>
      </c>
      <c r="B21" s="94" t="s">
        <v>41</v>
      </c>
      <c r="F21" s="77" t="s">
        <v>225</v>
      </c>
      <c r="K21" s="34" t="s">
        <v>214</v>
      </c>
      <c r="S21" s="34" t="s">
        <v>189</v>
      </c>
    </row>
    <row r="22" spans="1:19" x14ac:dyDescent="0.2">
      <c r="A22" s="34" t="s">
        <v>8</v>
      </c>
      <c r="B22" s="94" t="s">
        <v>42</v>
      </c>
      <c r="F22" s="77" t="s">
        <v>226</v>
      </c>
      <c r="K22" s="34" t="s">
        <v>215</v>
      </c>
    </row>
    <row r="23" spans="1:19" x14ac:dyDescent="0.2">
      <c r="A23" s="34" t="s">
        <v>8</v>
      </c>
      <c r="B23" s="94" t="s">
        <v>43</v>
      </c>
      <c r="F23" s="77" t="s">
        <v>227</v>
      </c>
    </row>
    <row r="24" spans="1:19" x14ac:dyDescent="0.2">
      <c r="A24" s="34" t="s">
        <v>34</v>
      </c>
      <c r="B24" s="94" t="s">
        <v>44</v>
      </c>
      <c r="F24" s="77" t="s">
        <v>228</v>
      </c>
    </row>
    <row r="25" spans="1:19" x14ac:dyDescent="0.2">
      <c r="A25" s="34" t="s">
        <v>8</v>
      </c>
      <c r="B25" s="94" t="s">
        <v>45</v>
      </c>
      <c r="F25" s="77" t="s">
        <v>141</v>
      </c>
    </row>
    <row r="26" spans="1:19" x14ac:dyDescent="0.2">
      <c r="A26" s="34" t="s">
        <v>8</v>
      </c>
      <c r="B26" s="94" t="s">
        <v>46</v>
      </c>
      <c r="F26" s="77" t="s">
        <v>142</v>
      </c>
    </row>
    <row r="27" spans="1:19" x14ac:dyDescent="0.2">
      <c r="A27" s="34" t="s">
        <v>34</v>
      </c>
      <c r="B27" s="94" t="s">
        <v>47</v>
      </c>
      <c r="F27" s="77" t="s">
        <v>143</v>
      </c>
    </row>
    <row r="28" spans="1:19" x14ac:dyDescent="0.2">
      <c r="A28" s="34" t="s">
        <v>8</v>
      </c>
      <c r="B28" s="94" t="s">
        <v>48</v>
      </c>
      <c r="F28" s="77" t="s">
        <v>144</v>
      </c>
    </row>
    <row r="29" spans="1:19" x14ac:dyDescent="0.2">
      <c r="B29" s="94" t="s">
        <v>49</v>
      </c>
      <c r="F29" s="77" t="s">
        <v>145</v>
      </c>
    </row>
    <row r="30" spans="1:19" x14ac:dyDescent="0.2">
      <c r="B30" s="94"/>
      <c r="F30" s="77" t="s">
        <v>146</v>
      </c>
    </row>
    <row r="31" spans="1:19" x14ac:dyDescent="0.2">
      <c r="F31" s="77" t="s">
        <v>218</v>
      </c>
    </row>
    <row r="32" spans="1:19" x14ac:dyDescent="0.2">
      <c r="F32" s="77" t="s">
        <v>147</v>
      </c>
    </row>
    <row r="33" spans="2:6" x14ac:dyDescent="0.2">
      <c r="F33" s="77" t="s">
        <v>148</v>
      </c>
    </row>
    <row r="34" spans="2:6" x14ac:dyDescent="0.2">
      <c r="F34" s="77" t="s">
        <v>149</v>
      </c>
    </row>
    <row r="35" spans="2:6" x14ac:dyDescent="0.2">
      <c r="F35" s="77" t="s">
        <v>150</v>
      </c>
    </row>
    <row r="36" spans="2:6" x14ac:dyDescent="0.2">
      <c r="B36" s="34" t="s">
        <v>17</v>
      </c>
      <c r="F36" s="77" t="s">
        <v>151</v>
      </c>
    </row>
    <row r="37" spans="2:6" x14ac:dyDescent="0.2">
      <c r="B37" s="34" t="s">
        <v>62</v>
      </c>
      <c r="F37" s="77" t="s">
        <v>152</v>
      </c>
    </row>
    <row r="38" spans="2:6" x14ac:dyDescent="0.2">
      <c r="B38" s="34" t="s">
        <v>18</v>
      </c>
      <c r="F38" s="77" t="s">
        <v>153</v>
      </c>
    </row>
    <row r="39" spans="2:6" x14ac:dyDescent="0.2">
      <c r="B39" s="34" t="s">
        <v>57</v>
      </c>
      <c r="F39" s="77" t="s">
        <v>154</v>
      </c>
    </row>
    <row r="40" spans="2:6" x14ac:dyDescent="0.2">
      <c r="B40" s="34" t="s">
        <v>58</v>
      </c>
      <c r="F40" s="77" t="s">
        <v>160</v>
      </c>
    </row>
    <row r="41" spans="2:6" x14ac:dyDescent="0.2">
      <c r="B41" s="34" t="s">
        <v>59</v>
      </c>
      <c r="F41" s="77" t="s">
        <v>155</v>
      </c>
    </row>
    <row r="42" spans="2:6" x14ac:dyDescent="0.2">
      <c r="B42" s="34" t="s">
        <v>60</v>
      </c>
      <c r="F42" s="77" t="s">
        <v>156</v>
      </c>
    </row>
    <row r="43" spans="2:6" x14ac:dyDescent="0.2">
      <c r="B43" s="34" t="s">
        <v>61</v>
      </c>
      <c r="F43" s="77" t="s">
        <v>216</v>
      </c>
    </row>
    <row r="44" spans="2:6" x14ac:dyDescent="0.2">
      <c r="F44" s="34" t="s">
        <v>229</v>
      </c>
    </row>
    <row r="45" spans="2:6" x14ac:dyDescent="0.2">
      <c r="F45" s="34" t="s">
        <v>230</v>
      </c>
    </row>
    <row r="46" spans="2:6" x14ac:dyDescent="0.2">
      <c r="F46" s="34" t="s">
        <v>231</v>
      </c>
    </row>
    <row r="47" spans="2:6" x14ac:dyDescent="0.2">
      <c r="B47" s="34" t="s">
        <v>71</v>
      </c>
      <c r="C47" s="34" t="s">
        <v>50</v>
      </c>
      <c r="D47" s="34" t="s">
        <v>72</v>
      </c>
      <c r="F47" s="77" t="s">
        <v>161</v>
      </c>
    </row>
    <row r="48" spans="2:6" x14ac:dyDescent="0.2">
      <c r="B48" s="39" t="s">
        <v>87</v>
      </c>
      <c r="C48" s="39" t="s">
        <v>51</v>
      </c>
      <c r="D48" s="40" t="s">
        <v>406</v>
      </c>
      <c r="F48" s="77" t="s">
        <v>232</v>
      </c>
    </row>
    <row r="49" spans="2:6" x14ac:dyDescent="0.2">
      <c r="B49" s="39" t="s">
        <v>87</v>
      </c>
      <c r="C49" s="39" t="s">
        <v>51</v>
      </c>
      <c r="D49" s="40" t="s">
        <v>407</v>
      </c>
      <c r="F49" s="77" t="s">
        <v>233</v>
      </c>
    </row>
    <row r="50" spans="2:6" x14ac:dyDescent="0.2">
      <c r="B50" s="39" t="s">
        <v>87</v>
      </c>
      <c r="C50" s="39" t="s">
        <v>51</v>
      </c>
      <c r="D50" s="40" t="s">
        <v>98</v>
      </c>
      <c r="F50" s="77" t="s">
        <v>234</v>
      </c>
    </row>
    <row r="51" spans="2:6" x14ac:dyDescent="0.2">
      <c r="B51" s="39" t="s">
        <v>89</v>
      </c>
      <c r="C51" s="39" t="s">
        <v>52</v>
      </c>
      <c r="D51" s="39" t="s">
        <v>408</v>
      </c>
      <c r="F51" s="77" t="s">
        <v>162</v>
      </c>
    </row>
    <row r="52" spans="2:6" x14ac:dyDescent="0.2">
      <c r="B52" s="39" t="s">
        <v>89</v>
      </c>
      <c r="C52" s="39" t="s">
        <v>52</v>
      </c>
      <c r="D52" s="39" t="s">
        <v>99</v>
      </c>
      <c r="F52" s="77" t="s">
        <v>157</v>
      </c>
    </row>
    <row r="53" spans="2:6" x14ac:dyDescent="0.2">
      <c r="B53" s="39" t="s">
        <v>89</v>
      </c>
      <c r="C53" s="39" t="s">
        <v>52</v>
      </c>
      <c r="D53" s="39" t="s">
        <v>66</v>
      </c>
    </row>
    <row r="54" spans="2:6" x14ac:dyDescent="0.2">
      <c r="B54" s="39" t="s">
        <v>91</v>
      </c>
      <c r="C54" s="39" t="s">
        <v>53</v>
      </c>
      <c r="D54" s="39" t="s">
        <v>100</v>
      </c>
    </row>
    <row r="55" spans="2:6" x14ac:dyDescent="0.2">
      <c r="B55" s="39" t="s">
        <v>91</v>
      </c>
      <c r="C55" s="39" t="s">
        <v>53</v>
      </c>
      <c r="D55" s="39" t="s">
        <v>101</v>
      </c>
    </row>
    <row r="56" spans="2:6" x14ac:dyDescent="0.2">
      <c r="B56" s="39" t="s">
        <v>91</v>
      </c>
      <c r="C56" s="39" t="s">
        <v>53</v>
      </c>
      <c r="D56" s="39" t="s">
        <v>102</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409</v>
      </c>
    </row>
    <row r="60" spans="2:6" x14ac:dyDescent="0.2">
      <c r="B60" s="39" t="s">
        <v>95</v>
      </c>
      <c r="C60" s="39" t="s">
        <v>55</v>
      </c>
      <c r="D60" s="39" t="s">
        <v>410</v>
      </c>
    </row>
    <row r="61" spans="2:6" x14ac:dyDescent="0.2">
      <c r="B61" s="39" t="s">
        <v>95</v>
      </c>
      <c r="C61" s="39" t="s">
        <v>55</v>
      </c>
      <c r="D61" s="39" t="s">
        <v>103</v>
      </c>
    </row>
    <row r="62" spans="2:6" x14ac:dyDescent="0.2">
      <c r="B62" s="39" t="s">
        <v>95</v>
      </c>
      <c r="C62" s="39" t="s">
        <v>55</v>
      </c>
      <c r="D62" s="39" t="s">
        <v>66</v>
      </c>
    </row>
    <row r="63" spans="2:6" x14ac:dyDescent="0.2">
      <c r="B63" s="39" t="s">
        <v>97</v>
      </c>
      <c r="C63" s="39" t="s">
        <v>73</v>
      </c>
      <c r="D63" s="39" t="s">
        <v>411</v>
      </c>
    </row>
    <row r="64" spans="2:6" x14ac:dyDescent="0.2">
      <c r="B64" s="39" t="s">
        <v>97</v>
      </c>
      <c r="C64" s="39" t="s">
        <v>73</v>
      </c>
      <c r="D64" s="39" t="s">
        <v>77</v>
      </c>
    </row>
    <row r="65" spans="2:4" x14ac:dyDescent="0.2">
      <c r="B65" s="39" t="s">
        <v>97</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104</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129</v>
      </c>
      <c r="D112" s="34" t="s">
        <v>79</v>
      </c>
      <c r="I112" s="34" t="s">
        <v>72</v>
      </c>
      <c r="J112" s="34" t="s">
        <v>262</v>
      </c>
      <c r="K112" s="34" t="s">
        <v>263</v>
      </c>
      <c r="M112" s="34" t="s">
        <v>467</v>
      </c>
      <c r="N112" s="34" t="s">
        <v>481</v>
      </c>
      <c r="O112" s="34" t="s">
        <v>454</v>
      </c>
      <c r="P112" s="34" t="s">
        <v>235</v>
      </c>
    </row>
    <row r="113" spans="1:22" ht="38.25" customHeight="1" thickBot="1" x14ac:dyDescent="0.25">
      <c r="A113" s="34" t="s">
        <v>406</v>
      </c>
      <c r="B113" s="34" t="str">
        <f>LEFT(A113,200)</f>
        <v>1.1.Fortalecer los mecanismos de articulación entre diferentes actores público-privados en los procesos de formación en patrimonio cultural</v>
      </c>
      <c r="C113" s="34" t="s">
        <v>123</v>
      </c>
      <c r="D113" s="34" t="s">
        <v>105</v>
      </c>
      <c r="H113" s="34" t="s">
        <v>406</v>
      </c>
      <c r="I113" s="34" t="str">
        <f>LEFT(H113,200)</f>
        <v>1.1.Fortalecer los mecanismos de articulación entre diferentes actores público-privados en los procesos de formación en patrimonio cultural</v>
      </c>
      <c r="J113" s="34" t="s">
        <v>390</v>
      </c>
      <c r="K113" s="65" t="s">
        <v>413</v>
      </c>
      <c r="L113" s="65" t="str">
        <f>LEFT(K113,200)</f>
        <v>Beneficiar a 1,750 personas en procesos integrales de formación en patrimonio cultural</v>
      </c>
      <c r="M113" s="34" t="s">
        <v>482</v>
      </c>
      <c r="N113" s="34" t="s">
        <v>501</v>
      </c>
      <c r="O113" s="212" t="s">
        <v>455</v>
      </c>
      <c r="P113" s="212" t="s">
        <v>428</v>
      </c>
      <c r="Q113" s="212"/>
      <c r="R113" s="212" t="s">
        <v>440</v>
      </c>
      <c r="S113" s="212" t="s">
        <v>441</v>
      </c>
      <c r="U113" s="34" t="s">
        <v>454</v>
      </c>
      <c r="V113" s="34" t="s">
        <v>441</v>
      </c>
    </row>
    <row r="114" spans="1:22" ht="38.25" customHeight="1" x14ac:dyDescent="0.2">
      <c r="A114" s="34" t="s">
        <v>407</v>
      </c>
      <c r="B114" s="34" t="str">
        <f t="shared" ref="B114:B120" si="0">LEFT(A114,200)</f>
        <v>1.2. Fortalecer el ciclo integral de formación en patrimonio cultural para la vida</v>
      </c>
      <c r="C114" s="34" t="s">
        <v>123</v>
      </c>
      <c r="D114" s="34" t="s">
        <v>106</v>
      </c>
      <c r="H114" s="34" t="s">
        <v>407</v>
      </c>
      <c r="I114" s="34" t="str">
        <f t="shared" ref="I114:I132" si="1">LEFT(H114,200)</f>
        <v>1.2. Fortalecer el ciclo integral de formación en patrimonio cultural para la vida</v>
      </c>
      <c r="J114" s="34" t="s">
        <v>391</v>
      </c>
      <c r="K114" s="65" t="s">
        <v>413</v>
      </c>
      <c r="L114" s="65" t="str">
        <f t="shared" ref="L114:L132" si="2">LEFT(K114,200)</f>
        <v>Beneficiar a 1,750 personas en procesos integrales de formación en patrimonio cultural</v>
      </c>
      <c r="M114" s="34" t="s">
        <v>482</v>
      </c>
      <c r="N114" s="34" t="s">
        <v>501</v>
      </c>
      <c r="O114" s="213" t="s">
        <v>456</v>
      </c>
      <c r="P114" s="213" t="s">
        <v>428</v>
      </c>
      <c r="Q114" s="213"/>
      <c r="R114" s="213" t="s">
        <v>428</v>
      </c>
      <c r="S114" s="213" t="s">
        <v>442</v>
      </c>
      <c r="U114" s="212" t="s">
        <v>455</v>
      </c>
      <c r="V114" s="34" t="s">
        <v>468</v>
      </c>
    </row>
    <row r="115" spans="1:22" ht="51" customHeight="1" x14ac:dyDescent="0.2">
      <c r="A115" s="34" t="s">
        <v>98</v>
      </c>
      <c r="B115" s="34" t="str">
        <f t="shared" si="0"/>
        <v>1.3. Ampliar la cobertura de participantes en el proceso de formación a formadores en patrimonio cultural, desde el enfoque territorial y diferencial</v>
      </c>
      <c r="C115" s="34" t="s">
        <v>123</v>
      </c>
      <c r="D115" s="34" t="s">
        <v>107</v>
      </c>
      <c r="H115" s="34" t="s">
        <v>98</v>
      </c>
      <c r="I115" s="34" t="str">
        <f t="shared" si="1"/>
        <v>1.3. Ampliar la cobertura de participantes en el proceso de formación a formadores en patrimonio cultural, desde el enfoque territorial y diferencial</v>
      </c>
      <c r="J115" s="34" t="s">
        <v>392</v>
      </c>
      <c r="K115" s="65" t="s">
        <v>414</v>
      </c>
      <c r="L115" s="65" t="str">
        <f t="shared" si="2"/>
        <v>Beneficiar a 50 personas en el proceso de formación a formadores en patrimonio cultural</v>
      </c>
      <c r="M115" s="34" t="s">
        <v>483</v>
      </c>
      <c r="N115" s="34" t="s">
        <v>502</v>
      </c>
      <c r="O115" s="214" t="s">
        <v>457</v>
      </c>
      <c r="P115" s="214" t="s">
        <v>429</v>
      </c>
      <c r="Q115" s="214"/>
      <c r="R115" s="214" t="s">
        <v>429</v>
      </c>
      <c r="S115" s="214" t="s">
        <v>443</v>
      </c>
      <c r="U115" s="213" t="s">
        <v>456</v>
      </c>
      <c r="V115" s="34" t="s">
        <v>469</v>
      </c>
    </row>
    <row r="116" spans="1:22" ht="45" customHeight="1" x14ac:dyDescent="0.2">
      <c r="A116" s="34" t="s">
        <v>408</v>
      </c>
      <c r="B116" s="34" t="str">
        <f t="shared" si="0"/>
        <v>2.1. Diseñar e implementar programas, estrategias y proyectos para la identificación, valoración, recuperación y conservación del patrimonio cultural, orientados a construir significado por parte de l</v>
      </c>
      <c r="C116" s="34" t="s">
        <v>124</v>
      </c>
      <c r="D116" s="34" t="s">
        <v>108</v>
      </c>
      <c r="H116" s="34" t="s">
        <v>408</v>
      </c>
      <c r="I116" s="34" t="str">
        <f t="shared" si="1"/>
        <v>2.1. Diseñar e implementar programas, estrategias y proyectos para la identificación, valoración, recuperación y conservación del patrimonio cultural, orientados a construir significado por parte de l</v>
      </c>
      <c r="J116" s="34" t="s">
        <v>393</v>
      </c>
      <c r="K116" s="65" t="s">
        <v>415</v>
      </c>
      <c r="L116" s="65" t="str">
        <f t="shared" si="2"/>
        <v>Realizar 160 intervenciones en Bienes de Interés Cultural de Bogotá</v>
      </c>
      <c r="M116" s="34" t="s">
        <v>484</v>
      </c>
      <c r="N116" s="34" t="s">
        <v>503</v>
      </c>
      <c r="O116" s="215" t="s">
        <v>458</v>
      </c>
      <c r="P116" s="215" t="s">
        <v>430</v>
      </c>
      <c r="Q116" s="215"/>
      <c r="R116" s="215" t="s">
        <v>430</v>
      </c>
      <c r="S116" s="215" t="s">
        <v>444</v>
      </c>
      <c r="U116" s="214" t="s">
        <v>457</v>
      </c>
      <c r="V116" s="34" t="s">
        <v>470</v>
      </c>
    </row>
    <row r="117" spans="1:22" ht="77.25" customHeight="1" x14ac:dyDescent="0.2">
      <c r="A117" s="34" t="s">
        <v>408</v>
      </c>
      <c r="B117" s="34" t="str">
        <f t="shared" si="0"/>
        <v>2.1. Diseñar e implementar programas, estrategias y proyectos para la identificación, valoración, recuperación y conservación del patrimonio cultural, orientados a construir significado por parte de l</v>
      </c>
      <c r="C117" s="34" t="s">
        <v>124</v>
      </c>
      <c r="D117" s="34" t="s">
        <v>110</v>
      </c>
      <c r="H117" s="34" t="s">
        <v>408</v>
      </c>
      <c r="I117" s="34" t="str">
        <f t="shared" si="1"/>
        <v>2.1. Diseñar e implementar programas, estrategias y proyectos para la identificación, valoración, recuperación y conservación del patrimonio cultural, orientados a construir significado por parte de l</v>
      </c>
      <c r="J117" s="34" t="s">
        <v>393</v>
      </c>
      <c r="K117" s="65" t="s">
        <v>417</v>
      </c>
      <c r="L117" s="65" t="str">
        <f t="shared" si="2"/>
        <v>Realizar el 0,25 de un (1) proceso de identificación, valoración y documentación de Bienes de Interés Cultural y espacios públicos patrimoniales</v>
      </c>
      <c r="M117" s="34" t="s">
        <v>485</v>
      </c>
      <c r="N117" s="34" t="s">
        <v>504</v>
      </c>
      <c r="O117" s="216" t="s">
        <v>459</v>
      </c>
      <c r="P117" s="216" t="s">
        <v>430</v>
      </c>
      <c r="Q117" s="216"/>
      <c r="R117" s="216" t="s">
        <v>431</v>
      </c>
      <c r="S117" s="216" t="s">
        <v>445</v>
      </c>
      <c r="U117" s="215" t="s">
        <v>458</v>
      </c>
      <c r="V117" s="34" t="s">
        <v>471</v>
      </c>
    </row>
    <row r="118" spans="1:22" ht="51" customHeight="1" x14ac:dyDescent="0.2">
      <c r="A118" s="34" t="s">
        <v>99</v>
      </c>
      <c r="B118" s="34" t="str">
        <f t="shared" si="0"/>
        <v xml:space="preserve">2.2. Orientar y atender las acciones de recuperación, protección y conservación del patrimonio cultural del Distrito Capital para que cumplan con los requisitos técnicos, arquitectónicos, urbanos y/o </v>
      </c>
      <c r="C118" s="34" t="s">
        <v>124</v>
      </c>
      <c r="D118" s="34" t="s">
        <v>109</v>
      </c>
      <c r="H118" s="34" t="s">
        <v>99</v>
      </c>
      <c r="I118" s="34" t="str">
        <f t="shared" si="1"/>
        <v xml:space="preserve">2.2. Orientar y atender las acciones de recuperación, protección y conservación del patrimonio cultural del Distrito Capital para que cumplan con los requisitos técnicos, arquitectónicos, urbanos y/o </v>
      </c>
      <c r="J118" s="34" t="s">
        <v>394</v>
      </c>
      <c r="K118" s="65" t="s">
        <v>264</v>
      </c>
      <c r="L118" s="65" t="str">
        <f t="shared" si="2"/>
        <v>Orientar y atender el 100% de las solicitudes de recuperación, protección y conservación del patrimonio cultural del Distrito Capita</v>
      </c>
      <c r="M118" s="34" t="s">
        <v>486</v>
      </c>
      <c r="N118" s="34" t="s">
        <v>505</v>
      </c>
      <c r="O118" s="217" t="s">
        <v>460</v>
      </c>
      <c r="P118" s="217" t="s">
        <v>431</v>
      </c>
      <c r="Q118" s="217"/>
      <c r="R118" s="228" t="s">
        <v>432</v>
      </c>
      <c r="S118" s="228" t="s">
        <v>446</v>
      </c>
      <c r="U118" s="216" t="s">
        <v>459</v>
      </c>
      <c r="V118" s="34" t="s">
        <v>472</v>
      </c>
    </row>
    <row r="119" spans="1:22" ht="84" customHeight="1" x14ac:dyDescent="0.2">
      <c r="A119" s="34" t="s">
        <v>100</v>
      </c>
      <c r="B119" s="34" t="str">
        <f t="shared" si="0"/>
        <v xml:space="preserve">3.1. Consolidar estrategias de apropiación por parte de las instituciones y la ciudadanía de los valores patrimoniales presentes en las diferentes localidades, sectores y poblaciones habitantes de la </v>
      </c>
      <c r="C119" s="34" t="s">
        <v>125</v>
      </c>
      <c r="D119" s="34" t="s">
        <v>111</v>
      </c>
      <c r="H119" s="34" t="s">
        <v>100</v>
      </c>
      <c r="I119" s="34" t="str">
        <f t="shared" si="1"/>
        <v xml:space="preserve">3.1. Consolidar estrategias de apropiación por parte de las instituciones y la ciudadanía de los valores patrimoniales presentes en las diferentes localidades, sectores y poblaciones habitantes de la </v>
      </c>
      <c r="J119" s="34" t="s">
        <v>395</v>
      </c>
      <c r="K119" s="65" t="s">
        <v>416</v>
      </c>
      <c r="L119" s="65" t="str">
        <f t="shared" si="2"/>
        <v>Implementar el 0,25 de una (1) estrategia de territorialización de la presencia del Museo de Bogotá y de la promoción y difusión de las iniciativas de memoria y patrimonio en 15 localidades de la ciud</v>
      </c>
      <c r="M119" s="34" t="s">
        <v>487</v>
      </c>
      <c r="N119" s="34" t="s">
        <v>506</v>
      </c>
      <c r="O119" s="218" t="s">
        <v>461</v>
      </c>
      <c r="P119" s="218" t="s">
        <v>432</v>
      </c>
      <c r="Q119" s="218"/>
      <c r="R119" s="218" t="s">
        <v>433</v>
      </c>
      <c r="S119" s="218" t="s">
        <v>447</v>
      </c>
      <c r="U119" s="217" t="s">
        <v>460</v>
      </c>
      <c r="V119" s="34" t="s">
        <v>473</v>
      </c>
    </row>
    <row r="120" spans="1:22" ht="68.25" customHeight="1" x14ac:dyDescent="0.2">
      <c r="A120" s="34" t="s">
        <v>101</v>
      </c>
      <c r="B120" s="34" t="str">
        <f t="shared" si="0"/>
        <v>3.2. Implementar una oferta institucional que permita el acceso diverso, plural, e igualitario a los procesos de fomento, fortalecimiento, salvaguardia y divulgación del patrimonio cultural</v>
      </c>
      <c r="C120" s="34" t="s">
        <v>125</v>
      </c>
      <c r="D120" s="34" t="s">
        <v>112</v>
      </c>
      <c r="H120" s="34" t="s">
        <v>101</v>
      </c>
      <c r="I120" s="34" t="str">
        <f t="shared" si="1"/>
        <v>3.2. Implementar una oferta institucional que permita el acceso diverso, plural, e igualitario a los procesos de fomento, fortalecimiento, salvaguardia y divulgación del patrimonio cultural</v>
      </c>
      <c r="J120" s="34" t="s">
        <v>396</v>
      </c>
      <c r="K120" s="65" t="s">
        <v>418</v>
      </c>
      <c r="L120" s="65" t="str">
        <f t="shared" si="2"/>
        <v>Otorgar 48 estímulos, apoyos concertados y alianzas estratégicas para dinamizar la estrategia sectorial dirigida a fomentar los procesos patrimoniales de la ciudad</v>
      </c>
      <c r="M120" s="34" t="s">
        <v>488</v>
      </c>
      <c r="N120" s="34" t="s">
        <v>507</v>
      </c>
      <c r="O120" s="232" t="s">
        <v>462</v>
      </c>
      <c r="P120" s="219" t="s">
        <v>433</v>
      </c>
      <c r="Q120" s="219"/>
      <c r="R120" s="222" t="s">
        <v>434</v>
      </c>
      <c r="S120" s="222" t="s">
        <v>448</v>
      </c>
      <c r="U120" s="218" t="s">
        <v>461</v>
      </c>
      <c r="V120" s="34" t="s">
        <v>474</v>
      </c>
    </row>
    <row r="121" spans="1:22" ht="51" customHeight="1" x14ac:dyDescent="0.2">
      <c r="D121" s="180"/>
      <c r="E121" s="180"/>
      <c r="H121" s="34" t="s">
        <v>102</v>
      </c>
      <c r="I121" s="34" t="str">
        <f t="shared" si="1"/>
        <v>3.3. Desarrollar procesos interrelacionales para la comprensión y valoración del patrimonio que incluya la diversidad poblacional, territorial y simbólica</v>
      </c>
      <c r="J121" s="34" t="s">
        <v>397</v>
      </c>
      <c r="K121" s="65" t="s">
        <v>419</v>
      </c>
      <c r="L121" s="65" t="str">
        <f t="shared" si="2"/>
        <v>Gestionar 0,6  de tres (3) declaratorias de patrimonio cultural inmaterial del orden distrital</v>
      </c>
      <c r="M121" s="34" t="s">
        <v>489</v>
      </c>
      <c r="N121" s="34" t="s">
        <v>508</v>
      </c>
      <c r="O121" s="219" t="s">
        <v>455</v>
      </c>
      <c r="P121" s="219" t="s">
        <v>432</v>
      </c>
      <c r="Q121" s="219"/>
      <c r="R121" s="222" t="s">
        <v>435</v>
      </c>
      <c r="S121" s="222" t="s">
        <v>449</v>
      </c>
      <c r="U121" s="232" t="s">
        <v>462</v>
      </c>
      <c r="V121" s="34" t="s">
        <v>475</v>
      </c>
    </row>
    <row r="122" spans="1:22" ht="51" customHeight="1" x14ac:dyDescent="0.2">
      <c r="B122" s="34" t="s">
        <v>102</v>
      </c>
      <c r="C122" s="34" t="s">
        <v>125</v>
      </c>
      <c r="D122" s="34" t="s">
        <v>113</v>
      </c>
      <c r="H122" s="34" t="s">
        <v>102</v>
      </c>
      <c r="I122" s="34" t="str">
        <f t="shared" si="1"/>
        <v>3.3. Desarrollar procesos interrelacionales para la comprensión y valoración del patrimonio que incluya la diversidad poblacional, territorial y simbólica</v>
      </c>
      <c r="J122" s="34" t="s">
        <v>397</v>
      </c>
      <c r="K122" s="65" t="s">
        <v>420</v>
      </c>
      <c r="L122" s="65" t="str">
        <f t="shared" si="2"/>
        <v>Realizar 0,25 de un (1) proceso de diagnóstico, identificación y documentación de manifestaciones de patrimonio cultural</v>
      </c>
      <c r="M122" s="34" t="s">
        <v>490</v>
      </c>
      <c r="N122" s="34" t="s">
        <v>509</v>
      </c>
      <c r="O122" s="220" t="s">
        <v>463</v>
      </c>
      <c r="P122" s="220" t="s">
        <v>432</v>
      </c>
      <c r="Q122" s="220"/>
      <c r="R122" s="225" t="s">
        <v>436</v>
      </c>
      <c r="S122" s="225" t="s">
        <v>450</v>
      </c>
      <c r="U122" s="219" t="s">
        <v>455</v>
      </c>
      <c r="V122" s="34" t="s">
        <v>476</v>
      </c>
    </row>
    <row r="123" spans="1:22" ht="33.75" customHeight="1" x14ac:dyDescent="0.2">
      <c r="B123" s="34" t="s">
        <v>102</v>
      </c>
      <c r="C123" s="34" t="s">
        <v>125</v>
      </c>
      <c r="D123" s="34" t="s">
        <v>114</v>
      </c>
      <c r="H123" s="34" t="s">
        <v>75</v>
      </c>
      <c r="I123" s="34" t="str">
        <f t="shared" si="1"/>
        <v>4.1. Reivindicar y promover el patrimonio cultural como escenario y dispositivo de construcción de significados, conflictos, vivencias y prácticas de los diferentes grupos poblacionales y sectores soc</v>
      </c>
      <c r="J123" s="34" t="s">
        <v>398</v>
      </c>
      <c r="K123" s="65" t="s">
        <v>421</v>
      </c>
      <c r="L123" s="65" t="str">
        <f t="shared" si="2"/>
        <v>Generar el 0,25 de  activación de un (1) parque arqueológico de la Hacienda El Carmen (Usme) integrando borde urbano y rural de Bogotá</v>
      </c>
      <c r="M123" s="34" t="s">
        <v>491</v>
      </c>
      <c r="N123" s="34" t="s">
        <v>510</v>
      </c>
      <c r="O123" s="230" t="s">
        <v>464</v>
      </c>
      <c r="P123" s="221" t="s">
        <v>430</v>
      </c>
      <c r="Q123" s="221"/>
      <c r="R123" s="226" t="s">
        <v>437</v>
      </c>
      <c r="S123" s="226" t="s">
        <v>451</v>
      </c>
      <c r="U123" s="220" t="s">
        <v>463</v>
      </c>
      <c r="V123" s="34" t="s">
        <v>477</v>
      </c>
    </row>
    <row r="124" spans="1:22" ht="48" customHeight="1" x14ac:dyDescent="0.2">
      <c r="B124" s="34" t="s">
        <v>75</v>
      </c>
      <c r="C124" s="34" t="s">
        <v>126</v>
      </c>
      <c r="D124" s="34" t="s">
        <v>130</v>
      </c>
      <c r="H124" s="34" t="s">
        <v>76</v>
      </c>
      <c r="I124" s="34" t="str">
        <f t="shared" si="1"/>
        <v>4.2. Formular e implementar instrumentos distritales de protección, planeación y gestión integrada de los patrimonios culturales y naturales de Bogotá-Región</v>
      </c>
      <c r="J124" s="34" t="s">
        <v>399</v>
      </c>
      <c r="K124" s="65" t="s">
        <v>423</v>
      </c>
      <c r="L124" s="65" t="str">
        <f t="shared" si="2"/>
        <v>Gestionar el 0,25 de una (1) declaratoria de Sumapaz como Patrimonio de la Humanidad por la Unesco</v>
      </c>
      <c r="M124" s="34" t="s">
        <v>492</v>
      </c>
      <c r="N124" s="34" t="s">
        <v>511</v>
      </c>
      <c r="O124" s="222" t="s">
        <v>455</v>
      </c>
      <c r="P124" s="222" t="s">
        <v>434</v>
      </c>
      <c r="Q124" s="222"/>
      <c r="R124" s="229" t="s">
        <v>438</v>
      </c>
      <c r="S124" s="229" t="s">
        <v>452</v>
      </c>
      <c r="U124" s="230" t="s">
        <v>464</v>
      </c>
      <c r="V124" s="34" t="s">
        <v>478</v>
      </c>
    </row>
    <row r="125" spans="1:22" ht="45" customHeight="1" x14ac:dyDescent="0.2">
      <c r="B125" s="34" t="s">
        <v>76</v>
      </c>
      <c r="C125" s="34" t="s">
        <v>126</v>
      </c>
      <c r="D125" s="34" t="s">
        <v>115</v>
      </c>
      <c r="H125" s="34" t="s">
        <v>76</v>
      </c>
      <c r="I125" s="34" t="str">
        <f t="shared" si="1"/>
        <v>4.2. Formular e implementar instrumentos distritales de protección, planeación y gestión integrada de los patrimonios culturales y naturales de Bogotá-Región</v>
      </c>
      <c r="J125" s="34" t="s">
        <v>399</v>
      </c>
      <c r="K125" s="65" t="s">
        <v>422</v>
      </c>
      <c r="L125" s="65" t="str">
        <f t="shared" si="2"/>
        <v>Formular el 0,66 de cuatro (4) instrumentos de planeación territorial en entornos patrimoniales como determinante del ordenamiento territorial de Bogotá.</v>
      </c>
      <c r="M125" s="34" t="s">
        <v>493</v>
      </c>
      <c r="N125" s="34" t="s">
        <v>512</v>
      </c>
      <c r="O125" s="233" t="s">
        <v>459</v>
      </c>
      <c r="P125" s="222" t="s">
        <v>434</v>
      </c>
      <c r="Q125" s="222"/>
      <c r="R125" s="229" t="s">
        <v>439</v>
      </c>
      <c r="S125" s="229" t="s">
        <v>453</v>
      </c>
      <c r="U125" s="235" t="s">
        <v>465</v>
      </c>
      <c r="V125" s="34" t="s">
        <v>479</v>
      </c>
    </row>
    <row r="126" spans="1:22" ht="48.75" customHeight="1" x14ac:dyDescent="0.2">
      <c r="B126" s="34" t="s">
        <v>76</v>
      </c>
      <c r="C126" s="34" t="s">
        <v>126</v>
      </c>
      <c r="D126" s="34" t="s">
        <v>116</v>
      </c>
      <c r="H126" s="34" t="s">
        <v>76</v>
      </c>
      <c r="I126" s="34" t="str">
        <f t="shared" si="1"/>
        <v>4.2. Formular e implementar instrumentos distritales de protección, planeación y gestión integrada de los patrimonios culturales y naturales de Bogotá-Región</v>
      </c>
      <c r="J126" s="34" t="s">
        <v>399</v>
      </c>
      <c r="K126" s="65" t="s">
        <v>412</v>
      </c>
      <c r="L126" s="65" t="str">
        <f t="shared" si="2"/>
        <v>Gestionar 100% de la segunda etapa de implementación del Plan Especial de Manejo y Protección PEMP del Centro Histórico de Bogotá</v>
      </c>
      <c r="M126" s="34" t="s">
        <v>494</v>
      </c>
      <c r="N126" s="34" t="s">
        <v>513</v>
      </c>
      <c r="O126" s="234" t="s">
        <v>459</v>
      </c>
      <c r="P126" s="223" t="s">
        <v>434</v>
      </c>
      <c r="Q126" s="223"/>
      <c r="R126"/>
      <c r="U126" s="235" t="s">
        <v>466</v>
      </c>
      <c r="V126" s="34" t="s">
        <v>480</v>
      </c>
    </row>
    <row r="127" spans="1:22" ht="36" customHeight="1" x14ac:dyDescent="0.2">
      <c r="B127" s="34" t="s">
        <v>409</v>
      </c>
      <c r="C127" s="34" t="s">
        <v>126</v>
      </c>
      <c r="D127" s="34" t="s">
        <v>117</v>
      </c>
      <c r="H127" s="34" t="s">
        <v>409</v>
      </c>
      <c r="I127" s="34" t="str">
        <f t="shared" si="1"/>
        <v>4.3. Desarrollar estrategias orientadas a la comprensión de las dinámicas sociales, residenciales y productivas patrimoniales en contextos vecinales y cotidianos, incluyendo medidas de adecuación urba</v>
      </c>
      <c r="J127" s="34" t="s">
        <v>400</v>
      </c>
      <c r="K127" s="65" t="s">
        <v>424</v>
      </c>
      <c r="L127" s="65" t="str">
        <f t="shared" si="2"/>
        <v>Activación de 1,7 de  siete (7)  entornos con presencia representativa de patrimonio cultural material e inmaterial a través de procesos de interacción social, artística y cultural</v>
      </c>
      <c r="M127" s="34" t="s">
        <v>495</v>
      </c>
      <c r="N127" s="34" t="s">
        <v>514</v>
      </c>
      <c r="O127" s="222" t="s">
        <v>456</v>
      </c>
      <c r="P127" s="222" t="s">
        <v>435</v>
      </c>
      <c r="Q127" s="222"/>
      <c r="R127"/>
      <c r="U127"/>
    </row>
    <row r="128" spans="1:22" ht="37.5" customHeight="1" x14ac:dyDescent="0.2">
      <c r="B128" s="34" t="s">
        <v>410</v>
      </c>
      <c r="C128" s="34" t="s">
        <v>127</v>
      </c>
      <c r="D128" s="34" t="s">
        <v>118</v>
      </c>
      <c r="H128" s="34" t="s">
        <v>410</v>
      </c>
      <c r="I128" s="34" t="str">
        <f t="shared" si="1"/>
        <v>5.1. Intervenir y proteger desde una perspectiva de integralidad el patrimonio de los Columbarios y su entorno, mediante la consolidación y protección del patrimonio arqueológico, la activación y pues</v>
      </c>
      <c r="J128" s="34" t="s">
        <v>401</v>
      </c>
      <c r="K128" s="65" t="s">
        <v>425</v>
      </c>
      <c r="L128" s="65" t="str">
        <f t="shared" si="2"/>
        <v>Crear el 0,28 de un (1)  espacio que integre dimensiones patrimoniales y de memoria en la ciudad</v>
      </c>
      <c r="M128" s="34" t="s">
        <v>496</v>
      </c>
      <c r="N128" s="34" t="s">
        <v>515</v>
      </c>
      <c r="O128" s="224" t="s">
        <v>458</v>
      </c>
      <c r="P128" s="224" t="s">
        <v>436</v>
      </c>
      <c r="Q128" s="224"/>
      <c r="R128"/>
      <c r="U128"/>
    </row>
    <row r="129" spans="2:21" ht="35.25" customHeight="1" x14ac:dyDescent="0.2">
      <c r="B129" s="34" t="s">
        <v>103</v>
      </c>
      <c r="C129" s="34" t="s">
        <v>127</v>
      </c>
      <c r="D129" s="34" t="s">
        <v>119</v>
      </c>
      <c r="H129" s="34" t="s">
        <v>103</v>
      </c>
      <c r="I129" s="34" t="str">
        <f t="shared" si="1"/>
        <v>5.2. Promover el diálogo y el reconocimiento de las dinámicas urbanas, sociales, comerciales y vecinales que orbitan alrededor de los Columbarios</v>
      </c>
      <c r="J129" s="34" t="s">
        <v>402</v>
      </c>
      <c r="K129" s="65" t="s">
        <v>426</v>
      </c>
      <c r="L129" s="65" t="str">
        <f t="shared" si="2"/>
        <v>Realizar 12 talleres participativos con la comunidad y actores sociales</v>
      </c>
      <c r="M129" s="34" t="s">
        <v>497</v>
      </c>
      <c r="N129" s="34" t="s">
        <v>516</v>
      </c>
      <c r="O129" s="225" t="s">
        <v>456</v>
      </c>
      <c r="P129" s="225" t="s">
        <v>436</v>
      </c>
      <c r="Q129" s="225"/>
      <c r="R129"/>
      <c r="U129"/>
    </row>
    <row r="130" spans="2:21" ht="45.75" customHeight="1" x14ac:dyDescent="0.2">
      <c r="B130" s="34" t="s">
        <v>411</v>
      </c>
      <c r="C130" s="34" t="s">
        <v>128</v>
      </c>
      <c r="D130" s="34" t="s">
        <v>120</v>
      </c>
      <c r="H130" s="34" t="s">
        <v>411</v>
      </c>
      <c r="I130" s="34" t="str">
        <f t="shared" si="1"/>
        <v>6.1. Implementar el Modelo Integrado de Planeación y Gestión</v>
      </c>
      <c r="J130" s="34" t="s">
        <v>403</v>
      </c>
      <c r="K130" s="65" t="s">
        <v>427</v>
      </c>
      <c r="L130" s="65" t="str">
        <f t="shared" si="2"/>
        <v>Aumentar en 3 puntos el Índice de Desempeño Institucional, mediante la implemntación del Modelo de Gestión y Desempeño</v>
      </c>
      <c r="M130" s="34" t="s">
        <v>498</v>
      </c>
      <c r="N130" s="34" t="s">
        <v>517</v>
      </c>
      <c r="O130" s="226" t="s">
        <v>465</v>
      </c>
      <c r="P130" s="226" t="s">
        <v>437</v>
      </c>
      <c r="Q130" s="226"/>
      <c r="R130"/>
      <c r="U130"/>
    </row>
    <row r="131" spans="2:21" ht="40.5" customHeight="1" thickBot="1" x14ac:dyDescent="0.25">
      <c r="B131" s="34" t="s">
        <v>77</v>
      </c>
      <c r="C131" s="34" t="s">
        <v>128</v>
      </c>
      <c r="D131" s="34" t="s">
        <v>121</v>
      </c>
      <c r="H131" s="34" t="s">
        <v>77</v>
      </c>
      <c r="I131" s="34" t="str">
        <f t="shared" si="1"/>
        <v>6.2. Mejorar la capacidad de infraestructura física, tecnológica, de información y comunicaciones para la gestión institucional presencial y virtual</v>
      </c>
      <c r="J131" s="34" t="s">
        <v>404</v>
      </c>
      <c r="K131" s="65" t="s">
        <v>265</v>
      </c>
      <c r="L131" s="65" t="str">
        <f t="shared" si="2"/>
        <v>Realizar el 100% de la administración, mantenimiento y adecuación de la infraestuctura institucional</v>
      </c>
      <c r="M131" s="34" t="s">
        <v>499</v>
      </c>
      <c r="N131" s="34" t="s">
        <v>518</v>
      </c>
      <c r="O131" s="227" t="s">
        <v>466</v>
      </c>
      <c r="P131" s="226" t="s">
        <v>438</v>
      </c>
      <c r="Q131" s="226"/>
      <c r="R131"/>
      <c r="U131"/>
    </row>
    <row r="132" spans="2:21" ht="51.75" customHeight="1" thickBot="1" x14ac:dyDescent="0.25">
      <c r="B132" s="34" t="s">
        <v>78</v>
      </c>
      <c r="C132" s="34" t="s">
        <v>128</v>
      </c>
      <c r="D132" s="34" t="s">
        <v>122</v>
      </c>
      <c r="H132" s="34" t="s">
        <v>78</v>
      </c>
      <c r="I132" s="34" t="str">
        <f t="shared" si="1"/>
        <v>6.3. Ejecutar acciones de comunicación pública estratégicas para el IDPC</v>
      </c>
      <c r="J132" s="34" t="s">
        <v>405</v>
      </c>
      <c r="K132" s="65" t="s">
        <v>266</v>
      </c>
      <c r="L132" s="65" t="str">
        <f t="shared" si="2"/>
        <v>Implementar el 100% de las estrategias de fortalecimiento de la comunicación pública</v>
      </c>
      <c r="M132" s="34" t="s">
        <v>500</v>
      </c>
      <c r="N132" s="34" t="s">
        <v>519</v>
      </c>
      <c r="O132" s="227" t="s">
        <v>459</v>
      </c>
      <c r="P132" s="227" t="s">
        <v>439</v>
      </c>
      <c r="Q132" s="227"/>
      <c r="R132"/>
      <c r="U132"/>
    </row>
    <row r="133" spans="2:21" ht="12" customHeight="1" x14ac:dyDescent="0.2"/>
    <row r="136" spans="2:21" x14ac:dyDescent="0.2">
      <c r="C136" s="183" t="s">
        <v>267</v>
      </c>
      <c r="D136" s="183" t="s">
        <v>268</v>
      </c>
      <c r="E136" s="183" t="s">
        <v>269</v>
      </c>
      <c r="F136" s="183" t="s">
        <v>270</v>
      </c>
      <c r="G136" s="183" t="s">
        <v>271</v>
      </c>
      <c r="H136" s="183" t="s">
        <v>272</v>
      </c>
      <c r="I136" s="183" t="s">
        <v>273</v>
      </c>
      <c r="J136" s="183" t="s">
        <v>274</v>
      </c>
      <c r="K136" s="183" t="s">
        <v>275</v>
      </c>
      <c r="L136" s="231" t="s">
        <v>276</v>
      </c>
      <c r="M136" s="183"/>
    </row>
    <row r="137" spans="2:21" ht="65.25" customHeight="1" x14ac:dyDescent="0.2">
      <c r="C137" s="181" t="s">
        <v>277</v>
      </c>
      <c r="D137" s="182">
        <v>1</v>
      </c>
      <c r="E137" s="181" t="s">
        <v>278</v>
      </c>
      <c r="F137" s="181" t="s">
        <v>279</v>
      </c>
      <c r="G137" s="181" t="s">
        <v>280</v>
      </c>
      <c r="H137" s="181" t="s">
        <v>281</v>
      </c>
      <c r="I137" s="181" t="s">
        <v>282</v>
      </c>
      <c r="J137" s="181" t="s">
        <v>283</v>
      </c>
      <c r="K137" s="181" t="s">
        <v>284</v>
      </c>
      <c r="L137" s="181" t="s">
        <v>285</v>
      </c>
      <c r="M137" s="181"/>
    </row>
    <row r="138" spans="2:21" ht="65.25" customHeight="1" x14ac:dyDescent="0.2">
      <c r="C138" s="181" t="s">
        <v>277</v>
      </c>
      <c r="D138" s="182">
        <v>2</v>
      </c>
      <c r="E138" s="181" t="s">
        <v>286</v>
      </c>
      <c r="F138" s="181" t="s">
        <v>279</v>
      </c>
      <c r="G138" s="181" t="s">
        <v>280</v>
      </c>
      <c r="H138" s="181" t="s">
        <v>281</v>
      </c>
      <c r="I138" s="181" t="s">
        <v>282</v>
      </c>
      <c r="J138" s="181" t="s">
        <v>287</v>
      </c>
      <c r="K138" s="181" t="s">
        <v>288</v>
      </c>
      <c r="L138" s="181" t="s">
        <v>289</v>
      </c>
      <c r="M138" s="181"/>
    </row>
    <row r="139" spans="2:21" ht="65.25" customHeight="1" x14ac:dyDescent="0.2">
      <c r="C139" s="181" t="s">
        <v>277</v>
      </c>
      <c r="D139" s="182">
        <v>3</v>
      </c>
      <c r="E139" s="181" t="s">
        <v>290</v>
      </c>
      <c r="F139" s="181" t="s">
        <v>279</v>
      </c>
      <c r="G139" s="181" t="s">
        <v>291</v>
      </c>
      <c r="H139" s="181" t="s">
        <v>281</v>
      </c>
      <c r="I139" s="181" t="s">
        <v>292</v>
      </c>
      <c r="J139" s="181" t="s">
        <v>293</v>
      </c>
      <c r="K139" s="181" t="s">
        <v>294</v>
      </c>
      <c r="L139" s="181" t="s">
        <v>295</v>
      </c>
      <c r="M139" s="181"/>
    </row>
    <row r="140" spans="2:21" ht="65.25" customHeight="1" x14ac:dyDescent="0.2">
      <c r="C140" s="181" t="s">
        <v>296</v>
      </c>
      <c r="D140" s="182">
        <v>1</v>
      </c>
      <c r="E140" s="181" t="s">
        <v>297</v>
      </c>
      <c r="F140" s="181" t="s">
        <v>298</v>
      </c>
      <c r="G140" s="181" t="s">
        <v>299</v>
      </c>
      <c r="H140" s="181" t="s">
        <v>281</v>
      </c>
      <c r="I140" s="181" t="s">
        <v>300</v>
      </c>
      <c r="J140" s="181" t="s">
        <v>301</v>
      </c>
      <c r="K140" s="181" t="s">
        <v>302</v>
      </c>
      <c r="L140" s="181" t="s">
        <v>303</v>
      </c>
      <c r="M140" s="181"/>
    </row>
    <row r="141" spans="2:21" ht="65.25" customHeight="1" x14ac:dyDescent="0.2">
      <c r="C141" s="181" t="s">
        <v>296</v>
      </c>
      <c r="D141" s="182">
        <v>2</v>
      </c>
      <c r="E141" s="181" t="s">
        <v>304</v>
      </c>
      <c r="F141" s="181" t="s">
        <v>298</v>
      </c>
      <c r="G141" s="181" t="s">
        <v>305</v>
      </c>
      <c r="H141" s="181" t="s">
        <v>281</v>
      </c>
      <c r="I141" s="181" t="s">
        <v>306</v>
      </c>
      <c r="J141" s="181" t="s">
        <v>307</v>
      </c>
      <c r="K141" s="181" t="s">
        <v>308</v>
      </c>
      <c r="L141" s="181" t="s">
        <v>309</v>
      </c>
      <c r="M141" s="181"/>
    </row>
    <row r="142" spans="2:21" ht="65.25" customHeight="1" x14ac:dyDescent="0.2">
      <c r="C142" s="181" t="s">
        <v>296</v>
      </c>
      <c r="D142" s="182">
        <v>3</v>
      </c>
      <c r="E142" s="181" t="s">
        <v>310</v>
      </c>
      <c r="F142" s="181" t="s">
        <v>298</v>
      </c>
      <c r="G142" s="181" t="s">
        <v>311</v>
      </c>
      <c r="H142" s="181" t="s">
        <v>281</v>
      </c>
      <c r="I142" s="181" t="s">
        <v>312</v>
      </c>
      <c r="J142" s="181" t="s">
        <v>313</v>
      </c>
      <c r="K142" s="181" t="s">
        <v>314</v>
      </c>
      <c r="L142" s="181" t="s">
        <v>315</v>
      </c>
      <c r="M142" s="181"/>
    </row>
    <row r="143" spans="2:21" ht="65.25" customHeight="1" x14ac:dyDescent="0.2">
      <c r="C143" s="181" t="s">
        <v>296</v>
      </c>
      <c r="D143" s="182">
        <v>3</v>
      </c>
      <c r="E143" s="181" t="s">
        <v>310</v>
      </c>
      <c r="F143" s="181" t="s">
        <v>298</v>
      </c>
      <c r="G143" s="181" t="s">
        <v>316</v>
      </c>
      <c r="H143" s="181" t="s">
        <v>281</v>
      </c>
      <c r="I143" s="181" t="s">
        <v>317</v>
      </c>
      <c r="J143" s="181" t="s">
        <v>318</v>
      </c>
      <c r="K143" s="181" t="s">
        <v>284</v>
      </c>
      <c r="L143" s="181" t="s">
        <v>319</v>
      </c>
      <c r="M143" s="181"/>
    </row>
    <row r="144" spans="2:21" ht="65.25" customHeight="1" x14ac:dyDescent="0.2">
      <c r="C144" s="181" t="s">
        <v>320</v>
      </c>
      <c r="D144" s="182">
        <v>1</v>
      </c>
      <c r="E144" s="181" t="s">
        <v>321</v>
      </c>
      <c r="F144" s="181" t="s">
        <v>322</v>
      </c>
      <c r="G144" s="181" t="s">
        <v>323</v>
      </c>
      <c r="H144" s="181" t="s">
        <v>281</v>
      </c>
      <c r="I144" s="181" t="s">
        <v>324</v>
      </c>
      <c r="J144" s="181" t="s">
        <v>325</v>
      </c>
      <c r="K144" s="181" t="s">
        <v>326</v>
      </c>
      <c r="L144" s="181" t="s">
        <v>327</v>
      </c>
      <c r="M144" s="181"/>
    </row>
    <row r="145" spans="3:13" ht="65.25" customHeight="1" x14ac:dyDescent="0.2">
      <c r="C145" s="181" t="s">
        <v>320</v>
      </c>
      <c r="D145" s="182">
        <v>2</v>
      </c>
      <c r="E145" s="181" t="s">
        <v>328</v>
      </c>
      <c r="F145" s="181" t="s">
        <v>322</v>
      </c>
      <c r="G145" s="181" t="s">
        <v>329</v>
      </c>
      <c r="H145" s="181" t="s">
        <v>281</v>
      </c>
      <c r="I145" s="181" t="s">
        <v>330</v>
      </c>
      <c r="J145" s="181" t="s">
        <v>331</v>
      </c>
      <c r="K145" s="181" t="s">
        <v>332</v>
      </c>
      <c r="L145" s="181" t="s">
        <v>333</v>
      </c>
      <c r="M145" s="181"/>
    </row>
    <row r="146" spans="3:13" ht="65.25" customHeight="1" x14ac:dyDescent="0.2">
      <c r="C146" s="181" t="s">
        <v>320</v>
      </c>
      <c r="D146" s="182">
        <v>2</v>
      </c>
      <c r="E146" s="181" t="s">
        <v>328</v>
      </c>
      <c r="F146" s="181" t="s">
        <v>322</v>
      </c>
      <c r="G146" s="181" t="s">
        <v>334</v>
      </c>
      <c r="H146" s="181" t="s">
        <v>281</v>
      </c>
      <c r="I146" s="181" t="s">
        <v>335</v>
      </c>
      <c r="J146" s="181" t="s">
        <v>318</v>
      </c>
      <c r="K146" s="181" t="s">
        <v>332</v>
      </c>
      <c r="L146" s="181" t="s">
        <v>336</v>
      </c>
      <c r="M146" s="181"/>
    </row>
    <row r="147" spans="3:13" ht="65.25" customHeight="1" x14ac:dyDescent="0.2">
      <c r="C147" s="181" t="s">
        <v>320</v>
      </c>
      <c r="D147" s="182">
        <v>2</v>
      </c>
      <c r="E147" s="181" t="s">
        <v>328</v>
      </c>
      <c r="F147" s="181" t="s">
        <v>322</v>
      </c>
      <c r="G147" s="181" t="s">
        <v>337</v>
      </c>
      <c r="H147" s="181" t="s">
        <v>281</v>
      </c>
      <c r="I147" s="181" t="s">
        <v>338</v>
      </c>
      <c r="J147" s="181" t="s">
        <v>331</v>
      </c>
      <c r="K147" s="181" t="s">
        <v>332</v>
      </c>
      <c r="L147" s="181" t="s">
        <v>333</v>
      </c>
      <c r="M147" s="181"/>
    </row>
    <row r="148" spans="3:13" ht="65.25" customHeight="1" x14ac:dyDescent="0.2">
      <c r="C148" s="181" t="s">
        <v>320</v>
      </c>
      <c r="D148" s="182">
        <v>3</v>
      </c>
      <c r="E148" s="181" t="s">
        <v>339</v>
      </c>
      <c r="F148" s="181" t="s">
        <v>322</v>
      </c>
      <c r="G148" s="181" t="s">
        <v>340</v>
      </c>
      <c r="H148" s="181" t="s">
        <v>281</v>
      </c>
      <c r="I148" s="181" t="s">
        <v>341</v>
      </c>
      <c r="J148" s="181" t="s">
        <v>342</v>
      </c>
      <c r="K148" s="181" t="s">
        <v>288</v>
      </c>
      <c r="L148" s="181" t="s">
        <v>343</v>
      </c>
      <c r="M148" s="181"/>
    </row>
    <row r="149" spans="3:13" ht="65.25" customHeight="1" x14ac:dyDescent="0.2">
      <c r="C149" s="181" t="s">
        <v>344</v>
      </c>
      <c r="D149" s="182">
        <v>2</v>
      </c>
      <c r="E149" s="181" t="s">
        <v>345</v>
      </c>
      <c r="F149" s="181" t="s">
        <v>346</v>
      </c>
      <c r="G149" s="181" t="s">
        <v>347</v>
      </c>
      <c r="H149" s="181" t="s">
        <v>281</v>
      </c>
      <c r="I149" s="181" t="s">
        <v>348</v>
      </c>
      <c r="J149" s="181" t="s">
        <v>349</v>
      </c>
      <c r="K149" s="181" t="s">
        <v>288</v>
      </c>
      <c r="L149" s="181" t="s">
        <v>350</v>
      </c>
      <c r="M149" s="181"/>
    </row>
    <row r="150" spans="3:13" ht="65.25" customHeight="1" x14ac:dyDescent="0.2">
      <c r="C150" s="181" t="s">
        <v>344</v>
      </c>
      <c r="D150" s="182">
        <v>1</v>
      </c>
      <c r="E150" s="181" t="s">
        <v>351</v>
      </c>
      <c r="F150" s="181" t="s">
        <v>346</v>
      </c>
      <c r="G150" s="181" t="s">
        <v>352</v>
      </c>
      <c r="H150" s="181" t="s">
        <v>281</v>
      </c>
      <c r="I150" s="181" t="s">
        <v>353</v>
      </c>
      <c r="J150" s="181" t="s">
        <v>354</v>
      </c>
      <c r="K150" s="181" t="s">
        <v>355</v>
      </c>
      <c r="L150" s="181" t="s">
        <v>356</v>
      </c>
      <c r="M150" s="181"/>
    </row>
    <row r="151" spans="3:13" ht="65.25" customHeight="1" x14ac:dyDescent="0.2">
      <c r="C151" s="181" t="s">
        <v>357</v>
      </c>
      <c r="D151" s="182">
        <v>1</v>
      </c>
      <c r="E151" s="181" t="s">
        <v>358</v>
      </c>
      <c r="F151" s="181" t="s">
        <v>359</v>
      </c>
      <c r="G151" s="181" t="s">
        <v>360</v>
      </c>
      <c r="H151" s="181" t="s">
        <v>281</v>
      </c>
      <c r="I151" s="181" t="s">
        <v>361</v>
      </c>
      <c r="J151" s="181" t="s">
        <v>362</v>
      </c>
      <c r="K151" s="181" t="s">
        <v>363</v>
      </c>
      <c r="L151" s="181" t="s">
        <v>364</v>
      </c>
      <c r="M151" s="181"/>
    </row>
    <row r="152" spans="3:13" ht="65.25" customHeight="1" x14ac:dyDescent="0.2">
      <c r="C152" s="181" t="s">
        <v>357</v>
      </c>
      <c r="D152" s="182">
        <v>2</v>
      </c>
      <c r="E152" s="181" t="s">
        <v>365</v>
      </c>
      <c r="F152" s="181" t="s">
        <v>359</v>
      </c>
      <c r="G152" s="181" t="s">
        <v>366</v>
      </c>
      <c r="H152" s="181" t="s">
        <v>281</v>
      </c>
      <c r="I152" s="181" t="s">
        <v>366</v>
      </c>
      <c r="J152" s="181" t="s">
        <v>367</v>
      </c>
      <c r="K152" s="181" t="s">
        <v>368</v>
      </c>
      <c r="L152" s="181" t="s">
        <v>369</v>
      </c>
      <c r="M152" s="181"/>
    </row>
    <row r="153" spans="3:13" ht="65.25" customHeight="1" x14ac:dyDescent="0.2">
      <c r="C153" s="181" t="s">
        <v>357</v>
      </c>
      <c r="D153" s="182">
        <v>3</v>
      </c>
      <c r="E153" s="181" t="s">
        <v>370</v>
      </c>
      <c r="F153" s="181" t="s">
        <v>359</v>
      </c>
      <c r="G153" s="181" t="s">
        <v>371</v>
      </c>
      <c r="H153" s="181" t="s">
        <v>281</v>
      </c>
      <c r="I153" s="181" t="s">
        <v>371</v>
      </c>
      <c r="J153" s="181" t="s">
        <v>372</v>
      </c>
      <c r="K153" s="181" t="s">
        <v>284</v>
      </c>
      <c r="L153" s="181" t="s">
        <v>373</v>
      </c>
      <c r="M153" s="181"/>
    </row>
    <row r="154" spans="3:13" ht="65.25" customHeight="1" x14ac:dyDescent="0.2">
      <c r="C154" s="181" t="s">
        <v>374</v>
      </c>
      <c r="D154" s="182">
        <v>1</v>
      </c>
      <c r="E154" s="181" t="s">
        <v>375</v>
      </c>
      <c r="F154" s="181" t="s">
        <v>376</v>
      </c>
      <c r="G154" s="181" t="s">
        <v>377</v>
      </c>
      <c r="H154" s="181" t="s">
        <v>281</v>
      </c>
      <c r="I154" s="181" t="s">
        <v>378</v>
      </c>
      <c r="J154" s="181" t="s">
        <v>379</v>
      </c>
      <c r="K154" s="181" t="s">
        <v>284</v>
      </c>
      <c r="L154" s="181" t="s">
        <v>380</v>
      </c>
      <c r="M154" s="181"/>
    </row>
    <row r="155" spans="3:13" ht="65.25" customHeight="1" x14ac:dyDescent="0.2">
      <c r="C155" s="181" t="s">
        <v>374</v>
      </c>
      <c r="D155" s="182">
        <v>1</v>
      </c>
      <c r="E155" s="181" t="s">
        <v>375</v>
      </c>
      <c r="F155" s="181" t="s">
        <v>376</v>
      </c>
      <c r="G155" s="181" t="s">
        <v>381</v>
      </c>
      <c r="H155" s="181" t="s">
        <v>281</v>
      </c>
      <c r="I155" s="181" t="s">
        <v>382</v>
      </c>
      <c r="J155" s="181" t="s">
        <v>354</v>
      </c>
      <c r="K155" s="181" t="s">
        <v>383</v>
      </c>
      <c r="L155" s="181" t="s">
        <v>384</v>
      </c>
      <c r="M155" s="181"/>
    </row>
    <row r="156" spans="3:13" ht="65.25" customHeight="1" x14ac:dyDescent="0.2">
      <c r="C156" s="181" t="s">
        <v>374</v>
      </c>
      <c r="D156" s="182">
        <v>2</v>
      </c>
      <c r="E156" s="181" t="s">
        <v>385</v>
      </c>
      <c r="F156" s="181" t="s">
        <v>376</v>
      </c>
      <c r="G156" s="181" t="s">
        <v>386</v>
      </c>
      <c r="H156" s="181" t="s">
        <v>281</v>
      </c>
      <c r="I156" s="181" t="s">
        <v>386</v>
      </c>
      <c r="J156" s="181" t="s">
        <v>387</v>
      </c>
      <c r="K156" s="181" t="s">
        <v>388</v>
      </c>
      <c r="L156" s="181" t="s">
        <v>389</v>
      </c>
      <c r="M156" s="181"/>
    </row>
  </sheetData>
  <autoFilter ref="C136:M156"/>
  <phoneticPr fontId="25"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41"/>
  <sheetViews>
    <sheetView showGridLines="0" tabSelected="1" zoomScale="85" zoomScaleNormal="85" workbookViewId="0">
      <selection activeCell="H17" sqref="H17"/>
    </sheetView>
  </sheetViews>
  <sheetFormatPr baseColWidth="10" defaultColWidth="12.625" defaultRowHeight="15" outlineLevelCol="1" x14ac:dyDescent="0.25"/>
  <cols>
    <col min="1" max="1" width="2.75" style="14" customWidth="1"/>
    <col min="2" max="2" width="19.75" style="150" hidden="1" customWidth="1"/>
    <col min="3" max="3" width="18.625" style="14" customWidth="1"/>
    <col min="4" max="4" width="8.25" style="14" customWidth="1"/>
    <col min="5" max="5" width="37.5" style="14" customWidth="1"/>
    <col min="6" max="6" width="28.25" style="14" customWidth="1"/>
    <col min="7" max="7" width="26.875" style="264" customWidth="1"/>
    <col min="8"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46.5" style="14" customWidth="1" outlineLevel="1"/>
    <col min="26" max="26" width="22.75" style="14" customWidth="1" outlineLevel="1"/>
    <col min="27" max="28" width="4.625" style="14" customWidth="1" outlineLevel="1"/>
    <col min="29" max="29" width="36.3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37"/>
      <c r="C1" s="113"/>
      <c r="D1" s="114"/>
      <c r="E1" s="387" t="s">
        <v>196</v>
      </c>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13"/>
    </row>
    <row r="2" spans="1:725" ht="43.5" customHeight="1" x14ac:dyDescent="0.25">
      <c r="A2" s="12"/>
      <c r="B2" s="138"/>
      <c r="C2" s="111"/>
      <c r="D2" s="112"/>
      <c r="E2" s="388" t="s">
        <v>195</v>
      </c>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13"/>
    </row>
    <row r="3" spans="1:725" ht="43.5" customHeight="1" x14ac:dyDescent="0.25">
      <c r="A3" s="12"/>
      <c r="B3" s="138"/>
      <c r="C3" s="115"/>
      <c r="D3" s="116"/>
      <c r="E3" s="388" t="s">
        <v>159</v>
      </c>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13"/>
    </row>
    <row r="4" spans="1:725" ht="16.5" thickBot="1" x14ac:dyDescent="0.3">
      <c r="A4" s="15"/>
      <c r="B4" s="139"/>
      <c r="C4" s="16"/>
      <c r="D4" s="49"/>
      <c r="E4" s="16"/>
      <c r="F4" s="49"/>
      <c r="G4" s="255"/>
      <c r="H4" s="49"/>
      <c r="I4" s="49"/>
      <c r="J4" s="49"/>
      <c r="K4" s="49"/>
      <c r="L4" s="49"/>
      <c r="M4" s="16"/>
      <c r="N4" s="16"/>
      <c r="O4" s="16"/>
      <c r="P4" s="119"/>
      <c r="Q4" s="119"/>
      <c r="R4" s="119"/>
      <c r="S4" s="16"/>
      <c r="T4" s="49"/>
      <c r="U4" s="49"/>
      <c r="V4" s="17"/>
      <c r="W4" s="16"/>
      <c r="X4" s="49"/>
      <c r="Y4" s="49"/>
      <c r="Z4" s="17"/>
      <c r="AA4" s="16"/>
      <c r="AB4" s="49"/>
      <c r="AC4" s="49"/>
      <c r="AD4" s="17"/>
      <c r="AE4" s="18"/>
      <c r="AF4" s="55"/>
      <c r="AG4" s="55"/>
      <c r="AH4" s="17"/>
      <c r="AI4" s="18"/>
      <c r="AJ4" s="55"/>
      <c r="AK4" s="55"/>
      <c r="AL4" s="17"/>
      <c r="AM4" s="18"/>
      <c r="AN4" s="55"/>
      <c r="AO4" s="55"/>
      <c r="AP4" s="17"/>
      <c r="AQ4" s="18"/>
      <c r="AR4" s="55"/>
      <c r="AS4" s="55"/>
      <c r="AT4" s="17"/>
      <c r="AU4" s="18"/>
      <c r="AV4" s="55"/>
      <c r="AW4" s="55"/>
      <c r="AX4" s="17"/>
      <c r="AY4" s="18"/>
      <c r="AZ4" s="55"/>
      <c r="BA4" s="55"/>
      <c r="BB4" s="17"/>
      <c r="BC4" s="18"/>
      <c r="BD4" s="55"/>
      <c r="BE4" s="55"/>
      <c r="BF4" s="17"/>
      <c r="BG4" s="18"/>
      <c r="BH4" s="55"/>
      <c r="BI4" s="55"/>
      <c r="BJ4" s="17"/>
      <c r="BK4" s="18"/>
      <c r="BL4" s="55"/>
      <c r="BM4" s="55"/>
      <c r="BN4" s="17"/>
      <c r="BO4" s="19"/>
    </row>
    <row r="5" spans="1:725" ht="29.25" customHeight="1" x14ac:dyDescent="0.25">
      <c r="A5" s="12"/>
      <c r="B5" s="140"/>
      <c r="C5" s="358" t="s">
        <v>2</v>
      </c>
      <c r="D5" s="359"/>
      <c r="E5" s="389"/>
      <c r="F5" s="392" t="s">
        <v>8</v>
      </c>
      <c r="G5" s="393"/>
      <c r="H5" s="393"/>
      <c r="I5" s="393"/>
      <c r="J5" s="393"/>
      <c r="K5" s="393"/>
      <c r="L5" s="393"/>
      <c r="M5" s="393"/>
      <c r="N5" s="393"/>
      <c r="O5" s="394"/>
      <c r="P5" s="120"/>
      <c r="Q5" s="120"/>
      <c r="R5" s="120"/>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40"/>
      <c r="C6" s="361" t="s">
        <v>134</v>
      </c>
      <c r="D6" s="362"/>
      <c r="E6" s="390"/>
      <c r="F6" s="395" t="s">
        <v>45</v>
      </c>
      <c r="G6" s="396"/>
      <c r="H6" s="396"/>
      <c r="I6" s="396"/>
      <c r="J6" s="396"/>
      <c r="K6" s="396"/>
      <c r="L6" s="396"/>
      <c r="M6" s="396"/>
      <c r="N6" s="396"/>
      <c r="O6" s="397"/>
      <c r="P6" s="121"/>
      <c r="Q6" s="121"/>
      <c r="R6" s="121"/>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40"/>
      <c r="C7" s="329" t="s">
        <v>6</v>
      </c>
      <c r="D7" s="330"/>
      <c r="E7" s="391"/>
      <c r="F7" s="398">
        <v>2022</v>
      </c>
      <c r="G7" s="399"/>
      <c r="H7" s="399"/>
      <c r="I7" s="399"/>
      <c r="J7" s="399"/>
      <c r="K7" s="399"/>
      <c r="L7" s="399"/>
      <c r="M7" s="399"/>
      <c r="N7" s="399"/>
      <c r="O7" s="400"/>
      <c r="P7" s="120"/>
      <c r="Q7" s="120"/>
      <c r="R7" s="120"/>
      <c r="S7" s="16"/>
      <c r="T7" s="49"/>
      <c r="U7" s="49"/>
      <c r="V7" s="17"/>
      <c r="W7" s="16"/>
      <c r="X7" s="49"/>
      <c r="Y7" s="49"/>
      <c r="Z7" s="17"/>
      <c r="AA7" s="16"/>
      <c r="AB7" s="49"/>
      <c r="AC7" s="49"/>
      <c r="AD7" s="17"/>
      <c r="AE7" s="18"/>
      <c r="AF7" s="55"/>
      <c r="AG7" s="55"/>
      <c r="AH7" s="17"/>
      <c r="AI7" s="18"/>
      <c r="AJ7" s="55"/>
      <c r="AK7" s="55"/>
      <c r="AL7" s="17"/>
      <c r="AM7" s="18"/>
      <c r="AN7" s="55"/>
      <c r="AO7" s="55"/>
      <c r="AP7" s="17"/>
      <c r="AQ7" s="18"/>
      <c r="AR7" s="55"/>
      <c r="AS7" s="55"/>
      <c r="AT7" s="17"/>
      <c r="AU7" s="18"/>
      <c r="AV7" s="55"/>
      <c r="AW7" s="55"/>
      <c r="AX7" s="17"/>
      <c r="AY7" s="18"/>
      <c r="AZ7" s="55"/>
      <c r="BA7" s="55"/>
      <c r="BB7" s="17"/>
      <c r="BC7" s="18"/>
      <c r="BD7" s="55"/>
      <c r="BE7" s="55"/>
      <c r="BF7" s="17"/>
      <c r="BG7" s="18"/>
      <c r="BH7" s="55"/>
      <c r="BI7" s="55"/>
      <c r="BJ7" s="17"/>
      <c r="BK7" s="18"/>
      <c r="BL7" s="55"/>
      <c r="BM7" s="55"/>
      <c r="BN7" s="17"/>
      <c r="BO7" s="19"/>
    </row>
    <row r="8" spans="1:725" s="38" customFormat="1" ht="15.75" thickBot="1" x14ac:dyDescent="0.25">
      <c r="A8" s="10"/>
      <c r="B8" s="141"/>
      <c r="C8" s="136"/>
      <c r="D8" s="136"/>
      <c r="E8" s="136"/>
      <c r="F8" s="100"/>
      <c r="G8" s="256"/>
      <c r="H8" s="136"/>
      <c r="I8" s="136"/>
      <c r="J8" s="100"/>
      <c r="K8" s="81"/>
      <c r="L8" s="81"/>
      <c r="M8" s="99"/>
      <c r="N8" s="11"/>
      <c r="O8" s="99"/>
      <c r="P8" s="79"/>
      <c r="Q8" s="79"/>
      <c r="R8" s="79"/>
      <c r="S8" s="37"/>
      <c r="T8" s="47"/>
      <c r="U8" s="76"/>
      <c r="V8" s="17"/>
      <c r="W8" s="37"/>
      <c r="X8" s="47"/>
      <c r="Y8" s="76"/>
      <c r="Z8" s="17"/>
      <c r="AA8" s="37"/>
      <c r="AB8" s="47"/>
      <c r="AC8" s="76"/>
      <c r="AD8" s="17"/>
      <c r="AE8" s="37"/>
      <c r="AF8" s="47"/>
      <c r="AG8" s="78"/>
      <c r="AH8" s="17"/>
      <c r="AI8" s="37"/>
      <c r="AJ8" s="47"/>
      <c r="AK8" s="78"/>
      <c r="AL8" s="17"/>
      <c r="AM8" s="37"/>
      <c r="AN8" s="47"/>
      <c r="AO8" s="78"/>
      <c r="AP8" s="37"/>
      <c r="AQ8" s="37"/>
      <c r="AR8" s="47"/>
      <c r="AS8" s="78"/>
      <c r="AT8" s="102"/>
      <c r="AU8" s="37"/>
      <c r="AV8" s="47"/>
      <c r="AW8" s="78"/>
      <c r="AX8" s="102"/>
      <c r="AY8" s="37"/>
      <c r="AZ8" s="47"/>
      <c r="BA8" s="78"/>
      <c r="BB8" s="37"/>
      <c r="BC8" s="37"/>
      <c r="BD8" s="48"/>
      <c r="BE8" s="78"/>
      <c r="BF8" s="102"/>
      <c r="BG8" s="37"/>
      <c r="BH8" s="48"/>
      <c r="BI8" s="78"/>
      <c r="BJ8" s="102"/>
      <c r="BK8" s="37"/>
      <c r="BL8" s="48"/>
      <c r="BM8" s="78"/>
      <c r="BN8" s="37"/>
      <c r="BO8" s="11"/>
    </row>
    <row r="9" spans="1:725" s="64" customFormat="1" ht="29.25" customHeight="1" x14ac:dyDescent="0.2">
      <c r="A9" s="10"/>
      <c r="B9" s="142"/>
      <c r="C9" s="358" t="s">
        <v>192</v>
      </c>
      <c r="D9" s="359"/>
      <c r="E9" s="360"/>
      <c r="F9" s="298" t="s">
        <v>96</v>
      </c>
      <c r="G9" s="299"/>
      <c r="H9" s="299"/>
      <c r="I9" s="299"/>
      <c r="J9" s="299"/>
      <c r="K9" s="299"/>
      <c r="L9" s="299"/>
      <c r="M9" s="299"/>
      <c r="N9" s="299"/>
      <c r="O9" s="300"/>
      <c r="P9" s="401" t="s">
        <v>74</v>
      </c>
      <c r="Q9" s="402"/>
      <c r="R9" s="402"/>
      <c r="S9" s="402"/>
      <c r="T9" s="402"/>
      <c r="U9" s="402"/>
      <c r="V9" s="402"/>
      <c r="W9" s="402"/>
      <c r="X9" s="402"/>
      <c r="Y9" s="402"/>
      <c r="Z9" s="402"/>
      <c r="AA9" s="402"/>
      <c r="AB9" s="402"/>
      <c r="AC9" s="402"/>
      <c r="AD9" s="17"/>
      <c r="AE9" s="63"/>
      <c r="AF9" s="63"/>
      <c r="AG9" s="78"/>
      <c r="AH9" s="17"/>
      <c r="AI9" s="63"/>
      <c r="AJ9" s="63"/>
      <c r="AK9" s="78"/>
      <c r="AL9" s="17"/>
      <c r="AM9" s="63"/>
      <c r="AN9" s="63"/>
      <c r="AO9" s="78"/>
      <c r="AP9" s="63"/>
      <c r="AQ9" s="63"/>
      <c r="AR9" s="63"/>
      <c r="AS9" s="78"/>
      <c r="AT9" s="102"/>
      <c r="AU9" s="63"/>
      <c r="AV9" s="63"/>
      <c r="AW9" s="78"/>
      <c r="AX9" s="102"/>
      <c r="AY9" s="63"/>
      <c r="AZ9" s="63"/>
      <c r="BA9" s="78"/>
      <c r="BB9" s="63"/>
      <c r="BC9" s="63"/>
      <c r="BD9" s="63"/>
      <c r="BE9" s="78"/>
      <c r="BF9" s="102"/>
      <c r="BG9" s="63"/>
      <c r="BH9" s="63"/>
      <c r="BI9" s="78"/>
      <c r="BJ9" s="102"/>
      <c r="BK9" s="63"/>
      <c r="BL9" s="63"/>
      <c r="BM9" s="78"/>
      <c r="BN9" s="63"/>
      <c r="BO9" s="11"/>
    </row>
    <row r="10" spans="1:725" ht="33.75" customHeight="1" x14ac:dyDescent="0.25">
      <c r="A10" s="20"/>
      <c r="B10" s="140"/>
      <c r="C10" s="361" t="s">
        <v>64</v>
      </c>
      <c r="D10" s="362"/>
      <c r="E10" s="363"/>
      <c r="F10" s="313" t="str">
        <f>VLOOKUP(F9,LISTAS!$H$3:$I$10,2,FALSE)</f>
        <v>Proyecto 7597 - Fortalecer la capacidad administrativa para el desarrollo de la gestión institucional</v>
      </c>
      <c r="G10" s="314"/>
      <c r="H10" s="314"/>
      <c r="I10" s="314"/>
      <c r="J10" s="314"/>
      <c r="K10" s="314"/>
      <c r="L10" s="314"/>
      <c r="M10" s="314"/>
      <c r="N10" s="314"/>
      <c r="O10" s="315"/>
      <c r="P10" s="403" t="s">
        <v>68</v>
      </c>
      <c r="Q10" s="404"/>
      <c r="R10" s="404"/>
      <c r="S10" s="404"/>
      <c r="T10" s="405" t="s">
        <v>69</v>
      </c>
      <c r="U10" s="406"/>
      <c r="V10" s="406"/>
      <c r="W10" s="406"/>
      <c r="X10" s="407"/>
      <c r="Y10" s="405" t="s">
        <v>70</v>
      </c>
      <c r="Z10" s="406"/>
      <c r="AA10" s="406"/>
      <c r="AB10" s="406"/>
      <c r="AC10" s="407"/>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40" t="str">
        <f>+VLOOKUP(F10,LISTAS!$B$47:$D$65,2,FALSE)</f>
        <v>OBJ_6</v>
      </c>
      <c r="C11" s="361" t="s">
        <v>132</v>
      </c>
      <c r="D11" s="362"/>
      <c r="E11" s="363"/>
      <c r="F11" s="334" t="s">
        <v>411</v>
      </c>
      <c r="G11" s="335"/>
      <c r="H11" s="335"/>
      <c r="I11" s="335"/>
      <c r="J11" s="335"/>
      <c r="K11" s="335"/>
      <c r="L11" s="335"/>
      <c r="M11" s="335"/>
      <c r="N11" s="335"/>
      <c r="O11" s="336"/>
      <c r="P11" s="408"/>
      <c r="Q11" s="409"/>
      <c r="R11" s="409"/>
      <c r="S11" s="409"/>
      <c r="T11" s="349"/>
      <c r="U11" s="350"/>
      <c r="V11" s="350"/>
      <c r="W11" s="350"/>
      <c r="X11" s="351"/>
      <c r="Y11" s="355"/>
      <c r="Z11" s="356"/>
      <c r="AA11" s="356"/>
      <c r="AB11" s="356"/>
      <c r="AC11" s="357"/>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9" customFormat="1" ht="28.5" customHeight="1" thickBot="1" x14ac:dyDescent="0.3">
      <c r="A12" s="60"/>
      <c r="B12" s="140" t="str">
        <f>+VLOOKUP(LEFT(F11,200),LISTAS!$I$112:$K$132,2,FALSE)</f>
        <v>PROD_OBJ_6.6.1.</v>
      </c>
      <c r="C12" s="345" t="s">
        <v>259</v>
      </c>
      <c r="D12" s="346"/>
      <c r="E12" s="347"/>
      <c r="F12" s="324" t="s">
        <v>542</v>
      </c>
      <c r="G12" s="325"/>
      <c r="H12" s="325"/>
      <c r="I12" s="325"/>
      <c r="J12" s="325"/>
      <c r="K12" s="325"/>
      <c r="L12" s="325"/>
      <c r="M12" s="325"/>
      <c r="N12" s="325"/>
      <c r="O12" s="326"/>
      <c r="P12" s="410"/>
      <c r="Q12" s="411"/>
      <c r="R12" s="411"/>
      <c r="S12" s="411"/>
      <c r="T12" s="352"/>
      <c r="U12" s="353"/>
      <c r="V12" s="353"/>
      <c r="W12" s="353"/>
      <c r="X12" s="354"/>
      <c r="Y12" s="352"/>
      <c r="Z12" s="353"/>
      <c r="AA12" s="353"/>
      <c r="AB12" s="353"/>
      <c r="AC12" s="354"/>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98" customFormat="1" ht="20.25" customHeight="1" x14ac:dyDescent="0.25">
      <c r="A13" s="101"/>
      <c r="B13" s="143" t="e">
        <f>VLOOKUP(LEFT(F12,200),LISTAS!$L$113:$P$132,2,FALSE)</f>
        <v>#N/A</v>
      </c>
      <c r="C13" s="332" t="s">
        <v>137</v>
      </c>
      <c r="D13" s="316" t="s">
        <v>14</v>
      </c>
      <c r="E13" s="316" t="s">
        <v>10</v>
      </c>
      <c r="F13" s="316" t="s">
        <v>240</v>
      </c>
      <c r="G13" s="318" t="s">
        <v>260</v>
      </c>
      <c r="H13" s="316" t="s">
        <v>257</v>
      </c>
      <c r="I13" s="320" t="s">
        <v>258</v>
      </c>
      <c r="J13" s="320" t="s">
        <v>261</v>
      </c>
      <c r="K13" s="316" t="s">
        <v>244</v>
      </c>
      <c r="L13" s="322" t="s">
        <v>241</v>
      </c>
      <c r="M13" s="341" t="s">
        <v>138</v>
      </c>
      <c r="N13" s="339" t="s">
        <v>15</v>
      </c>
      <c r="O13" s="340"/>
      <c r="P13" s="308" t="s">
        <v>242</v>
      </c>
      <c r="Q13" s="309"/>
      <c r="R13" s="310"/>
      <c r="S13" s="301" t="s">
        <v>245</v>
      </c>
      <c r="T13" s="302"/>
      <c r="U13" s="302"/>
      <c r="V13" s="303"/>
      <c r="W13" s="304" t="s">
        <v>246</v>
      </c>
      <c r="X13" s="302"/>
      <c r="Y13" s="302"/>
      <c r="Z13" s="303"/>
      <c r="AA13" s="304" t="s">
        <v>247</v>
      </c>
      <c r="AB13" s="302"/>
      <c r="AC13" s="302"/>
      <c r="AD13" s="303"/>
      <c r="AE13" s="304" t="s">
        <v>248</v>
      </c>
      <c r="AF13" s="302"/>
      <c r="AG13" s="302"/>
      <c r="AH13" s="305"/>
      <c r="AI13" s="301" t="s">
        <v>249</v>
      </c>
      <c r="AJ13" s="302"/>
      <c r="AK13" s="302"/>
      <c r="AL13" s="305"/>
      <c r="AM13" s="301" t="s">
        <v>250</v>
      </c>
      <c r="AN13" s="302"/>
      <c r="AO13" s="302"/>
      <c r="AP13" s="305"/>
      <c r="AQ13" s="301" t="s">
        <v>251</v>
      </c>
      <c r="AR13" s="302"/>
      <c r="AS13" s="302"/>
      <c r="AT13" s="305"/>
      <c r="AU13" s="301" t="s">
        <v>252</v>
      </c>
      <c r="AV13" s="302"/>
      <c r="AW13" s="302"/>
      <c r="AX13" s="305"/>
      <c r="AY13" s="301" t="s">
        <v>253</v>
      </c>
      <c r="AZ13" s="302"/>
      <c r="BA13" s="302"/>
      <c r="BB13" s="305"/>
      <c r="BC13" s="301" t="s">
        <v>254</v>
      </c>
      <c r="BD13" s="302"/>
      <c r="BE13" s="302"/>
      <c r="BF13" s="305"/>
      <c r="BG13" s="301" t="s">
        <v>255</v>
      </c>
      <c r="BH13" s="302"/>
      <c r="BI13" s="302"/>
      <c r="BJ13" s="305"/>
      <c r="BK13" s="301" t="s">
        <v>256</v>
      </c>
      <c r="BL13" s="302"/>
      <c r="BM13" s="302"/>
      <c r="BN13" s="305"/>
      <c r="BO13" s="21"/>
      <c r="BP13" s="14"/>
      <c r="BQ13" s="14"/>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row>
    <row r="14" spans="1:725" s="98" customFormat="1" ht="51" customHeight="1" thickBot="1" x14ac:dyDescent="0.3">
      <c r="A14" s="101"/>
      <c r="B14" s="143" t="e">
        <f>VLOOKUP(LEFT(F12,200),LISTAS!$L$113:$O$132,3,FALSE)</f>
        <v>#N/A</v>
      </c>
      <c r="C14" s="364"/>
      <c r="D14" s="344"/>
      <c r="E14" s="344"/>
      <c r="F14" s="317"/>
      <c r="G14" s="319"/>
      <c r="H14" s="344"/>
      <c r="I14" s="367"/>
      <c r="J14" s="367"/>
      <c r="K14" s="344"/>
      <c r="L14" s="348"/>
      <c r="M14" s="342"/>
      <c r="N14" s="188" t="s">
        <v>11</v>
      </c>
      <c r="O14" s="189" t="s">
        <v>12</v>
      </c>
      <c r="P14" s="122" t="s">
        <v>239</v>
      </c>
      <c r="Q14" s="106" t="s">
        <v>238</v>
      </c>
      <c r="R14" s="123" t="s">
        <v>237</v>
      </c>
      <c r="S14" s="95" t="s">
        <v>135</v>
      </c>
      <c r="T14" s="95" t="s">
        <v>136</v>
      </c>
      <c r="U14" s="95" t="s">
        <v>13</v>
      </c>
      <c r="V14" s="124" t="s">
        <v>63</v>
      </c>
      <c r="W14" s="95" t="s">
        <v>135</v>
      </c>
      <c r="X14" s="95" t="s">
        <v>136</v>
      </c>
      <c r="Y14" s="95" t="s">
        <v>13</v>
      </c>
      <c r="Z14" s="124" t="s">
        <v>63</v>
      </c>
      <c r="AA14" s="95" t="s">
        <v>135</v>
      </c>
      <c r="AB14" s="95" t="s">
        <v>136</v>
      </c>
      <c r="AC14" s="95" t="s">
        <v>13</v>
      </c>
      <c r="AD14" s="124" t="s">
        <v>63</v>
      </c>
      <c r="AE14" s="95" t="s">
        <v>135</v>
      </c>
      <c r="AF14" s="95" t="s">
        <v>136</v>
      </c>
      <c r="AG14" s="95" t="s">
        <v>13</v>
      </c>
      <c r="AH14" s="124" t="s">
        <v>63</v>
      </c>
      <c r="AI14" s="95" t="s">
        <v>135</v>
      </c>
      <c r="AJ14" s="95" t="s">
        <v>136</v>
      </c>
      <c r="AK14" s="95" t="s">
        <v>13</v>
      </c>
      <c r="AL14" s="124" t="s">
        <v>63</v>
      </c>
      <c r="AM14" s="95" t="s">
        <v>135</v>
      </c>
      <c r="AN14" s="95" t="s">
        <v>136</v>
      </c>
      <c r="AO14" s="95" t="s">
        <v>13</v>
      </c>
      <c r="AP14" s="95" t="s">
        <v>63</v>
      </c>
      <c r="AQ14" s="95" t="s">
        <v>135</v>
      </c>
      <c r="AR14" s="95" t="s">
        <v>136</v>
      </c>
      <c r="AS14" s="95" t="s">
        <v>13</v>
      </c>
      <c r="AT14" s="103" t="s">
        <v>63</v>
      </c>
      <c r="AU14" s="95" t="s">
        <v>135</v>
      </c>
      <c r="AV14" s="95" t="s">
        <v>136</v>
      </c>
      <c r="AW14" s="95" t="s">
        <v>13</v>
      </c>
      <c r="AX14" s="103" t="s">
        <v>63</v>
      </c>
      <c r="AY14" s="95" t="s">
        <v>135</v>
      </c>
      <c r="AZ14" s="95" t="s">
        <v>136</v>
      </c>
      <c r="BA14" s="95" t="s">
        <v>13</v>
      </c>
      <c r="BB14" s="95" t="s">
        <v>63</v>
      </c>
      <c r="BC14" s="95" t="s">
        <v>135</v>
      </c>
      <c r="BD14" s="95" t="s">
        <v>136</v>
      </c>
      <c r="BE14" s="95" t="s">
        <v>13</v>
      </c>
      <c r="BF14" s="103" t="s">
        <v>63</v>
      </c>
      <c r="BG14" s="95" t="s">
        <v>135</v>
      </c>
      <c r="BH14" s="95" t="s">
        <v>136</v>
      </c>
      <c r="BI14" s="95" t="s">
        <v>13</v>
      </c>
      <c r="BJ14" s="103" t="s">
        <v>63</v>
      </c>
      <c r="BK14" s="95" t="s">
        <v>135</v>
      </c>
      <c r="BL14" s="95" t="s">
        <v>136</v>
      </c>
      <c r="BM14" s="95" t="s">
        <v>13</v>
      </c>
      <c r="BN14" s="95" t="s">
        <v>63</v>
      </c>
      <c r="BO14" s="21"/>
      <c r="BP14" s="14"/>
      <c r="BQ14" s="14"/>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row>
    <row r="15" spans="1:725" s="44" customFormat="1" ht="51.75" thickBot="1" x14ac:dyDescent="0.3">
      <c r="A15" s="45"/>
      <c r="B15" s="145"/>
      <c r="C15" s="365" t="s">
        <v>220</v>
      </c>
      <c r="D15" s="380">
        <v>1</v>
      </c>
      <c r="E15" s="374" t="s">
        <v>520</v>
      </c>
      <c r="F15" s="266" t="s">
        <v>604</v>
      </c>
      <c r="G15" s="259" t="s">
        <v>566</v>
      </c>
      <c r="H15" s="238" t="s">
        <v>437</v>
      </c>
      <c r="I15" s="135"/>
      <c r="J15" s="109" t="s">
        <v>465</v>
      </c>
      <c r="K15" s="108">
        <v>1</v>
      </c>
      <c r="L15" s="241">
        <f t="shared" ref="L15:L21" si="0">+SUM(S15,W15,AA15,AE15,AI15,AM15,AQ15,AU15,AY15,BC15,BG15,BK15)</f>
        <v>1</v>
      </c>
      <c r="M15" s="239" t="s">
        <v>596</v>
      </c>
      <c r="N15" s="246">
        <v>44652</v>
      </c>
      <c r="O15" s="246">
        <v>44865</v>
      </c>
      <c r="P15" s="242">
        <f t="shared" ref="P15:P21" si="1">+SUM(T15,X15,AB15,AF15,AJ15,AN15,AR15,AV15,AZ15,BD15,BH15,BL15)</f>
        <v>0</v>
      </c>
      <c r="Q15" s="151">
        <f t="shared" ref="Q15:Q21" si="2">IFERROR(P15/L15,0)</f>
        <v>0</v>
      </c>
      <c r="R15" s="133">
        <f t="shared" ref="R15:R21" si="3">P15*K15</f>
        <v>0</v>
      </c>
      <c r="S15" s="237"/>
      <c r="T15" s="237"/>
      <c r="U15" s="105"/>
      <c r="V15" s="126"/>
      <c r="W15" s="237"/>
      <c r="X15" s="237"/>
      <c r="Y15" s="105"/>
      <c r="Z15" s="126"/>
      <c r="AA15" s="237"/>
      <c r="AB15" s="237"/>
      <c r="AC15" s="105"/>
      <c r="AD15" s="126"/>
      <c r="AE15" s="237"/>
      <c r="AF15" s="237"/>
      <c r="AG15" s="105"/>
      <c r="AH15" s="126"/>
      <c r="AI15" s="237"/>
      <c r="AJ15" s="237"/>
      <c r="AK15" s="105"/>
      <c r="AL15" s="126"/>
      <c r="AM15" s="237"/>
      <c r="AN15" s="237"/>
      <c r="AO15" s="105"/>
      <c r="AP15" s="90"/>
      <c r="AQ15" s="237"/>
      <c r="AR15" s="237"/>
      <c r="AS15" s="105"/>
      <c r="AT15" s="90"/>
      <c r="AU15" s="237"/>
      <c r="AV15" s="237"/>
      <c r="AW15" s="105"/>
      <c r="AX15" s="90"/>
      <c r="AY15" s="237"/>
      <c r="AZ15" s="237"/>
      <c r="BA15" s="105"/>
      <c r="BB15" s="90"/>
      <c r="BC15" s="237">
        <v>1</v>
      </c>
      <c r="BD15" s="237"/>
      <c r="BE15" s="105"/>
      <c r="BF15" s="90"/>
      <c r="BG15" s="237"/>
      <c r="BH15" s="237"/>
      <c r="BI15" s="105"/>
      <c r="BJ15" s="90"/>
      <c r="BK15" s="237"/>
      <c r="BL15" s="237"/>
      <c r="BM15" s="105"/>
      <c r="BN15" s="90"/>
      <c r="BO15" s="21"/>
      <c r="BP15" s="14"/>
      <c r="BQ15" s="14"/>
    </row>
    <row r="16" spans="1:725" s="44" customFormat="1" ht="26.25" thickBot="1" x14ac:dyDescent="0.3">
      <c r="A16" s="45"/>
      <c r="B16" s="145"/>
      <c r="C16" s="365"/>
      <c r="D16" s="381"/>
      <c r="E16" s="374"/>
      <c r="F16" s="266" t="s">
        <v>545</v>
      </c>
      <c r="G16" s="259" t="s">
        <v>567</v>
      </c>
      <c r="H16" s="238" t="s">
        <v>437</v>
      </c>
      <c r="I16" s="135"/>
      <c r="J16" s="109" t="s">
        <v>465</v>
      </c>
      <c r="K16" s="108">
        <v>1</v>
      </c>
      <c r="L16" s="241">
        <f t="shared" si="0"/>
        <v>1</v>
      </c>
      <c r="M16" s="239" t="s">
        <v>596</v>
      </c>
      <c r="N16" s="246">
        <v>44866</v>
      </c>
      <c r="O16" s="246">
        <v>44880</v>
      </c>
      <c r="P16" s="242">
        <f t="shared" si="1"/>
        <v>0</v>
      </c>
      <c r="Q16" s="151">
        <f t="shared" si="2"/>
        <v>0</v>
      </c>
      <c r="R16" s="133">
        <f t="shared" si="3"/>
        <v>0</v>
      </c>
      <c r="S16" s="252"/>
      <c r="T16" s="252"/>
      <c r="U16" s="105"/>
      <c r="V16" s="126"/>
      <c r="W16" s="252"/>
      <c r="X16" s="252"/>
      <c r="Y16" s="105"/>
      <c r="Z16" s="126"/>
      <c r="AA16" s="252"/>
      <c r="AB16" s="252"/>
      <c r="AC16" s="105"/>
      <c r="AD16" s="126"/>
      <c r="AE16" s="252"/>
      <c r="AF16" s="252"/>
      <c r="AG16" s="105"/>
      <c r="AH16" s="126"/>
      <c r="AI16" s="252"/>
      <c r="AJ16" s="252"/>
      <c r="AK16" s="105"/>
      <c r="AL16" s="126"/>
      <c r="AM16" s="252"/>
      <c r="AN16" s="252"/>
      <c r="AO16" s="105"/>
      <c r="AP16" s="90"/>
      <c r="AQ16" s="252"/>
      <c r="AR16" s="252"/>
      <c r="AS16" s="105"/>
      <c r="AT16" s="90"/>
      <c r="AU16" s="252"/>
      <c r="AV16" s="252"/>
      <c r="AW16" s="105"/>
      <c r="AX16" s="90"/>
      <c r="AY16" s="252"/>
      <c r="AZ16" s="252"/>
      <c r="BA16" s="105"/>
      <c r="BB16" s="90"/>
      <c r="BC16" s="252"/>
      <c r="BD16" s="252"/>
      <c r="BE16" s="105"/>
      <c r="BF16" s="90"/>
      <c r="BG16" s="252">
        <v>1</v>
      </c>
      <c r="BH16" s="252"/>
      <c r="BI16" s="105"/>
      <c r="BJ16" s="90"/>
      <c r="BK16" s="252"/>
      <c r="BL16" s="252"/>
      <c r="BM16" s="105"/>
      <c r="BN16" s="90"/>
      <c r="BO16" s="21"/>
      <c r="BP16" s="14"/>
      <c r="BQ16" s="14"/>
    </row>
    <row r="17" spans="1:69" s="44" customFormat="1" ht="51.75" thickBot="1" x14ac:dyDescent="0.3">
      <c r="A17" s="45"/>
      <c r="B17" s="145"/>
      <c r="C17" s="365"/>
      <c r="D17" s="269">
        <v>2</v>
      </c>
      <c r="E17" s="270" t="s">
        <v>587</v>
      </c>
      <c r="F17" s="266" t="s">
        <v>586</v>
      </c>
      <c r="G17" s="259" t="s">
        <v>547</v>
      </c>
      <c r="H17" s="238" t="s">
        <v>437</v>
      </c>
      <c r="I17" s="135"/>
      <c r="J17" s="109" t="s">
        <v>465</v>
      </c>
      <c r="K17" s="108"/>
      <c r="L17" s="241">
        <f t="shared" si="0"/>
        <v>1</v>
      </c>
      <c r="M17" s="239" t="s">
        <v>596</v>
      </c>
      <c r="N17" s="246">
        <v>44641</v>
      </c>
      <c r="O17" s="246">
        <v>44680</v>
      </c>
      <c r="P17" s="242">
        <f t="shared" si="1"/>
        <v>0</v>
      </c>
      <c r="Q17" s="151">
        <f t="shared" si="2"/>
        <v>0</v>
      </c>
      <c r="R17" s="133">
        <f t="shared" si="3"/>
        <v>0</v>
      </c>
      <c r="S17" s="252"/>
      <c r="T17" s="252"/>
      <c r="U17" s="105"/>
      <c r="V17" s="126"/>
      <c r="W17" s="252"/>
      <c r="X17" s="252"/>
      <c r="Y17" s="105"/>
      <c r="Z17" s="126"/>
      <c r="AA17" s="252"/>
      <c r="AB17" s="252"/>
      <c r="AC17" s="105"/>
      <c r="AD17" s="126"/>
      <c r="AE17" s="252">
        <v>1</v>
      </c>
      <c r="AF17" s="252"/>
      <c r="AG17" s="105"/>
      <c r="AH17" s="126"/>
      <c r="AI17" s="252"/>
      <c r="AJ17" s="252"/>
      <c r="AK17" s="105"/>
      <c r="AL17" s="126"/>
      <c r="AM17" s="252"/>
      <c r="AN17" s="252"/>
      <c r="AO17" s="105"/>
      <c r="AP17" s="90"/>
      <c r="AQ17" s="252"/>
      <c r="AR17" s="252"/>
      <c r="AS17" s="105"/>
      <c r="AT17" s="90"/>
      <c r="AU17" s="252"/>
      <c r="AV17" s="252"/>
      <c r="AW17" s="105"/>
      <c r="AX17" s="90"/>
      <c r="AY17" s="252"/>
      <c r="AZ17" s="252"/>
      <c r="BA17" s="105"/>
      <c r="BB17" s="90"/>
      <c r="BC17" s="252"/>
      <c r="BD17" s="252"/>
      <c r="BE17" s="105"/>
      <c r="BF17" s="90"/>
      <c r="BG17" s="252"/>
      <c r="BH17" s="252"/>
      <c r="BI17" s="105"/>
      <c r="BJ17" s="90"/>
      <c r="BK17" s="252"/>
      <c r="BL17" s="252"/>
      <c r="BM17" s="105"/>
      <c r="BN17" s="90"/>
      <c r="BO17" s="21"/>
      <c r="BP17" s="14"/>
      <c r="BQ17" s="14"/>
    </row>
    <row r="18" spans="1:69" s="44" customFormat="1" ht="39" thickBot="1" x14ac:dyDescent="0.3">
      <c r="A18" s="45"/>
      <c r="B18" s="145"/>
      <c r="C18" s="365"/>
      <c r="D18" s="382">
        <v>3</v>
      </c>
      <c r="E18" s="374" t="s">
        <v>565</v>
      </c>
      <c r="F18" s="266" t="s">
        <v>546</v>
      </c>
      <c r="G18" s="259" t="s">
        <v>588</v>
      </c>
      <c r="H18" s="238" t="s">
        <v>437</v>
      </c>
      <c r="I18" s="135"/>
      <c r="J18" s="109" t="s">
        <v>465</v>
      </c>
      <c r="K18" s="108"/>
      <c r="L18" s="241">
        <f t="shared" si="0"/>
        <v>8</v>
      </c>
      <c r="M18" s="239" t="s">
        <v>596</v>
      </c>
      <c r="N18" s="246">
        <v>44652</v>
      </c>
      <c r="O18" s="246">
        <v>44712</v>
      </c>
      <c r="P18" s="242">
        <f t="shared" si="1"/>
        <v>0</v>
      </c>
      <c r="Q18" s="151">
        <f t="shared" si="2"/>
        <v>0</v>
      </c>
      <c r="R18" s="133">
        <f t="shared" si="3"/>
        <v>0</v>
      </c>
      <c r="S18" s="237"/>
      <c r="T18" s="237"/>
      <c r="U18" s="105"/>
      <c r="V18" s="126"/>
      <c r="W18" s="237"/>
      <c r="X18" s="237"/>
      <c r="Y18" s="105"/>
      <c r="Z18" s="126"/>
      <c r="AA18" s="237"/>
      <c r="AB18" s="237"/>
      <c r="AC18" s="105"/>
      <c r="AD18" s="126"/>
      <c r="AE18" s="237"/>
      <c r="AF18" s="237"/>
      <c r="AG18" s="105"/>
      <c r="AH18" s="126"/>
      <c r="AI18" s="237">
        <v>8</v>
      </c>
      <c r="AJ18" s="237"/>
      <c r="AK18" s="105"/>
      <c r="AL18" s="126"/>
      <c r="AM18" s="237"/>
      <c r="AN18" s="237"/>
      <c r="AO18" s="105"/>
      <c r="AP18" s="90"/>
      <c r="AQ18" s="237"/>
      <c r="AR18" s="237"/>
      <c r="AS18" s="105"/>
      <c r="AT18" s="90"/>
      <c r="AU18" s="237"/>
      <c r="AV18" s="237"/>
      <c r="AW18" s="105"/>
      <c r="AX18" s="90"/>
      <c r="AY18" s="237"/>
      <c r="AZ18" s="237"/>
      <c r="BA18" s="105"/>
      <c r="BB18" s="90"/>
      <c r="BC18" s="237"/>
      <c r="BD18" s="237"/>
      <c r="BE18" s="105"/>
      <c r="BF18" s="90"/>
      <c r="BG18" s="237"/>
      <c r="BH18" s="237"/>
      <c r="BI18" s="105"/>
      <c r="BJ18" s="90"/>
      <c r="BK18" s="237"/>
      <c r="BL18" s="237"/>
      <c r="BM18" s="105"/>
      <c r="BN18" s="90"/>
      <c r="BO18" s="21"/>
      <c r="BP18" s="14"/>
      <c r="BQ18" s="14"/>
    </row>
    <row r="19" spans="1:69" s="44" customFormat="1" ht="39" thickBot="1" x14ac:dyDescent="0.3">
      <c r="A19" s="45"/>
      <c r="B19" s="145"/>
      <c r="C19" s="365"/>
      <c r="D19" s="382"/>
      <c r="E19" s="374"/>
      <c r="F19" s="266" t="s">
        <v>548</v>
      </c>
      <c r="G19" s="259" t="s">
        <v>549</v>
      </c>
      <c r="H19" s="238" t="s">
        <v>524</v>
      </c>
      <c r="I19" s="135"/>
      <c r="J19" s="109" t="s">
        <v>465</v>
      </c>
      <c r="K19" s="108"/>
      <c r="L19" s="241">
        <f t="shared" si="0"/>
        <v>16</v>
      </c>
      <c r="M19" s="239" t="s">
        <v>596</v>
      </c>
      <c r="N19" s="246">
        <v>44713</v>
      </c>
      <c r="O19" s="246">
        <v>44771</v>
      </c>
      <c r="P19" s="242">
        <f t="shared" si="1"/>
        <v>0</v>
      </c>
      <c r="Q19" s="151">
        <f t="shared" si="2"/>
        <v>0</v>
      </c>
      <c r="R19" s="133">
        <f t="shared" si="3"/>
        <v>0</v>
      </c>
      <c r="S19" s="252"/>
      <c r="T19" s="252"/>
      <c r="U19" s="105"/>
      <c r="V19" s="126"/>
      <c r="W19" s="252"/>
      <c r="X19" s="252"/>
      <c r="Y19" s="105"/>
      <c r="Z19" s="126"/>
      <c r="AA19" s="252"/>
      <c r="AB19" s="252"/>
      <c r="AC19" s="105"/>
      <c r="AD19" s="126"/>
      <c r="AE19" s="252"/>
      <c r="AF19" s="252"/>
      <c r="AG19" s="105"/>
      <c r="AH19" s="126"/>
      <c r="AI19" s="252"/>
      <c r="AJ19" s="252"/>
      <c r="AK19" s="105"/>
      <c r="AL19" s="126"/>
      <c r="AM19" s="252"/>
      <c r="AN19" s="252"/>
      <c r="AO19" s="105"/>
      <c r="AP19" s="90"/>
      <c r="AQ19" s="252">
        <v>16</v>
      </c>
      <c r="AR19" s="252"/>
      <c r="AS19" s="105"/>
      <c r="AT19" s="90"/>
      <c r="AU19" s="252"/>
      <c r="AV19" s="252"/>
      <c r="AW19" s="105"/>
      <c r="AX19" s="90"/>
      <c r="AY19" s="252"/>
      <c r="AZ19" s="252"/>
      <c r="BA19" s="105"/>
      <c r="BB19" s="90"/>
      <c r="BC19" s="252"/>
      <c r="BD19" s="252"/>
      <c r="BE19" s="105"/>
      <c r="BF19" s="90"/>
      <c r="BG19" s="252"/>
      <c r="BH19" s="252"/>
      <c r="BI19" s="105"/>
      <c r="BJ19" s="90"/>
      <c r="BK19" s="252"/>
      <c r="BL19" s="252"/>
      <c r="BM19" s="105"/>
      <c r="BN19" s="90"/>
      <c r="BO19" s="21"/>
      <c r="BP19" s="14"/>
      <c r="BQ19" s="14"/>
    </row>
    <row r="20" spans="1:69" s="44" customFormat="1" ht="77.25" thickBot="1" x14ac:dyDescent="0.3">
      <c r="A20" s="45"/>
      <c r="B20" s="145"/>
      <c r="C20" s="365"/>
      <c r="D20" s="382"/>
      <c r="E20" s="374"/>
      <c r="F20" s="266" t="s">
        <v>568</v>
      </c>
      <c r="G20" s="259" t="s">
        <v>550</v>
      </c>
      <c r="H20" s="238" t="s">
        <v>551</v>
      </c>
      <c r="I20" s="135"/>
      <c r="J20" s="109" t="s">
        <v>465</v>
      </c>
      <c r="K20" s="108"/>
      <c r="L20" s="241">
        <f t="shared" si="0"/>
        <v>4</v>
      </c>
      <c r="M20" s="239" t="s">
        <v>596</v>
      </c>
      <c r="N20" s="246">
        <v>44774</v>
      </c>
      <c r="O20" s="246">
        <v>44865</v>
      </c>
      <c r="P20" s="242">
        <f t="shared" si="1"/>
        <v>0</v>
      </c>
      <c r="Q20" s="151">
        <f t="shared" si="2"/>
        <v>0</v>
      </c>
      <c r="R20" s="133">
        <f t="shared" si="3"/>
        <v>0</v>
      </c>
      <c r="S20" s="252"/>
      <c r="T20" s="252"/>
      <c r="U20" s="105"/>
      <c r="V20" s="126"/>
      <c r="W20" s="252"/>
      <c r="X20" s="252"/>
      <c r="Y20" s="105"/>
      <c r="Z20" s="126"/>
      <c r="AA20" s="252"/>
      <c r="AB20" s="252"/>
      <c r="AC20" s="105"/>
      <c r="AD20" s="126"/>
      <c r="AE20" s="252"/>
      <c r="AF20" s="252"/>
      <c r="AG20" s="105"/>
      <c r="AH20" s="126"/>
      <c r="AI20" s="252"/>
      <c r="AJ20" s="252"/>
      <c r="AK20" s="105"/>
      <c r="AL20" s="126"/>
      <c r="AM20" s="252"/>
      <c r="AN20" s="252"/>
      <c r="AO20" s="105"/>
      <c r="AP20" s="90"/>
      <c r="AQ20" s="252"/>
      <c r="AR20" s="252"/>
      <c r="AS20" s="105"/>
      <c r="AT20" s="90"/>
      <c r="AU20" s="252">
        <v>1</v>
      </c>
      <c r="AV20" s="252"/>
      <c r="AW20" s="105"/>
      <c r="AX20" s="90"/>
      <c r="AY20" s="252">
        <v>1</v>
      </c>
      <c r="AZ20" s="252"/>
      <c r="BA20" s="105"/>
      <c r="BB20" s="90"/>
      <c r="BC20" s="252">
        <v>2</v>
      </c>
      <c r="BD20" s="252"/>
      <c r="BE20" s="105"/>
      <c r="BF20" s="90"/>
      <c r="BG20" s="252"/>
      <c r="BH20" s="252"/>
      <c r="BI20" s="105"/>
      <c r="BJ20" s="90"/>
      <c r="BK20" s="252"/>
      <c r="BL20" s="252"/>
      <c r="BM20" s="105"/>
      <c r="BN20" s="90"/>
      <c r="BO20" s="21"/>
      <c r="BP20" s="14"/>
      <c r="BQ20" s="14"/>
    </row>
    <row r="21" spans="1:69" s="44" customFormat="1" ht="77.25" thickBot="1" x14ac:dyDescent="0.3">
      <c r="A21" s="45"/>
      <c r="B21" s="145"/>
      <c r="C21" s="365"/>
      <c r="D21" s="383"/>
      <c r="E21" s="374"/>
      <c r="F21" s="266" t="s">
        <v>552</v>
      </c>
      <c r="G21" s="259" t="s">
        <v>569</v>
      </c>
      <c r="H21" s="238" t="s">
        <v>553</v>
      </c>
      <c r="I21" s="135"/>
      <c r="J21" s="109" t="s">
        <v>465</v>
      </c>
      <c r="K21" s="108">
        <v>1</v>
      </c>
      <c r="L21" s="241">
        <f t="shared" si="0"/>
        <v>2</v>
      </c>
      <c r="M21" s="239" t="s">
        <v>596</v>
      </c>
      <c r="N21" s="246">
        <v>44866</v>
      </c>
      <c r="O21" s="246">
        <v>44895</v>
      </c>
      <c r="P21" s="242">
        <f t="shared" si="1"/>
        <v>0</v>
      </c>
      <c r="Q21" s="151">
        <f t="shared" si="2"/>
        <v>0</v>
      </c>
      <c r="R21" s="133">
        <f t="shared" si="3"/>
        <v>0</v>
      </c>
      <c r="S21" s="252"/>
      <c r="T21" s="252"/>
      <c r="U21" s="105"/>
      <c r="V21" s="126"/>
      <c r="W21" s="252"/>
      <c r="X21" s="252"/>
      <c r="Y21" s="105"/>
      <c r="Z21" s="126"/>
      <c r="AA21" s="252"/>
      <c r="AB21" s="252"/>
      <c r="AC21" s="105"/>
      <c r="AD21" s="126"/>
      <c r="AE21" s="252"/>
      <c r="AF21" s="252"/>
      <c r="AG21" s="105"/>
      <c r="AH21" s="126"/>
      <c r="AI21" s="252"/>
      <c r="AJ21" s="252"/>
      <c r="AK21" s="105"/>
      <c r="AL21" s="126"/>
      <c r="AM21" s="252"/>
      <c r="AN21" s="252"/>
      <c r="AO21" s="105"/>
      <c r="AP21" s="90"/>
      <c r="AQ21" s="252"/>
      <c r="AR21" s="252"/>
      <c r="AS21" s="105"/>
      <c r="AT21" s="90"/>
      <c r="AU21" s="252"/>
      <c r="AV21" s="252"/>
      <c r="AW21" s="105"/>
      <c r="AX21" s="90"/>
      <c r="AY21" s="252"/>
      <c r="AZ21" s="252"/>
      <c r="BA21" s="105"/>
      <c r="BB21" s="90"/>
      <c r="BC21" s="252"/>
      <c r="BD21" s="252"/>
      <c r="BE21" s="105"/>
      <c r="BF21" s="90"/>
      <c r="BG21" s="252">
        <v>2</v>
      </c>
      <c r="BH21" s="252"/>
      <c r="BI21" s="105"/>
      <c r="BJ21" s="90"/>
      <c r="BK21" s="252"/>
      <c r="BL21" s="252"/>
      <c r="BM21" s="105"/>
      <c r="BN21" s="90"/>
      <c r="BO21" s="21"/>
      <c r="BP21" s="14"/>
      <c r="BQ21" s="14"/>
    </row>
    <row r="22" spans="1:69" s="44" customFormat="1" ht="24.95" customHeight="1" thickBot="1" x14ac:dyDescent="0.3">
      <c r="A22" s="45"/>
      <c r="B22" s="145"/>
      <c r="C22" s="368"/>
      <c r="D22" s="369"/>
      <c r="E22" s="370"/>
      <c r="F22" s="371"/>
      <c r="G22" s="371"/>
      <c r="H22" s="372"/>
      <c r="I22" s="156">
        <f>SUM(I15:I21)</f>
        <v>0</v>
      </c>
      <c r="J22" s="152"/>
      <c r="K22" s="157">
        <f>SUM(K15:K21)</f>
        <v>3</v>
      </c>
      <c r="L22" s="158">
        <f>SUM(L15:L21)</f>
        <v>33</v>
      </c>
      <c r="M22" s="247"/>
      <c r="N22" s="248"/>
      <c r="O22" s="249"/>
      <c r="P22" s="172">
        <f>SUM(P15:P21)</f>
        <v>0</v>
      </c>
      <c r="Q22" s="159">
        <f>SUM(Q15:Q21)</f>
        <v>0</v>
      </c>
      <c r="R22" s="160">
        <f>SUM(R15:R21)</f>
        <v>0</v>
      </c>
      <c r="S22" s="161">
        <f>SUM(S15:S21)</f>
        <v>0</v>
      </c>
      <c r="T22" s="161">
        <f>SUM(T15:T21)</f>
        <v>0</v>
      </c>
      <c r="U22" s="162"/>
      <c r="V22" s="163"/>
      <c r="W22" s="161">
        <f>SUM(W15:W21)</f>
        <v>0</v>
      </c>
      <c r="X22" s="161">
        <f>SUM(X15:X21)</f>
        <v>0</v>
      </c>
      <c r="Y22" s="162"/>
      <c r="Z22" s="163"/>
      <c r="AA22" s="161">
        <f>SUM(AA15:AA21)</f>
        <v>0</v>
      </c>
      <c r="AB22" s="161">
        <f>SUM(AB15:AB21)</f>
        <v>0</v>
      </c>
      <c r="AC22" s="162"/>
      <c r="AD22" s="163"/>
      <c r="AE22" s="161">
        <f>SUM(AE15:AE21)</f>
        <v>1</v>
      </c>
      <c r="AF22" s="161">
        <f>SUM(AF15:AF21)</f>
        <v>0</v>
      </c>
      <c r="AG22" s="162"/>
      <c r="AH22" s="163"/>
      <c r="AI22" s="161">
        <f>SUM(AI15:AI21)</f>
        <v>8</v>
      </c>
      <c r="AJ22" s="161">
        <f>SUM(AJ15:AJ21)</f>
        <v>0</v>
      </c>
      <c r="AK22" s="162"/>
      <c r="AL22" s="163"/>
      <c r="AM22" s="161">
        <f>SUM(AM15:AM21)</f>
        <v>0</v>
      </c>
      <c r="AN22" s="161">
        <f>SUM(AN15:AN21)</f>
        <v>0</v>
      </c>
      <c r="AO22" s="162"/>
      <c r="AP22" s="164"/>
      <c r="AQ22" s="161">
        <f>SUM(AQ15:AQ21)</f>
        <v>16</v>
      </c>
      <c r="AR22" s="161">
        <f>SUM(AR15:AR21)</f>
        <v>0</v>
      </c>
      <c r="AS22" s="162"/>
      <c r="AT22" s="164"/>
      <c r="AU22" s="161">
        <f>SUM(AU15:AU21)</f>
        <v>1</v>
      </c>
      <c r="AV22" s="161">
        <f>SUM(AV15:AV21)</f>
        <v>0</v>
      </c>
      <c r="AW22" s="162"/>
      <c r="AX22" s="164"/>
      <c r="AY22" s="161">
        <f>SUM(AY15:AY21)</f>
        <v>1</v>
      </c>
      <c r="AZ22" s="161">
        <f>SUM(AZ15:AZ21)</f>
        <v>0</v>
      </c>
      <c r="BA22" s="162"/>
      <c r="BB22" s="164"/>
      <c r="BC22" s="161">
        <f>SUM(BC15:BC21)</f>
        <v>3</v>
      </c>
      <c r="BD22" s="161">
        <f>SUM(BD15:BD21)</f>
        <v>0</v>
      </c>
      <c r="BE22" s="162"/>
      <c r="BF22" s="164"/>
      <c r="BG22" s="161">
        <f>SUM(BG15:BG21)</f>
        <v>3</v>
      </c>
      <c r="BH22" s="161">
        <f>SUM(BH15:BH21)</f>
        <v>0</v>
      </c>
      <c r="BI22" s="162"/>
      <c r="BJ22" s="164"/>
      <c r="BK22" s="161">
        <f>SUM(BK15:BK21)</f>
        <v>0</v>
      </c>
      <c r="BL22" s="161">
        <f>SUM(BL15:BL21)</f>
        <v>0</v>
      </c>
      <c r="BM22" s="162"/>
      <c r="BN22" s="164"/>
      <c r="BO22" s="46"/>
    </row>
    <row r="23" spans="1:69" s="97" customFormat="1" ht="129" customHeight="1" thickBot="1" x14ac:dyDescent="0.3">
      <c r="A23" s="96"/>
      <c r="B23" s="144"/>
      <c r="C23" s="366" t="s">
        <v>541</v>
      </c>
      <c r="D23" s="366">
        <v>4</v>
      </c>
      <c r="E23" s="375" t="s">
        <v>595</v>
      </c>
      <c r="F23" s="267" t="s">
        <v>589</v>
      </c>
      <c r="G23" s="259" t="s">
        <v>540</v>
      </c>
      <c r="H23" s="238" t="s">
        <v>437</v>
      </c>
      <c r="I23" s="134"/>
      <c r="J23" s="109" t="s">
        <v>455</v>
      </c>
      <c r="K23" s="107"/>
      <c r="L23" s="240">
        <f t="shared" ref="L23:L29" si="4">+SUM(S23,W23,AA23,AE23,AI23,AM23,AQ23,AU23,AY23,BC23,BG23,BK23)</f>
        <v>3</v>
      </c>
      <c r="M23" s="239" t="s">
        <v>596</v>
      </c>
      <c r="N23" s="246">
        <v>44621</v>
      </c>
      <c r="O23" s="246">
        <v>44834</v>
      </c>
      <c r="P23" s="238">
        <f t="shared" ref="P23:P29" si="5">+SUM(T23,X23,AB23,AF23,AJ23,AN23,AR23,AV23,AZ23,BD23,BH23,BL23)</f>
        <v>1</v>
      </c>
      <c r="Q23" s="151">
        <f t="shared" ref="Q23:Q29" si="6">IFERROR(P23/L23,0)</f>
        <v>0.33333333333333331</v>
      </c>
      <c r="R23" s="132">
        <f t="shared" ref="R23:R29" si="7">P23*K23</f>
        <v>0</v>
      </c>
      <c r="S23" s="91"/>
      <c r="T23" s="91"/>
      <c r="U23" s="104"/>
      <c r="V23" s="125"/>
      <c r="W23" s="91"/>
      <c r="X23" s="91"/>
      <c r="Y23" s="104"/>
      <c r="Z23" s="125"/>
      <c r="AA23" s="91">
        <v>1</v>
      </c>
      <c r="AB23" s="91">
        <v>1</v>
      </c>
      <c r="AC23" s="105" t="s">
        <v>605</v>
      </c>
      <c r="AD23" s="125"/>
      <c r="AE23" s="91"/>
      <c r="AF23" s="91"/>
      <c r="AG23" s="104"/>
      <c r="AH23" s="125"/>
      <c r="AI23" s="91"/>
      <c r="AJ23" s="91"/>
      <c r="AK23" s="104"/>
      <c r="AL23" s="125"/>
      <c r="AM23" s="91">
        <v>1</v>
      </c>
      <c r="AN23" s="91"/>
      <c r="AO23" s="104"/>
      <c r="AP23" s="92"/>
      <c r="AQ23" s="91"/>
      <c r="AR23" s="91"/>
      <c r="AS23" s="104"/>
      <c r="AT23" s="92"/>
      <c r="AU23" s="91"/>
      <c r="AV23" s="91"/>
      <c r="AW23" s="104"/>
      <c r="AX23" s="92"/>
      <c r="AY23" s="91">
        <v>1</v>
      </c>
      <c r="AZ23" s="91"/>
      <c r="BA23" s="104"/>
      <c r="BB23" s="92"/>
      <c r="BC23" s="91"/>
      <c r="BD23" s="91"/>
      <c r="BE23" s="104"/>
      <c r="BF23" s="92"/>
      <c r="BG23" s="91"/>
      <c r="BH23" s="91"/>
      <c r="BI23" s="104"/>
      <c r="BJ23" s="92"/>
      <c r="BK23" s="91"/>
      <c r="BL23" s="91"/>
      <c r="BM23" s="104"/>
      <c r="BN23" s="92"/>
      <c r="BO23" s="21"/>
      <c r="BP23" s="14"/>
      <c r="BQ23" s="14"/>
    </row>
    <row r="24" spans="1:69" s="44" customFormat="1" ht="81" customHeight="1" thickBot="1" x14ac:dyDescent="0.3">
      <c r="A24" s="45"/>
      <c r="B24" s="145"/>
      <c r="C24" s="365"/>
      <c r="D24" s="365"/>
      <c r="E24" s="376"/>
      <c r="F24" s="267" t="s">
        <v>522</v>
      </c>
      <c r="G24" s="259" t="s">
        <v>570</v>
      </c>
      <c r="H24" s="238" t="s">
        <v>437</v>
      </c>
      <c r="I24" s="135"/>
      <c r="J24" s="109" t="s">
        <v>455</v>
      </c>
      <c r="K24" s="108">
        <v>1</v>
      </c>
      <c r="L24" s="241">
        <f t="shared" si="4"/>
        <v>3</v>
      </c>
      <c r="M24" s="239" t="s">
        <v>596</v>
      </c>
      <c r="N24" s="246">
        <v>44621</v>
      </c>
      <c r="O24" s="246">
        <v>44834</v>
      </c>
      <c r="P24" s="242">
        <f t="shared" si="5"/>
        <v>1</v>
      </c>
      <c r="Q24" s="151">
        <f t="shared" si="6"/>
        <v>0.33333333333333331</v>
      </c>
      <c r="R24" s="133">
        <f t="shared" si="7"/>
        <v>1</v>
      </c>
      <c r="S24" s="237"/>
      <c r="T24" s="237"/>
      <c r="U24" s="105"/>
      <c r="V24" s="126"/>
      <c r="W24" s="237"/>
      <c r="X24" s="237"/>
      <c r="Y24" s="105"/>
      <c r="Z24" s="126"/>
      <c r="AA24" s="237">
        <v>1</v>
      </c>
      <c r="AB24" s="237">
        <v>1</v>
      </c>
      <c r="AC24" s="105" t="s">
        <v>606</v>
      </c>
      <c r="AD24" s="126"/>
      <c r="AE24" s="237"/>
      <c r="AF24" s="237"/>
      <c r="AG24" s="105"/>
      <c r="AH24" s="126"/>
      <c r="AI24" s="237"/>
      <c r="AJ24" s="237"/>
      <c r="AK24" s="105"/>
      <c r="AL24" s="126"/>
      <c r="AM24" s="237">
        <v>1</v>
      </c>
      <c r="AN24" s="237"/>
      <c r="AO24" s="105"/>
      <c r="AP24" s="90"/>
      <c r="AQ24" s="237"/>
      <c r="AR24" s="237"/>
      <c r="AS24" s="105"/>
      <c r="AT24" s="90"/>
      <c r="AU24" s="237"/>
      <c r="AV24" s="237"/>
      <c r="AW24" s="105"/>
      <c r="AX24" s="90"/>
      <c r="AY24" s="237">
        <v>1</v>
      </c>
      <c r="AZ24" s="237"/>
      <c r="BA24" s="105"/>
      <c r="BB24" s="90"/>
      <c r="BC24" s="237"/>
      <c r="BD24" s="237"/>
      <c r="BE24" s="105"/>
      <c r="BF24" s="90"/>
      <c r="BG24" s="237"/>
      <c r="BH24" s="237"/>
      <c r="BI24" s="105"/>
      <c r="BJ24" s="90"/>
      <c r="BK24" s="237"/>
      <c r="BL24" s="237"/>
      <c r="BM24" s="105"/>
      <c r="BN24" s="90"/>
      <c r="BO24" s="21"/>
      <c r="BP24" s="14"/>
      <c r="BQ24" s="14"/>
    </row>
    <row r="25" spans="1:69" s="44" customFormat="1" ht="113.25" customHeight="1" thickBot="1" x14ac:dyDescent="0.3">
      <c r="A25" s="45"/>
      <c r="B25" s="145"/>
      <c r="C25" s="365"/>
      <c r="D25" s="365"/>
      <c r="E25" s="376"/>
      <c r="F25" s="267" t="s">
        <v>554</v>
      </c>
      <c r="G25" s="259" t="s">
        <v>555</v>
      </c>
      <c r="H25" s="238" t="s">
        <v>437</v>
      </c>
      <c r="I25" s="135"/>
      <c r="J25" s="109" t="s">
        <v>455</v>
      </c>
      <c r="K25" s="108"/>
      <c r="L25" s="241">
        <f t="shared" si="4"/>
        <v>2</v>
      </c>
      <c r="M25" s="239" t="s">
        <v>596</v>
      </c>
      <c r="N25" s="246">
        <v>44805</v>
      </c>
      <c r="O25" s="246">
        <v>44895</v>
      </c>
      <c r="P25" s="242">
        <f t="shared" si="5"/>
        <v>0</v>
      </c>
      <c r="Q25" s="151">
        <f t="shared" si="6"/>
        <v>0</v>
      </c>
      <c r="R25" s="133">
        <f t="shared" si="7"/>
        <v>0</v>
      </c>
      <c r="S25" s="237"/>
      <c r="T25" s="237"/>
      <c r="U25" s="105"/>
      <c r="V25" s="126"/>
      <c r="W25" s="237"/>
      <c r="X25" s="237"/>
      <c r="Y25" s="105"/>
      <c r="Z25" s="126"/>
      <c r="AA25" s="237"/>
      <c r="AB25" s="237"/>
      <c r="AD25" s="126"/>
      <c r="AE25" s="237"/>
      <c r="AF25" s="237"/>
      <c r="AG25" s="105"/>
      <c r="AH25" s="126"/>
      <c r="AI25" s="237"/>
      <c r="AJ25" s="237"/>
      <c r="AK25" s="105"/>
      <c r="AL25" s="126"/>
      <c r="AM25" s="237"/>
      <c r="AN25" s="237"/>
      <c r="AO25" s="105"/>
      <c r="AP25" s="90"/>
      <c r="AQ25" s="237"/>
      <c r="AR25" s="237"/>
      <c r="AS25" s="105"/>
      <c r="AT25" s="90"/>
      <c r="AU25" s="237"/>
      <c r="AV25" s="237"/>
      <c r="AW25" s="105"/>
      <c r="AX25" s="90"/>
      <c r="AY25" s="237">
        <v>1</v>
      </c>
      <c r="AZ25" s="237"/>
      <c r="BA25" s="105"/>
      <c r="BB25" s="90"/>
      <c r="BC25" s="237"/>
      <c r="BD25" s="237"/>
      <c r="BE25" s="105"/>
      <c r="BF25" s="90"/>
      <c r="BG25" s="237">
        <v>1</v>
      </c>
      <c r="BH25" s="237"/>
      <c r="BI25" s="105"/>
      <c r="BJ25" s="90"/>
      <c r="BK25" s="237"/>
      <c r="BL25" s="237"/>
      <c r="BM25" s="105"/>
      <c r="BN25" s="90"/>
      <c r="BO25" s="21"/>
      <c r="BP25" s="14"/>
      <c r="BQ25" s="14"/>
    </row>
    <row r="26" spans="1:69" s="44" customFormat="1" ht="115.5" thickBot="1" x14ac:dyDescent="0.3">
      <c r="A26" s="45"/>
      <c r="B26" s="145"/>
      <c r="C26" s="365"/>
      <c r="D26" s="365"/>
      <c r="E26" s="376"/>
      <c r="F26" s="267" t="s">
        <v>590</v>
      </c>
      <c r="G26" s="259" t="s">
        <v>523</v>
      </c>
      <c r="H26" s="238" t="s">
        <v>437</v>
      </c>
      <c r="I26" s="135"/>
      <c r="J26" s="109" t="s">
        <v>455</v>
      </c>
      <c r="K26" s="108">
        <v>1</v>
      </c>
      <c r="L26" s="241">
        <f t="shared" si="4"/>
        <v>11</v>
      </c>
      <c r="M26" s="239" t="s">
        <v>596</v>
      </c>
      <c r="N26" s="246">
        <v>44593</v>
      </c>
      <c r="O26" s="246">
        <v>44926</v>
      </c>
      <c r="P26" s="242">
        <f t="shared" si="5"/>
        <v>2</v>
      </c>
      <c r="Q26" s="151">
        <f t="shared" si="6"/>
        <v>0.18181818181818182</v>
      </c>
      <c r="R26" s="133">
        <f t="shared" si="7"/>
        <v>2</v>
      </c>
      <c r="S26" s="237"/>
      <c r="T26" s="237"/>
      <c r="U26" s="105"/>
      <c r="V26" s="126"/>
      <c r="W26" s="237">
        <v>1</v>
      </c>
      <c r="X26" s="237">
        <v>1</v>
      </c>
      <c r="Y26" s="296" t="s">
        <v>608</v>
      </c>
      <c r="Z26" s="126"/>
      <c r="AA26" s="237">
        <v>1</v>
      </c>
      <c r="AB26" s="237">
        <v>1</v>
      </c>
      <c r="AC26" s="105" t="s">
        <v>607</v>
      </c>
      <c r="AD26" s="126"/>
      <c r="AE26" s="237">
        <v>1</v>
      </c>
      <c r="AF26" s="237"/>
      <c r="AG26" s="105"/>
      <c r="AH26" s="126"/>
      <c r="AI26" s="237">
        <v>1</v>
      </c>
      <c r="AJ26" s="237"/>
      <c r="AK26" s="105"/>
      <c r="AL26" s="126"/>
      <c r="AM26" s="237">
        <v>1</v>
      </c>
      <c r="AN26" s="237"/>
      <c r="AO26" s="105"/>
      <c r="AP26" s="90"/>
      <c r="AQ26" s="237">
        <v>1</v>
      </c>
      <c r="AR26" s="237"/>
      <c r="AS26" s="105"/>
      <c r="AT26" s="90"/>
      <c r="AU26" s="237">
        <v>1</v>
      </c>
      <c r="AV26" s="237"/>
      <c r="AW26" s="105"/>
      <c r="AX26" s="90"/>
      <c r="AY26" s="237">
        <v>1</v>
      </c>
      <c r="AZ26" s="237"/>
      <c r="BA26" s="105"/>
      <c r="BB26" s="90"/>
      <c r="BC26" s="237">
        <v>1</v>
      </c>
      <c r="BD26" s="237"/>
      <c r="BE26" s="105"/>
      <c r="BF26" s="90"/>
      <c r="BG26" s="237">
        <v>1</v>
      </c>
      <c r="BH26" s="237"/>
      <c r="BI26" s="105"/>
      <c r="BJ26" s="90"/>
      <c r="BK26" s="237">
        <v>1</v>
      </c>
      <c r="BL26" s="237"/>
      <c r="BM26" s="105"/>
      <c r="BN26" s="90"/>
      <c r="BO26" s="21"/>
      <c r="BP26" s="14"/>
      <c r="BQ26" s="14"/>
    </row>
    <row r="27" spans="1:69" s="295" customFormat="1" ht="134.25" customHeight="1" thickBot="1" x14ac:dyDescent="0.3">
      <c r="A27" s="289"/>
      <c r="B27" s="290"/>
      <c r="C27" s="365"/>
      <c r="D27" s="365"/>
      <c r="E27" s="376"/>
      <c r="F27" s="267" t="s">
        <v>571</v>
      </c>
      <c r="G27" s="259" t="s">
        <v>572</v>
      </c>
      <c r="H27" s="238" t="s">
        <v>524</v>
      </c>
      <c r="I27" s="135"/>
      <c r="J27" s="109" t="s">
        <v>455</v>
      </c>
      <c r="K27" s="108"/>
      <c r="L27" s="241">
        <f t="shared" si="4"/>
        <v>1</v>
      </c>
      <c r="M27" s="239" t="s">
        <v>596</v>
      </c>
      <c r="N27" s="246">
        <v>44629</v>
      </c>
      <c r="O27" s="279">
        <v>44650</v>
      </c>
      <c r="P27" s="242">
        <f t="shared" si="5"/>
        <v>1</v>
      </c>
      <c r="Q27" s="151">
        <f t="shared" si="6"/>
        <v>1</v>
      </c>
      <c r="R27" s="133">
        <f t="shared" si="7"/>
        <v>0</v>
      </c>
      <c r="S27" s="272"/>
      <c r="T27" s="272"/>
      <c r="U27" s="108"/>
      <c r="V27" s="291"/>
      <c r="W27" s="272"/>
      <c r="X27" s="272"/>
      <c r="Y27" s="297"/>
      <c r="Z27" s="291"/>
      <c r="AA27" s="272">
        <v>1</v>
      </c>
      <c r="AB27" s="272">
        <v>1</v>
      </c>
      <c r="AC27" s="108" t="s">
        <v>609</v>
      </c>
      <c r="AD27" s="291"/>
      <c r="AE27" s="272"/>
      <c r="AF27" s="272"/>
      <c r="AG27" s="108"/>
      <c r="AH27" s="291"/>
      <c r="AI27" s="272"/>
      <c r="AJ27" s="272"/>
      <c r="AK27" s="108"/>
      <c r="AL27" s="291"/>
      <c r="AM27" s="272"/>
      <c r="AN27" s="272"/>
      <c r="AO27" s="108"/>
      <c r="AP27" s="292"/>
      <c r="AQ27" s="272"/>
      <c r="AR27" s="272"/>
      <c r="AS27" s="108"/>
      <c r="AT27" s="292"/>
      <c r="AU27" s="272"/>
      <c r="AV27" s="272"/>
      <c r="AW27" s="108"/>
      <c r="AX27" s="292"/>
      <c r="AY27" s="272"/>
      <c r="AZ27" s="272"/>
      <c r="BA27" s="108"/>
      <c r="BB27" s="292"/>
      <c r="BC27" s="272"/>
      <c r="BD27" s="272"/>
      <c r="BE27" s="108"/>
      <c r="BF27" s="292"/>
      <c r="BG27" s="272"/>
      <c r="BH27" s="272"/>
      <c r="BI27" s="108"/>
      <c r="BJ27" s="292"/>
      <c r="BK27" s="272"/>
      <c r="BL27" s="272"/>
      <c r="BM27" s="108"/>
      <c r="BN27" s="292"/>
      <c r="BO27" s="293"/>
      <c r="BP27" s="294"/>
      <c r="BQ27" s="294"/>
    </row>
    <row r="28" spans="1:69" s="44" customFormat="1" ht="39" thickBot="1" x14ac:dyDescent="0.3">
      <c r="A28" s="45"/>
      <c r="B28" s="145"/>
      <c r="C28" s="365"/>
      <c r="D28" s="365"/>
      <c r="E28" s="376"/>
      <c r="F28" s="267" t="s">
        <v>556</v>
      </c>
      <c r="G28" s="259" t="s">
        <v>557</v>
      </c>
      <c r="H28" s="238" t="s">
        <v>551</v>
      </c>
      <c r="I28" s="135"/>
      <c r="J28" s="109" t="s">
        <v>455</v>
      </c>
      <c r="K28" s="108"/>
      <c r="L28" s="241">
        <f t="shared" si="4"/>
        <v>1</v>
      </c>
      <c r="M28" s="239" t="s">
        <v>596</v>
      </c>
      <c r="N28" s="246">
        <v>44621</v>
      </c>
      <c r="O28" s="246">
        <v>44650</v>
      </c>
      <c r="P28" s="242">
        <f t="shared" si="5"/>
        <v>1</v>
      </c>
      <c r="Q28" s="151">
        <f t="shared" si="6"/>
        <v>1</v>
      </c>
      <c r="R28" s="133">
        <f t="shared" si="7"/>
        <v>0</v>
      </c>
      <c r="S28" s="252"/>
      <c r="T28" s="252"/>
      <c r="U28" s="105"/>
      <c r="V28" s="126"/>
      <c r="W28" s="252"/>
      <c r="X28" s="252"/>
      <c r="Y28" s="296"/>
      <c r="Z28" s="126"/>
      <c r="AA28" s="252">
        <v>1</v>
      </c>
      <c r="AB28" s="252">
        <v>1</v>
      </c>
      <c r="AC28" s="105" t="s">
        <v>610</v>
      </c>
      <c r="AD28" s="126"/>
      <c r="AE28" s="252"/>
      <c r="AF28" s="252"/>
      <c r="AG28" s="105"/>
      <c r="AH28" s="126"/>
      <c r="AI28" s="252"/>
      <c r="AJ28" s="252"/>
      <c r="AK28" s="105"/>
      <c r="AL28" s="126"/>
      <c r="AM28" s="252"/>
      <c r="AN28" s="252"/>
      <c r="AO28" s="105"/>
      <c r="AP28" s="90"/>
      <c r="AQ28" s="252"/>
      <c r="AR28" s="252"/>
      <c r="AS28" s="105"/>
      <c r="AT28" s="90"/>
      <c r="AU28" s="252"/>
      <c r="AV28" s="252"/>
      <c r="AW28" s="105"/>
      <c r="AX28" s="90"/>
      <c r="AY28" s="252"/>
      <c r="AZ28" s="252"/>
      <c r="BA28" s="105"/>
      <c r="BB28" s="90"/>
      <c r="BC28" s="252"/>
      <c r="BD28" s="252"/>
      <c r="BE28" s="105"/>
      <c r="BF28" s="90"/>
      <c r="BG28" s="252"/>
      <c r="BH28" s="252"/>
      <c r="BI28" s="105"/>
      <c r="BJ28" s="90"/>
      <c r="BK28" s="252"/>
      <c r="BL28" s="252"/>
      <c r="BM28" s="105"/>
      <c r="BN28" s="90"/>
      <c r="BO28" s="21"/>
      <c r="BP28" s="14"/>
      <c r="BQ28" s="14"/>
    </row>
    <row r="29" spans="1:69" s="44" customFormat="1" ht="64.5" thickBot="1" x14ac:dyDescent="0.3">
      <c r="A29" s="45"/>
      <c r="B29" s="145"/>
      <c r="C29" s="365"/>
      <c r="D29" s="365"/>
      <c r="E29" s="377"/>
      <c r="F29" s="267" t="s">
        <v>573</v>
      </c>
      <c r="G29" s="259" t="s">
        <v>585</v>
      </c>
      <c r="H29" s="238" t="s">
        <v>526</v>
      </c>
      <c r="I29" s="135"/>
      <c r="J29" s="109" t="s">
        <v>455</v>
      </c>
      <c r="K29" s="108">
        <v>1</v>
      </c>
      <c r="L29" s="241">
        <f t="shared" si="4"/>
        <v>3</v>
      </c>
      <c r="M29" s="239" t="s">
        <v>596</v>
      </c>
      <c r="N29" s="246">
        <v>44713</v>
      </c>
      <c r="O29" s="246">
        <v>44926</v>
      </c>
      <c r="P29" s="242">
        <f t="shared" si="5"/>
        <v>0</v>
      </c>
      <c r="Q29" s="151">
        <f t="shared" si="6"/>
        <v>0</v>
      </c>
      <c r="R29" s="133">
        <f t="shared" si="7"/>
        <v>0</v>
      </c>
      <c r="S29" s="237"/>
      <c r="T29" s="237"/>
      <c r="U29" s="105"/>
      <c r="V29" s="126"/>
      <c r="W29" s="237"/>
      <c r="X29" s="237"/>
      <c r="Y29" s="105"/>
      <c r="Z29" s="126"/>
      <c r="AA29" s="237"/>
      <c r="AB29" s="237"/>
      <c r="AC29" s="105"/>
      <c r="AD29" s="126"/>
      <c r="AE29" s="237"/>
      <c r="AF29" s="237"/>
      <c r="AG29" s="105"/>
      <c r="AH29" s="126"/>
      <c r="AI29" s="237"/>
      <c r="AJ29" s="237"/>
      <c r="AK29" s="105"/>
      <c r="AL29" s="126"/>
      <c r="AM29" s="237">
        <v>1</v>
      </c>
      <c r="AN29" s="237"/>
      <c r="AO29" s="105"/>
      <c r="AP29" s="90"/>
      <c r="AQ29" s="237"/>
      <c r="AR29" s="237"/>
      <c r="AS29" s="105"/>
      <c r="AT29" s="90"/>
      <c r="AU29" s="237"/>
      <c r="AV29" s="237"/>
      <c r="AW29" s="105"/>
      <c r="AX29" s="90"/>
      <c r="AY29" s="237">
        <v>1</v>
      </c>
      <c r="AZ29" s="237"/>
      <c r="BA29" s="105"/>
      <c r="BB29" s="90"/>
      <c r="BC29" s="237"/>
      <c r="BD29" s="237"/>
      <c r="BE29" s="105"/>
      <c r="BF29" s="90"/>
      <c r="BG29" s="237"/>
      <c r="BH29" s="237"/>
      <c r="BI29" s="105"/>
      <c r="BJ29" s="90"/>
      <c r="BK29" s="237">
        <v>1</v>
      </c>
      <c r="BL29" s="237"/>
      <c r="BM29" s="105"/>
      <c r="BN29" s="90"/>
      <c r="BO29" s="21"/>
      <c r="BP29" s="14"/>
      <c r="BQ29" s="14"/>
    </row>
    <row r="30" spans="1:69" s="44" customFormat="1" ht="24.95" customHeight="1" thickBot="1" x14ac:dyDescent="0.3">
      <c r="A30" s="45"/>
      <c r="B30" s="145"/>
      <c r="C30" s="368"/>
      <c r="D30" s="369"/>
      <c r="E30" s="373"/>
      <c r="F30" s="370"/>
      <c r="G30" s="370"/>
      <c r="H30" s="372"/>
      <c r="I30" s="156">
        <f>SUM(I23:I29)</f>
        <v>0</v>
      </c>
      <c r="J30" s="152"/>
      <c r="K30" s="157">
        <f>SUM(K23:K29)</f>
        <v>3</v>
      </c>
      <c r="L30" s="158">
        <f>SUM(L23:L29)</f>
        <v>24</v>
      </c>
      <c r="M30" s="153"/>
      <c r="N30" s="154"/>
      <c r="O30" s="155"/>
      <c r="P30" s="172">
        <f>SUM(P23:P29)</f>
        <v>6</v>
      </c>
      <c r="Q30" s="159">
        <f>SUM(Q23:Q29)</f>
        <v>2.8484848484848486</v>
      </c>
      <c r="R30" s="160">
        <f>SUM(R23:R29)</f>
        <v>3</v>
      </c>
      <c r="S30" s="161">
        <f>SUM(S23:S29)</f>
        <v>0</v>
      </c>
      <c r="T30" s="161">
        <f>SUM(T23:T29)</f>
        <v>0</v>
      </c>
      <c r="U30" s="162"/>
      <c r="V30" s="163"/>
      <c r="W30" s="161">
        <f>SUM(W23:W29)</f>
        <v>1</v>
      </c>
      <c r="X30" s="161">
        <f>SUM(X23:X29)</f>
        <v>1</v>
      </c>
      <c r="Y30" s="162"/>
      <c r="Z30" s="163"/>
      <c r="AA30" s="161">
        <f>SUM(AA23:AA29)</f>
        <v>5</v>
      </c>
      <c r="AB30" s="161">
        <f>SUM(AB23:AB29)</f>
        <v>5</v>
      </c>
      <c r="AC30" s="162"/>
      <c r="AD30" s="163"/>
      <c r="AE30" s="161">
        <f>SUM(AE23:AE29)</f>
        <v>1</v>
      </c>
      <c r="AF30" s="161">
        <f>SUM(AF23:AF29)</f>
        <v>0</v>
      </c>
      <c r="AG30" s="162"/>
      <c r="AH30" s="163"/>
      <c r="AI30" s="161">
        <f>SUM(AI23:AI29)</f>
        <v>1</v>
      </c>
      <c r="AJ30" s="161">
        <f>SUM(AJ23:AJ29)</f>
        <v>0</v>
      </c>
      <c r="AK30" s="162"/>
      <c r="AL30" s="163"/>
      <c r="AM30" s="161">
        <f>SUM(AM23:AM29)</f>
        <v>4</v>
      </c>
      <c r="AN30" s="161">
        <f>SUM(AN23:AN29)</f>
        <v>0</v>
      </c>
      <c r="AO30" s="162"/>
      <c r="AP30" s="164"/>
      <c r="AQ30" s="161">
        <f>SUM(AQ23:AQ29)</f>
        <v>1</v>
      </c>
      <c r="AR30" s="161">
        <f>SUM(AR23:AR29)</f>
        <v>0</v>
      </c>
      <c r="AS30" s="162"/>
      <c r="AT30" s="164"/>
      <c r="AU30" s="161">
        <f>SUM(AU23:AU29)</f>
        <v>1</v>
      </c>
      <c r="AV30" s="161">
        <f>SUM(AV23:AV29)</f>
        <v>0</v>
      </c>
      <c r="AW30" s="162"/>
      <c r="AX30" s="164"/>
      <c r="AY30" s="161">
        <f>SUM(AY23:AY29)</f>
        <v>5</v>
      </c>
      <c r="AZ30" s="161">
        <f>SUM(AZ23:AZ29)</f>
        <v>0</v>
      </c>
      <c r="BA30" s="162"/>
      <c r="BB30" s="164"/>
      <c r="BC30" s="161">
        <f>SUM(BC23:BC29)</f>
        <v>1</v>
      </c>
      <c r="BD30" s="161">
        <f>SUM(BD23:BD29)</f>
        <v>0</v>
      </c>
      <c r="BE30" s="162"/>
      <c r="BF30" s="164"/>
      <c r="BG30" s="161">
        <f>SUM(BG23:BG29)</f>
        <v>2</v>
      </c>
      <c r="BH30" s="161">
        <f>SUM(BH23:BH29)</f>
        <v>0</v>
      </c>
      <c r="BI30" s="162"/>
      <c r="BJ30" s="164"/>
      <c r="BK30" s="161">
        <f>SUM(BK23:BK29)</f>
        <v>2</v>
      </c>
      <c r="BL30" s="161">
        <f>SUM(BL23:BL29)</f>
        <v>0</v>
      </c>
      <c r="BM30" s="162"/>
      <c r="BN30" s="164"/>
      <c r="BO30" s="46"/>
    </row>
    <row r="31" spans="1:69" s="44" customFormat="1" ht="72" customHeight="1" thickBot="1" x14ac:dyDescent="0.3">
      <c r="A31" s="45"/>
      <c r="B31" s="145"/>
      <c r="C31" s="366" t="s">
        <v>541</v>
      </c>
      <c r="D31" s="380">
        <v>5</v>
      </c>
      <c r="E31" s="374" t="s">
        <v>574</v>
      </c>
      <c r="F31" s="266" t="s">
        <v>575</v>
      </c>
      <c r="G31" s="259" t="s">
        <v>576</v>
      </c>
      <c r="H31" s="238" t="s">
        <v>437</v>
      </c>
      <c r="I31" s="135"/>
      <c r="J31" s="109" t="s">
        <v>455</v>
      </c>
      <c r="K31" s="108">
        <v>4</v>
      </c>
      <c r="L31" s="241">
        <f>+SUM(S31,W31,AA31,AE31,AI31,AM31,AQ31,AU31,AY31,BC31,BG31,BK31)</f>
        <v>4</v>
      </c>
      <c r="M31" s="239" t="s">
        <v>596</v>
      </c>
      <c r="N31" s="246">
        <v>44713</v>
      </c>
      <c r="O31" s="246">
        <v>44865</v>
      </c>
      <c r="P31" s="242">
        <f>+SUM(T31,X31,AB31,AF31,AJ31,AN31,AR31,AV31,AZ31,BD31,BH31,BL31)</f>
        <v>0</v>
      </c>
      <c r="Q31" s="151">
        <f>IFERROR(P31/L31,0)</f>
        <v>0</v>
      </c>
      <c r="R31" s="133">
        <f>P31*K31</f>
        <v>0</v>
      </c>
      <c r="S31" s="245"/>
      <c r="T31" s="245"/>
      <c r="U31" s="105"/>
      <c r="V31" s="126"/>
      <c r="W31" s="245"/>
      <c r="X31" s="245"/>
      <c r="Y31" s="105"/>
      <c r="Z31" s="126"/>
      <c r="AA31" s="245"/>
      <c r="AB31" s="245"/>
      <c r="AC31" s="105"/>
      <c r="AD31" s="126"/>
      <c r="AE31" s="245"/>
      <c r="AF31" s="245"/>
      <c r="AG31" s="105"/>
      <c r="AH31" s="126"/>
      <c r="AI31" s="245"/>
      <c r="AJ31" s="245"/>
      <c r="AK31" s="105"/>
      <c r="AL31" s="126"/>
      <c r="AM31" s="245">
        <v>1</v>
      </c>
      <c r="AN31" s="245"/>
      <c r="AO31" s="105"/>
      <c r="AP31" s="90"/>
      <c r="AQ31" s="245">
        <v>1</v>
      </c>
      <c r="AR31" s="245"/>
      <c r="AS31" s="105"/>
      <c r="AT31" s="90"/>
      <c r="AU31" s="245">
        <v>1</v>
      </c>
      <c r="AV31" s="245"/>
      <c r="AW31" s="105"/>
      <c r="AX31" s="90"/>
      <c r="AY31" s="245">
        <v>1</v>
      </c>
      <c r="AZ31" s="245"/>
      <c r="BA31" s="105"/>
      <c r="BB31" s="90"/>
      <c r="BC31" s="245"/>
      <c r="BD31" s="245"/>
      <c r="BE31" s="105"/>
      <c r="BF31" s="90"/>
      <c r="BG31" s="245"/>
      <c r="BH31" s="245"/>
      <c r="BI31" s="105"/>
      <c r="BJ31" s="90"/>
      <c r="BK31" s="245"/>
      <c r="BL31" s="245"/>
      <c r="BM31" s="105"/>
      <c r="BN31" s="90"/>
      <c r="BO31" s="46"/>
    </row>
    <row r="32" spans="1:69" s="44" customFormat="1" ht="72" customHeight="1" thickBot="1" x14ac:dyDescent="0.3">
      <c r="A32" s="45"/>
      <c r="B32" s="145"/>
      <c r="C32" s="365"/>
      <c r="D32" s="381"/>
      <c r="E32" s="374"/>
      <c r="F32" s="266" t="s">
        <v>559</v>
      </c>
      <c r="G32" s="259" t="s">
        <v>560</v>
      </c>
      <c r="H32" s="238" t="s">
        <v>437</v>
      </c>
      <c r="I32" s="135"/>
      <c r="J32" s="109" t="s">
        <v>455</v>
      </c>
      <c r="K32" s="108">
        <v>3</v>
      </c>
      <c r="L32" s="241">
        <f>+SUM(S32,W32,AA32,AE32,AI32,AM32,AQ32,AU32,AY32,BC32,BG32,BK32)</f>
        <v>3</v>
      </c>
      <c r="M32" s="239" t="s">
        <v>596</v>
      </c>
      <c r="N32" s="246">
        <v>44835</v>
      </c>
      <c r="O32" s="246">
        <v>44865</v>
      </c>
      <c r="P32" s="242">
        <f t="shared" ref="P32:P34" si="8">+SUM(T32,X32,AB32,AF32,AJ32,AN32,AR32,AV32,AZ32,BD32,BH32,BL32)</f>
        <v>0</v>
      </c>
      <c r="Q32" s="151">
        <f t="shared" ref="Q32:Q34" si="9">IFERROR(P32/L32,0)</f>
        <v>0</v>
      </c>
      <c r="R32" s="133">
        <f t="shared" ref="R32:R34" si="10">P32*K32</f>
        <v>0</v>
      </c>
      <c r="S32" s="252"/>
      <c r="T32" s="252"/>
      <c r="U32" s="105"/>
      <c r="V32" s="126"/>
      <c r="W32" s="252"/>
      <c r="X32" s="252"/>
      <c r="Y32" s="105"/>
      <c r="Z32" s="126"/>
      <c r="AA32" s="252"/>
      <c r="AB32" s="252"/>
      <c r="AC32" s="105"/>
      <c r="AD32" s="126"/>
      <c r="AE32" s="252"/>
      <c r="AF32" s="252"/>
      <c r="AG32" s="105"/>
      <c r="AH32" s="126"/>
      <c r="AI32" s="252"/>
      <c r="AJ32" s="252"/>
      <c r="AK32" s="105"/>
      <c r="AL32" s="126"/>
      <c r="AM32" s="252"/>
      <c r="AN32" s="252"/>
      <c r="AO32" s="105"/>
      <c r="AP32" s="90"/>
      <c r="AQ32" s="252"/>
      <c r="AR32" s="252"/>
      <c r="AS32" s="105"/>
      <c r="AT32" s="90"/>
      <c r="AU32" s="252"/>
      <c r="AV32" s="252"/>
      <c r="AW32" s="105"/>
      <c r="AX32" s="90"/>
      <c r="AY32" s="252"/>
      <c r="AZ32" s="252"/>
      <c r="BA32" s="105"/>
      <c r="BB32" s="90"/>
      <c r="BC32" s="252">
        <v>3</v>
      </c>
      <c r="BD32" s="252"/>
      <c r="BE32" s="105"/>
      <c r="BF32" s="90"/>
      <c r="BG32" s="252"/>
      <c r="BH32" s="252"/>
      <c r="BI32" s="105"/>
      <c r="BJ32" s="90"/>
      <c r="BK32" s="252"/>
      <c r="BL32" s="252"/>
      <c r="BM32" s="105"/>
      <c r="BN32" s="90"/>
      <c r="BO32" s="46"/>
    </row>
    <row r="33" spans="1:67" s="44" customFormat="1" ht="77.25" customHeight="1" thickBot="1" x14ac:dyDescent="0.3">
      <c r="A33" s="45"/>
      <c r="B33" s="145"/>
      <c r="C33" s="365"/>
      <c r="D33" s="384">
        <v>6</v>
      </c>
      <c r="E33" s="378" t="s">
        <v>577</v>
      </c>
      <c r="F33" s="266" t="s">
        <v>561</v>
      </c>
      <c r="G33" s="259" t="s">
        <v>562</v>
      </c>
      <c r="H33" s="238" t="s">
        <v>437</v>
      </c>
      <c r="I33" s="135"/>
      <c r="J33" s="109" t="s">
        <v>455</v>
      </c>
      <c r="K33" s="108"/>
      <c r="L33" s="241">
        <f>+SUM(S33,W33,AA33,AE33,AI33,AM33,AQ33,AU33,AY33,BC33,BG33,BK33)</f>
        <v>2</v>
      </c>
      <c r="M33" s="239" t="s">
        <v>596</v>
      </c>
      <c r="N33" s="246">
        <v>44593</v>
      </c>
      <c r="O33" s="246">
        <v>44681</v>
      </c>
      <c r="P33" s="242">
        <f t="shared" si="8"/>
        <v>0</v>
      </c>
      <c r="Q33" s="151">
        <f t="shared" si="9"/>
        <v>0</v>
      </c>
      <c r="R33" s="133">
        <f t="shared" si="10"/>
        <v>0</v>
      </c>
      <c r="S33" s="245"/>
      <c r="T33" s="245"/>
      <c r="U33" s="105"/>
      <c r="V33" s="126"/>
      <c r="W33" s="245">
        <v>1</v>
      </c>
      <c r="X33" s="245"/>
      <c r="Y33" s="296" t="s">
        <v>544</v>
      </c>
      <c r="Z33" s="126"/>
      <c r="AA33" s="245"/>
      <c r="AB33" s="245"/>
      <c r="AC33" s="105"/>
      <c r="AD33" s="126"/>
      <c r="AE33" s="245">
        <v>1</v>
      </c>
      <c r="AF33" s="245"/>
      <c r="AG33" s="105"/>
      <c r="AH33" s="126"/>
      <c r="AI33" s="245"/>
      <c r="AJ33" s="245"/>
      <c r="AK33" s="105"/>
      <c r="AL33" s="126"/>
      <c r="AM33" s="245"/>
      <c r="AN33" s="245"/>
      <c r="AO33" s="105"/>
      <c r="AP33" s="90"/>
      <c r="AQ33" s="245"/>
      <c r="AR33" s="245"/>
      <c r="AS33" s="105"/>
      <c r="AT33" s="90"/>
      <c r="AU33" s="245"/>
      <c r="AV33" s="245"/>
      <c r="AW33" s="105"/>
      <c r="AX33" s="90"/>
      <c r="AY33" s="245"/>
      <c r="AZ33" s="245"/>
      <c r="BA33" s="105"/>
      <c r="BB33" s="90"/>
      <c r="BC33" s="245"/>
      <c r="BD33" s="245"/>
      <c r="BE33" s="105"/>
      <c r="BF33" s="90"/>
      <c r="BG33" s="245"/>
      <c r="BH33" s="245"/>
      <c r="BI33" s="105"/>
      <c r="BJ33" s="90"/>
      <c r="BK33" s="245"/>
      <c r="BL33" s="245"/>
      <c r="BM33" s="105"/>
      <c r="BN33" s="90"/>
      <c r="BO33" s="46"/>
    </row>
    <row r="34" spans="1:67" s="44" customFormat="1" ht="64.5" thickBot="1" x14ac:dyDescent="0.3">
      <c r="A34" s="45"/>
      <c r="B34" s="145"/>
      <c r="C34" s="365"/>
      <c r="D34" s="381"/>
      <c r="E34" s="379"/>
      <c r="F34" s="266" t="s">
        <v>575</v>
      </c>
      <c r="G34" s="259" t="s">
        <v>563</v>
      </c>
      <c r="H34" s="238" t="s">
        <v>524</v>
      </c>
      <c r="I34" s="135"/>
      <c r="J34" s="109" t="s">
        <v>455</v>
      </c>
      <c r="K34" s="108">
        <v>10</v>
      </c>
      <c r="L34" s="241">
        <f>+SUM(S34,W34,AA34,AE34,AI34,AM34,AQ34,AU34,AY34,BC34,BG34,BK34)</f>
        <v>10</v>
      </c>
      <c r="M34" s="239" t="s">
        <v>596</v>
      </c>
      <c r="N34" s="246">
        <v>44621</v>
      </c>
      <c r="O34" s="246">
        <v>44804</v>
      </c>
      <c r="P34" s="242">
        <f t="shared" si="8"/>
        <v>0</v>
      </c>
      <c r="Q34" s="151">
        <f t="shared" si="9"/>
        <v>0</v>
      </c>
      <c r="R34" s="133">
        <f t="shared" si="10"/>
        <v>0</v>
      </c>
      <c r="S34" s="252"/>
      <c r="T34" s="252"/>
      <c r="U34" s="105"/>
      <c r="V34" s="126"/>
      <c r="W34" s="252"/>
      <c r="X34" s="252"/>
      <c r="Y34" s="296"/>
      <c r="Z34" s="126"/>
      <c r="AA34" s="252"/>
      <c r="AB34" s="252"/>
      <c r="AC34" s="105"/>
      <c r="AD34" s="126"/>
      <c r="AE34" s="252">
        <v>4</v>
      </c>
      <c r="AF34" s="252"/>
      <c r="AG34" s="105"/>
      <c r="AH34" s="126"/>
      <c r="AI34" s="252">
        <v>2</v>
      </c>
      <c r="AJ34" s="252"/>
      <c r="AK34" s="105"/>
      <c r="AL34" s="126"/>
      <c r="AM34" s="252">
        <v>2</v>
      </c>
      <c r="AN34" s="252"/>
      <c r="AO34" s="105"/>
      <c r="AP34" s="90"/>
      <c r="AQ34" s="252">
        <v>2</v>
      </c>
      <c r="AR34" s="252"/>
      <c r="AS34" s="105"/>
      <c r="AT34" s="90"/>
      <c r="AU34" s="252"/>
      <c r="AV34" s="252"/>
      <c r="AW34" s="105"/>
      <c r="AX34" s="90"/>
      <c r="AY34" s="252"/>
      <c r="AZ34" s="252"/>
      <c r="BA34" s="105"/>
      <c r="BB34" s="90"/>
      <c r="BC34" s="252"/>
      <c r="BD34" s="252"/>
      <c r="BE34" s="105"/>
      <c r="BF34" s="90"/>
      <c r="BG34" s="252"/>
      <c r="BH34" s="252"/>
      <c r="BI34" s="105"/>
      <c r="BJ34" s="90"/>
      <c r="BK34" s="252"/>
      <c r="BL34" s="252"/>
      <c r="BM34" s="105"/>
      <c r="BN34" s="90"/>
      <c r="BO34" s="46"/>
    </row>
    <row r="35" spans="1:67" s="44" customFormat="1" ht="51.75" thickBot="1" x14ac:dyDescent="0.3">
      <c r="A35" s="45"/>
      <c r="B35" s="145"/>
      <c r="C35" s="365"/>
      <c r="D35" s="269">
        <v>7</v>
      </c>
      <c r="E35" s="271" t="s">
        <v>594</v>
      </c>
      <c r="F35" s="268" t="s">
        <v>593</v>
      </c>
      <c r="G35" s="259" t="s">
        <v>591</v>
      </c>
      <c r="H35" s="238" t="s">
        <v>525</v>
      </c>
      <c r="I35" s="135"/>
      <c r="J35" s="109" t="s">
        <v>455</v>
      </c>
      <c r="K35" s="108">
        <v>16</v>
      </c>
      <c r="L35" s="241">
        <f>+SUM(S35,W35,AA35,AE35,AI35,AM35,AQ35,AU35,AY35,BC35,BG35,BK35)</f>
        <v>16</v>
      </c>
      <c r="M35" s="239" t="s">
        <v>596</v>
      </c>
      <c r="N35" s="246">
        <v>44774</v>
      </c>
      <c r="O35" s="246">
        <v>44910</v>
      </c>
      <c r="P35" s="242">
        <f>+SUM(T35,X35,AB35,AF35,AJ35,AN35,AR35,AV35,AZ35,BD35,BH35,BL35)</f>
        <v>0</v>
      </c>
      <c r="Q35" s="151">
        <f>IFERROR(P35/L35,0)</f>
        <v>0</v>
      </c>
      <c r="R35" s="133">
        <f>P35*K35</f>
        <v>0</v>
      </c>
      <c r="S35" s="245"/>
      <c r="T35" s="245"/>
      <c r="U35" s="105"/>
      <c r="V35" s="126"/>
      <c r="W35" s="245"/>
      <c r="X35" s="245"/>
      <c r="Y35" s="105"/>
      <c r="Z35" s="126"/>
      <c r="AA35" s="245"/>
      <c r="AB35" s="245"/>
      <c r="AC35" s="105"/>
      <c r="AD35" s="126"/>
      <c r="AE35" s="245"/>
      <c r="AF35" s="245"/>
      <c r="AG35" s="105"/>
      <c r="AH35" s="126"/>
      <c r="AI35" s="245"/>
      <c r="AJ35" s="245"/>
      <c r="AK35" s="105"/>
      <c r="AL35" s="126"/>
      <c r="AM35" s="245"/>
      <c r="AN35" s="245"/>
      <c r="AO35" s="105"/>
      <c r="AP35" s="90"/>
      <c r="AQ35" s="245"/>
      <c r="AR35" s="245"/>
      <c r="AS35" s="105"/>
      <c r="AT35" s="90"/>
      <c r="AU35" s="245">
        <v>4</v>
      </c>
      <c r="AV35" s="245"/>
      <c r="AW35" s="105"/>
      <c r="AX35" s="90"/>
      <c r="AY35" s="245">
        <v>4</v>
      </c>
      <c r="AZ35" s="245"/>
      <c r="BA35" s="105"/>
      <c r="BB35" s="90"/>
      <c r="BC35" s="245">
        <v>4</v>
      </c>
      <c r="BD35" s="245"/>
      <c r="BE35" s="105"/>
      <c r="BF35" s="90"/>
      <c r="BG35" s="245">
        <v>4</v>
      </c>
      <c r="BH35" s="245"/>
      <c r="BI35" s="105"/>
      <c r="BJ35" s="90"/>
      <c r="BK35" s="245"/>
      <c r="BL35" s="245"/>
      <c r="BM35" s="105"/>
      <c r="BN35" s="90"/>
      <c r="BO35" s="46"/>
    </row>
    <row r="36" spans="1:67" s="44" customFormat="1" ht="24.95" customHeight="1" thickBot="1" x14ac:dyDescent="0.3">
      <c r="A36" s="45"/>
      <c r="B36" s="145"/>
      <c r="C36" s="368"/>
      <c r="D36" s="370"/>
      <c r="E36" s="369"/>
      <c r="F36" s="369"/>
      <c r="G36" s="369"/>
      <c r="H36" s="372"/>
      <c r="I36" s="167">
        <f>SUM(I31:I35)</f>
        <v>0</v>
      </c>
      <c r="J36" s="168"/>
      <c r="K36" s="158">
        <f>SUM(K31:K35)</f>
        <v>33</v>
      </c>
      <c r="L36" s="158">
        <f>SUM(L31:L35)</f>
        <v>35</v>
      </c>
      <c r="M36" s="169"/>
      <c r="N36" s="170"/>
      <c r="O36" s="171"/>
      <c r="P36" s="172">
        <f>SUM(P31:P35)</f>
        <v>0</v>
      </c>
      <c r="Q36" s="173">
        <f>SUM(Q31:Q35)</f>
        <v>0</v>
      </c>
      <c r="R36" s="174">
        <f>SUM(R31:R35)</f>
        <v>0</v>
      </c>
      <c r="S36" s="175">
        <f>SUM(S31:S35)</f>
        <v>0</v>
      </c>
      <c r="T36" s="175">
        <f>SUM(T31:T35)</f>
        <v>0</v>
      </c>
      <c r="U36" s="176"/>
      <c r="V36" s="177"/>
      <c r="W36" s="175">
        <f>SUM(W31:W35)</f>
        <v>1</v>
      </c>
      <c r="X36" s="175">
        <f>SUM(X31:X35)</f>
        <v>0</v>
      </c>
      <c r="Y36" s="176"/>
      <c r="Z36" s="177"/>
      <c r="AA36" s="175">
        <f>SUM(AA31:AA35)</f>
        <v>0</v>
      </c>
      <c r="AB36" s="175">
        <f>SUM(AB31:AB35)</f>
        <v>0</v>
      </c>
      <c r="AC36" s="176"/>
      <c r="AD36" s="177"/>
      <c r="AE36" s="175">
        <f>SUM(AE31:AE35)</f>
        <v>5</v>
      </c>
      <c r="AF36" s="175">
        <f>SUM(AF31:AF35)</f>
        <v>0</v>
      </c>
      <c r="AG36" s="176"/>
      <c r="AH36" s="177"/>
      <c r="AI36" s="175">
        <f>SUM(AI31:AI35)</f>
        <v>2</v>
      </c>
      <c r="AJ36" s="175">
        <f>SUM(AJ31:AJ35)</f>
        <v>0</v>
      </c>
      <c r="AK36" s="176"/>
      <c r="AL36" s="177"/>
      <c r="AM36" s="175">
        <f>SUM(AM31:AM35)</f>
        <v>3</v>
      </c>
      <c r="AN36" s="175">
        <f>SUM(AN31:AN35)</f>
        <v>0</v>
      </c>
      <c r="AO36" s="176"/>
      <c r="AP36" s="178"/>
      <c r="AQ36" s="175">
        <f>SUM(AQ31:AQ35)</f>
        <v>3</v>
      </c>
      <c r="AR36" s="175">
        <f>SUM(AR31:AR35)</f>
        <v>0</v>
      </c>
      <c r="AS36" s="176"/>
      <c r="AT36" s="178"/>
      <c r="AU36" s="175">
        <f>SUM(AU31:AU35)</f>
        <v>5</v>
      </c>
      <c r="AV36" s="175">
        <f>SUM(AV31:AV35)</f>
        <v>0</v>
      </c>
      <c r="AW36" s="176"/>
      <c r="AX36" s="178"/>
      <c r="AY36" s="175">
        <f>SUM(AY31:AY35)</f>
        <v>5</v>
      </c>
      <c r="AZ36" s="175">
        <f>SUM(AZ31:AZ35)</f>
        <v>0</v>
      </c>
      <c r="BA36" s="176"/>
      <c r="BB36" s="178"/>
      <c r="BC36" s="175">
        <f>SUM(BC31:BC35)</f>
        <v>7</v>
      </c>
      <c r="BD36" s="175">
        <f>SUM(BD31:BD35)</f>
        <v>0</v>
      </c>
      <c r="BE36" s="176"/>
      <c r="BF36" s="178"/>
      <c r="BG36" s="175">
        <f>SUM(BG31:BG35)</f>
        <v>4</v>
      </c>
      <c r="BH36" s="175">
        <f>SUM(BH31:BH35)</f>
        <v>0</v>
      </c>
      <c r="BI36" s="176"/>
      <c r="BJ36" s="178"/>
      <c r="BK36" s="175">
        <f>SUM(BK31:BK35)</f>
        <v>0</v>
      </c>
      <c r="BL36" s="175">
        <f>SUM(BL31:BL35)</f>
        <v>0</v>
      </c>
      <c r="BM36" s="176"/>
      <c r="BN36" s="179"/>
      <c r="BO36" s="46"/>
    </row>
    <row r="37" spans="1:67" ht="48.75" customHeight="1" thickBot="1" x14ac:dyDescent="0.3">
      <c r="A37" s="25"/>
      <c r="B37" s="140"/>
      <c r="C37" s="82"/>
      <c r="D37" s="83"/>
      <c r="E37" s="84" t="s">
        <v>131</v>
      </c>
      <c r="F37" s="165"/>
      <c r="G37" s="253"/>
      <c r="H37" s="84"/>
      <c r="I37" s="166">
        <f>SUM(I15:I35)</f>
        <v>0</v>
      </c>
      <c r="J37" s="84"/>
      <c r="K37" s="166">
        <f>SUM(K15:K35)</f>
        <v>45</v>
      </c>
      <c r="L37" s="84"/>
      <c r="M37" s="85"/>
      <c r="N37" s="86"/>
      <c r="O37" s="87"/>
      <c r="P37" s="110"/>
      <c r="Q37" s="110"/>
      <c r="R37" s="110"/>
      <c r="S37" s="85"/>
      <c r="T37" s="85"/>
      <c r="U37" s="85"/>
      <c r="V37" s="88"/>
      <c r="W37" s="85"/>
      <c r="X37" s="85"/>
      <c r="Y37" s="85"/>
      <c r="Z37" s="88"/>
      <c r="AA37" s="85"/>
      <c r="AB37" s="85"/>
      <c r="AC37" s="85"/>
      <c r="AD37" s="88"/>
      <c r="AE37" s="85"/>
      <c r="AF37" s="85"/>
      <c r="AG37" s="85"/>
      <c r="AH37" s="88"/>
      <c r="AI37" s="85"/>
      <c r="AJ37" s="85"/>
      <c r="AK37" s="85"/>
      <c r="AL37" s="88"/>
      <c r="AM37" s="85"/>
      <c r="AN37" s="85"/>
      <c r="AO37" s="85"/>
      <c r="AP37" s="88"/>
      <c r="AQ37" s="85"/>
      <c r="AR37" s="85"/>
      <c r="AS37" s="85"/>
      <c r="AT37" s="88"/>
      <c r="AU37" s="85"/>
      <c r="AV37" s="85"/>
      <c r="AW37" s="85"/>
      <c r="AX37" s="88"/>
      <c r="AY37" s="85"/>
      <c r="AZ37" s="85"/>
      <c r="BA37" s="85"/>
      <c r="BB37" s="88"/>
      <c r="BC37" s="85"/>
      <c r="BD37" s="85"/>
      <c r="BE37" s="85"/>
      <c r="BF37" s="88"/>
      <c r="BG37" s="85"/>
      <c r="BH37" s="85"/>
      <c r="BI37" s="85"/>
      <c r="BJ37" s="88"/>
      <c r="BK37" s="85"/>
      <c r="BL37" s="85"/>
      <c r="BM37" s="85"/>
      <c r="BN37" s="88"/>
      <c r="BO37" s="26"/>
    </row>
    <row r="38" spans="1:67" ht="16.5" thickBot="1" x14ac:dyDescent="0.3">
      <c r="A38" s="12"/>
      <c r="B38" s="140"/>
      <c r="C38" s="50"/>
      <c r="D38" s="50"/>
      <c r="E38" s="50"/>
      <c r="F38" s="50"/>
      <c r="G38" s="257"/>
      <c r="H38" s="50"/>
      <c r="I38" s="50"/>
      <c r="J38" s="50"/>
      <c r="K38" s="50"/>
      <c r="L38" s="50"/>
      <c r="M38" s="50"/>
      <c r="N38" s="50"/>
      <c r="O38" s="50"/>
      <c r="P38" s="50"/>
      <c r="Q38" s="50"/>
      <c r="R38" s="50"/>
      <c r="S38" s="50"/>
      <c r="T38" s="50"/>
      <c r="U38" s="50"/>
      <c r="V38" s="50"/>
      <c r="W38" s="50"/>
      <c r="X38" s="50"/>
      <c r="Y38" s="50"/>
      <c r="Z38" s="50"/>
      <c r="AA38" s="50"/>
      <c r="AB38" s="50"/>
      <c r="AC38" s="50"/>
      <c r="AD38" s="50"/>
      <c r="AE38" s="61"/>
      <c r="AF38" s="61"/>
      <c r="AG38" s="61"/>
      <c r="AH38" s="50"/>
      <c r="AI38" s="61"/>
      <c r="AJ38" s="61"/>
      <c r="AK38" s="61"/>
      <c r="AL38" s="50"/>
      <c r="AM38" s="61"/>
      <c r="AN38" s="61"/>
      <c r="AO38" s="61"/>
      <c r="AP38" s="50"/>
      <c r="AQ38" s="62"/>
      <c r="AR38" s="62"/>
      <c r="AS38" s="62"/>
      <c r="AT38" s="50"/>
      <c r="AU38" s="62"/>
      <c r="AV38" s="62"/>
      <c r="AW38" s="62"/>
      <c r="AX38" s="50"/>
      <c r="AY38" s="62"/>
      <c r="AZ38" s="62"/>
      <c r="BA38" s="62"/>
      <c r="BB38" s="50"/>
      <c r="BC38" s="62"/>
      <c r="BD38" s="62"/>
      <c r="BE38" s="62"/>
      <c r="BF38" s="50"/>
      <c r="BG38" s="62"/>
      <c r="BH38" s="62"/>
      <c r="BI38" s="62"/>
      <c r="BJ38" s="50"/>
      <c r="BK38" s="62"/>
      <c r="BL38" s="62"/>
      <c r="BM38" s="62"/>
      <c r="BN38" s="50"/>
      <c r="BO38" s="13"/>
    </row>
    <row r="39" spans="1:67" s="66" customFormat="1" ht="39.75" customHeight="1" x14ac:dyDescent="0.2">
      <c r="A39" s="10"/>
      <c r="B39" s="142"/>
      <c r="C39" s="358" t="s">
        <v>192</v>
      </c>
      <c r="D39" s="359"/>
      <c r="E39" s="360"/>
      <c r="F39" s="298" t="s">
        <v>96</v>
      </c>
      <c r="G39" s="299"/>
      <c r="H39" s="299"/>
      <c r="I39" s="299"/>
      <c r="J39" s="299"/>
      <c r="K39" s="299"/>
      <c r="L39" s="299"/>
      <c r="M39" s="299"/>
      <c r="N39" s="299"/>
      <c r="O39" s="300"/>
      <c r="P39" s="117"/>
      <c r="Q39" s="118"/>
      <c r="R39" s="118"/>
      <c r="S39" s="118"/>
      <c r="T39" s="118"/>
      <c r="U39" s="118"/>
      <c r="V39" s="17"/>
      <c r="W39" s="118"/>
      <c r="X39" s="118"/>
      <c r="Y39" s="118"/>
      <c r="Z39" s="17"/>
      <c r="AA39" s="118"/>
      <c r="AB39" s="118"/>
      <c r="AC39" s="118"/>
      <c r="AD39" s="17"/>
      <c r="AE39" s="99"/>
      <c r="AF39" s="99"/>
      <c r="AG39" s="99"/>
      <c r="AH39" s="17"/>
      <c r="AI39" s="99"/>
      <c r="AJ39" s="99"/>
      <c r="AK39" s="99"/>
      <c r="AL39" s="17"/>
      <c r="AM39" s="99"/>
      <c r="AN39" s="99"/>
      <c r="AO39" s="99"/>
      <c r="AP39" s="99"/>
      <c r="AQ39" s="99"/>
      <c r="AR39" s="99"/>
      <c r="AS39" s="99"/>
      <c r="AT39" s="102"/>
      <c r="AU39" s="99"/>
      <c r="AV39" s="99"/>
      <c r="AW39" s="99"/>
      <c r="AX39" s="102"/>
      <c r="AY39" s="99"/>
      <c r="AZ39" s="99"/>
      <c r="BA39" s="99"/>
      <c r="BB39" s="99"/>
      <c r="BC39" s="99"/>
      <c r="BD39" s="99"/>
      <c r="BE39" s="99"/>
      <c r="BF39" s="102"/>
      <c r="BG39" s="99"/>
      <c r="BH39" s="99"/>
      <c r="BI39" s="99"/>
      <c r="BJ39" s="102"/>
      <c r="BK39" s="99"/>
      <c r="BL39" s="99"/>
      <c r="BM39" s="99"/>
      <c r="BN39" s="99"/>
      <c r="BO39" s="11"/>
    </row>
    <row r="40" spans="1:67" ht="36.75" customHeight="1" x14ac:dyDescent="0.25">
      <c r="A40" s="20"/>
      <c r="B40" s="140"/>
      <c r="C40" s="361" t="s">
        <v>64</v>
      </c>
      <c r="D40" s="362"/>
      <c r="E40" s="363"/>
      <c r="F40" s="313" t="str">
        <f>VLOOKUP(F39,LISTAS!$H$3:$I$10,2,FALSE)</f>
        <v>Proyecto 7597 - Fortalecer la capacidad administrativa para el desarrollo de la gestión institucional</v>
      </c>
      <c r="G40" s="314"/>
      <c r="H40" s="314"/>
      <c r="I40" s="314"/>
      <c r="J40" s="314"/>
      <c r="K40" s="314"/>
      <c r="L40" s="314"/>
      <c r="M40" s="314"/>
      <c r="N40" s="314"/>
      <c r="O40" s="315"/>
      <c r="P40" s="127"/>
      <c r="Q40" s="128"/>
      <c r="R40" s="128"/>
      <c r="S40" s="128"/>
      <c r="T40" s="129"/>
      <c r="U40" s="129"/>
      <c r="V40" s="17"/>
      <c r="W40" s="129"/>
      <c r="X40" s="129"/>
      <c r="Y40" s="129"/>
      <c r="Z40" s="17"/>
      <c r="AA40" s="129"/>
      <c r="AB40" s="129"/>
      <c r="AC40" s="129"/>
      <c r="AD40" s="17"/>
      <c r="AE40" s="35"/>
      <c r="AF40" s="35"/>
      <c r="AG40" s="35"/>
      <c r="AH40" s="17"/>
      <c r="AI40" s="35"/>
      <c r="AJ40" s="35"/>
      <c r="AK40" s="35"/>
      <c r="AL40" s="17"/>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row>
    <row r="41" spans="1:67" ht="24" customHeight="1" x14ac:dyDescent="0.25">
      <c r="A41" s="20"/>
      <c r="B41" s="140" t="str">
        <f>+VLOOKUP(F40,LISTAS!$B$47:$D$65,2,FALSE)</f>
        <v>OBJ_6</v>
      </c>
      <c r="C41" s="361" t="s">
        <v>132</v>
      </c>
      <c r="D41" s="362"/>
      <c r="E41" s="363"/>
      <c r="F41" s="334" t="s">
        <v>411</v>
      </c>
      <c r="G41" s="335"/>
      <c r="H41" s="335"/>
      <c r="I41" s="335"/>
      <c r="J41" s="335"/>
      <c r="K41" s="335"/>
      <c r="L41" s="335"/>
      <c r="M41" s="335"/>
      <c r="N41" s="335"/>
      <c r="O41" s="336"/>
      <c r="P41" s="130"/>
      <c r="Q41" s="80"/>
      <c r="R41" s="80"/>
      <c r="S41" s="80"/>
      <c r="T41" s="131"/>
      <c r="U41" s="131"/>
      <c r="V41" s="17"/>
      <c r="W41" s="131"/>
      <c r="X41" s="131"/>
      <c r="Y41" s="131"/>
      <c r="Z41" s="17"/>
      <c r="AA41" s="131"/>
      <c r="AB41" s="131"/>
      <c r="AC41" s="131"/>
      <c r="AD41" s="17"/>
      <c r="AE41" s="22"/>
      <c r="AF41" s="22"/>
      <c r="AG41" s="22"/>
      <c r="AH41" s="17"/>
      <c r="AI41" s="22"/>
      <c r="AJ41" s="22"/>
      <c r="AK41" s="22"/>
      <c r="AL41" s="17"/>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1"/>
    </row>
    <row r="42" spans="1:67" ht="24" customHeight="1" thickBot="1" x14ac:dyDescent="0.3">
      <c r="A42" s="20"/>
      <c r="B42" s="140" t="str">
        <f>+VLOOKUP(LEFT(F41,200),LISTAS!$I$112:$K$132,2,FALSE)</f>
        <v>PROD_OBJ_6.6.1.</v>
      </c>
      <c r="C42" s="329" t="s">
        <v>236</v>
      </c>
      <c r="D42" s="330"/>
      <c r="E42" s="331"/>
      <c r="F42" s="324" t="s">
        <v>542</v>
      </c>
      <c r="G42" s="325"/>
      <c r="H42" s="325"/>
      <c r="I42" s="325"/>
      <c r="J42" s="325"/>
      <c r="K42" s="325"/>
      <c r="L42" s="325"/>
      <c r="M42" s="325"/>
      <c r="N42" s="325"/>
      <c r="O42" s="326"/>
      <c r="P42" s="130"/>
      <c r="Q42" s="80"/>
      <c r="R42" s="80"/>
      <c r="S42" s="80"/>
      <c r="T42" s="131"/>
      <c r="U42" s="131"/>
      <c r="V42" s="17"/>
      <c r="W42" s="131"/>
      <c r="X42" s="131"/>
      <c r="Y42" s="131"/>
      <c r="Z42" s="17"/>
      <c r="AA42" s="131"/>
      <c r="AB42" s="131"/>
      <c r="AC42" s="131"/>
      <c r="AD42" s="17"/>
      <c r="AE42" s="41"/>
      <c r="AF42" s="41"/>
      <c r="AG42" s="41"/>
      <c r="AH42" s="17"/>
      <c r="AI42" s="41"/>
      <c r="AJ42" s="41"/>
      <c r="AK42" s="41"/>
      <c r="AL42" s="17"/>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21"/>
    </row>
    <row r="43" spans="1:67" ht="23.25" customHeight="1" x14ac:dyDescent="0.25">
      <c r="A43" s="23"/>
      <c r="B43" s="143" t="e">
        <f>VLOOKUP(LEFT(F42,200),LISTAS!$L$113:$P$132,2,FALSE)</f>
        <v>#N/A</v>
      </c>
      <c r="C43" s="332" t="s">
        <v>137</v>
      </c>
      <c r="D43" s="316" t="s">
        <v>14</v>
      </c>
      <c r="E43" s="316" t="s">
        <v>10</v>
      </c>
      <c r="F43" s="316" t="s">
        <v>240</v>
      </c>
      <c r="G43" s="327" t="s">
        <v>80</v>
      </c>
      <c r="H43" s="316" t="s">
        <v>235</v>
      </c>
      <c r="I43" s="320" t="s">
        <v>258</v>
      </c>
      <c r="J43" s="320" t="s">
        <v>243</v>
      </c>
      <c r="K43" s="316" t="s">
        <v>244</v>
      </c>
      <c r="L43" s="322" t="s">
        <v>241</v>
      </c>
      <c r="M43" s="337" t="s">
        <v>138</v>
      </c>
      <c r="N43" s="311" t="s">
        <v>15</v>
      </c>
      <c r="O43" s="312"/>
      <c r="P43" s="308" t="s">
        <v>242</v>
      </c>
      <c r="Q43" s="309"/>
      <c r="R43" s="310"/>
      <c r="S43" s="301" t="s">
        <v>245</v>
      </c>
      <c r="T43" s="302"/>
      <c r="U43" s="302"/>
      <c r="V43" s="303"/>
      <c r="W43" s="304" t="s">
        <v>246</v>
      </c>
      <c r="X43" s="302"/>
      <c r="Y43" s="302"/>
      <c r="Z43" s="303"/>
      <c r="AA43" s="304" t="s">
        <v>247</v>
      </c>
      <c r="AB43" s="302"/>
      <c r="AC43" s="302"/>
      <c r="AD43" s="303"/>
      <c r="AE43" s="304" t="s">
        <v>248</v>
      </c>
      <c r="AF43" s="302"/>
      <c r="AG43" s="302"/>
      <c r="AH43" s="305"/>
      <c r="AI43" s="301" t="s">
        <v>249</v>
      </c>
      <c r="AJ43" s="302"/>
      <c r="AK43" s="302"/>
      <c r="AL43" s="305"/>
      <c r="AM43" s="301" t="s">
        <v>250</v>
      </c>
      <c r="AN43" s="302"/>
      <c r="AO43" s="302"/>
      <c r="AP43" s="305"/>
      <c r="AQ43" s="301" t="s">
        <v>251</v>
      </c>
      <c r="AR43" s="302"/>
      <c r="AS43" s="302"/>
      <c r="AT43" s="305"/>
      <c r="AU43" s="301" t="s">
        <v>252</v>
      </c>
      <c r="AV43" s="302"/>
      <c r="AW43" s="302"/>
      <c r="AX43" s="305"/>
      <c r="AY43" s="301" t="s">
        <v>253</v>
      </c>
      <c r="AZ43" s="302"/>
      <c r="BA43" s="302"/>
      <c r="BB43" s="305"/>
      <c r="BC43" s="301" t="s">
        <v>254</v>
      </c>
      <c r="BD43" s="302"/>
      <c r="BE43" s="302"/>
      <c r="BF43" s="305"/>
      <c r="BG43" s="301" t="s">
        <v>255</v>
      </c>
      <c r="BH43" s="302"/>
      <c r="BI43" s="302"/>
      <c r="BJ43" s="305"/>
      <c r="BK43" s="301" t="s">
        <v>256</v>
      </c>
      <c r="BL43" s="302"/>
      <c r="BM43" s="302"/>
      <c r="BN43" s="305"/>
      <c r="BO43" s="24"/>
    </row>
    <row r="44" spans="1:67" ht="25.5" x14ac:dyDescent="0.25">
      <c r="A44" s="23"/>
      <c r="B44" s="143" t="e">
        <f>VLOOKUP(LEFT(F42,200),LISTAS!$L$113:$O$132,3,FALSE)</f>
        <v>#N/A</v>
      </c>
      <c r="C44" s="333"/>
      <c r="D44" s="317"/>
      <c r="E44" s="386"/>
      <c r="F44" s="317"/>
      <c r="G44" s="328"/>
      <c r="H44" s="317"/>
      <c r="I44" s="321"/>
      <c r="J44" s="321"/>
      <c r="K44" s="317"/>
      <c r="L44" s="323"/>
      <c r="M44" s="338"/>
      <c r="N44" s="250" t="s">
        <v>11</v>
      </c>
      <c r="O44" s="192" t="s">
        <v>12</v>
      </c>
      <c r="P44" s="190" t="s">
        <v>239</v>
      </c>
      <c r="Q44" s="191" t="s">
        <v>238</v>
      </c>
      <c r="R44" s="192" t="s">
        <v>237</v>
      </c>
      <c r="S44" s="193" t="s">
        <v>135</v>
      </c>
      <c r="T44" s="193" t="s">
        <v>136</v>
      </c>
      <c r="U44" s="193" t="s">
        <v>13</v>
      </c>
      <c r="V44" s="194" t="s">
        <v>63</v>
      </c>
      <c r="W44" s="193" t="s">
        <v>135</v>
      </c>
      <c r="X44" s="193" t="s">
        <v>136</v>
      </c>
      <c r="Y44" s="193" t="s">
        <v>13</v>
      </c>
      <c r="Z44" s="194" t="s">
        <v>63</v>
      </c>
      <c r="AA44" s="193" t="s">
        <v>135</v>
      </c>
      <c r="AB44" s="193" t="s">
        <v>136</v>
      </c>
      <c r="AC44" s="193" t="s">
        <v>13</v>
      </c>
      <c r="AD44" s="194" t="s">
        <v>63</v>
      </c>
      <c r="AE44" s="193" t="s">
        <v>135</v>
      </c>
      <c r="AF44" s="193" t="s">
        <v>136</v>
      </c>
      <c r="AG44" s="193" t="s">
        <v>13</v>
      </c>
      <c r="AH44" s="194" t="s">
        <v>63</v>
      </c>
      <c r="AI44" s="193" t="s">
        <v>135</v>
      </c>
      <c r="AJ44" s="193" t="s">
        <v>136</v>
      </c>
      <c r="AK44" s="193" t="s">
        <v>13</v>
      </c>
      <c r="AL44" s="194" t="s">
        <v>63</v>
      </c>
      <c r="AM44" s="193" t="s">
        <v>135</v>
      </c>
      <c r="AN44" s="193" t="s">
        <v>136</v>
      </c>
      <c r="AO44" s="193" t="s">
        <v>13</v>
      </c>
      <c r="AP44" s="193" t="s">
        <v>63</v>
      </c>
      <c r="AQ44" s="193" t="s">
        <v>135</v>
      </c>
      <c r="AR44" s="193" t="s">
        <v>136</v>
      </c>
      <c r="AS44" s="193" t="s">
        <v>13</v>
      </c>
      <c r="AT44" s="193" t="s">
        <v>63</v>
      </c>
      <c r="AU44" s="193" t="s">
        <v>135</v>
      </c>
      <c r="AV44" s="193" t="s">
        <v>136</v>
      </c>
      <c r="AW44" s="193" t="s">
        <v>13</v>
      </c>
      <c r="AX44" s="193" t="s">
        <v>63</v>
      </c>
      <c r="AY44" s="193" t="s">
        <v>135</v>
      </c>
      <c r="AZ44" s="193" t="s">
        <v>136</v>
      </c>
      <c r="BA44" s="193" t="s">
        <v>13</v>
      </c>
      <c r="BB44" s="193" t="s">
        <v>63</v>
      </c>
      <c r="BC44" s="193" t="s">
        <v>135</v>
      </c>
      <c r="BD44" s="193" t="s">
        <v>136</v>
      </c>
      <c r="BE44" s="193" t="s">
        <v>13</v>
      </c>
      <c r="BF44" s="193" t="s">
        <v>63</v>
      </c>
      <c r="BG44" s="193" t="s">
        <v>135</v>
      </c>
      <c r="BH44" s="193" t="s">
        <v>136</v>
      </c>
      <c r="BI44" s="193" t="s">
        <v>13</v>
      </c>
      <c r="BJ44" s="193" t="s">
        <v>63</v>
      </c>
      <c r="BK44" s="193" t="s">
        <v>135</v>
      </c>
      <c r="BL44" s="193" t="s">
        <v>136</v>
      </c>
      <c r="BM44" s="193" t="s">
        <v>13</v>
      </c>
      <c r="BN44" s="193" t="s">
        <v>63</v>
      </c>
      <c r="BO44" s="24"/>
    </row>
    <row r="45" spans="1:67" s="44" customFormat="1" ht="51" x14ac:dyDescent="0.25">
      <c r="A45" s="42"/>
      <c r="B45" s="145"/>
      <c r="C45" s="385" t="s">
        <v>543</v>
      </c>
      <c r="D45" s="414">
        <v>8</v>
      </c>
      <c r="E45" s="412" t="s">
        <v>599</v>
      </c>
      <c r="F45" s="267" t="s">
        <v>578</v>
      </c>
      <c r="G45" s="259" t="s">
        <v>579</v>
      </c>
      <c r="H45" s="185" t="s">
        <v>437</v>
      </c>
      <c r="I45" s="185"/>
      <c r="J45" s="195" t="s">
        <v>465</v>
      </c>
      <c r="K45" s="184"/>
      <c r="L45" s="187">
        <f>+SUM(S45,W45,AA45,AE45,AI45,AM45,AQ45,AU45,AY45,BC45,BG45,BK45)</f>
        <v>1</v>
      </c>
      <c r="M45" s="239" t="s">
        <v>596</v>
      </c>
      <c r="N45" s="246">
        <v>44713</v>
      </c>
      <c r="O45" s="246">
        <v>44742</v>
      </c>
      <c r="P45" s="187">
        <f>+SUM(T45,X45,AB45,AF45,AJ45,AN45,AR45,AV45,AZ45,BD45,BH45,BL45)</f>
        <v>0</v>
      </c>
      <c r="Q45" s="197">
        <f t="shared" ref="Q45:Q48" si="11">IFERROR(P45/L45,0)</f>
        <v>0</v>
      </c>
      <c r="R45" s="187">
        <f t="shared" ref="R45:R52" si="12">P45*K45</f>
        <v>0</v>
      </c>
      <c r="S45" s="89"/>
      <c r="T45" s="89"/>
      <c r="U45" s="243"/>
      <c r="V45" s="198"/>
      <c r="W45" s="89"/>
      <c r="X45" s="89"/>
      <c r="Y45" s="243"/>
      <c r="Z45" s="198"/>
      <c r="AA45" s="89"/>
      <c r="AB45" s="89"/>
      <c r="AC45" s="243"/>
      <c r="AD45" s="198"/>
      <c r="AE45" s="89"/>
      <c r="AF45" s="89"/>
      <c r="AG45" s="243"/>
      <c r="AH45" s="198"/>
      <c r="AI45" s="89"/>
      <c r="AJ45" s="89"/>
      <c r="AK45" s="243"/>
      <c r="AL45" s="198"/>
      <c r="AM45" s="89">
        <v>1</v>
      </c>
      <c r="AN45" s="89"/>
      <c r="AO45" s="243"/>
      <c r="AP45" s="198"/>
      <c r="AQ45" s="89"/>
      <c r="AR45" s="89"/>
      <c r="AS45" s="243"/>
      <c r="AT45" s="198"/>
      <c r="AU45" s="89"/>
      <c r="AV45" s="89"/>
      <c r="AW45" s="243"/>
      <c r="AX45" s="198"/>
      <c r="AY45" s="89"/>
      <c r="AZ45" s="89"/>
      <c r="BA45" s="243"/>
      <c r="BB45" s="198"/>
      <c r="BC45" s="89"/>
      <c r="BD45" s="89"/>
      <c r="BE45" s="243"/>
      <c r="BF45" s="198"/>
      <c r="BG45" s="89"/>
      <c r="BH45" s="89"/>
      <c r="BI45" s="243"/>
      <c r="BJ45" s="198"/>
      <c r="BK45" s="89"/>
      <c r="BL45" s="89"/>
      <c r="BM45" s="243"/>
      <c r="BN45" s="198"/>
      <c r="BO45" s="43"/>
    </row>
    <row r="46" spans="1:67" s="44" customFormat="1" ht="36.75" customHeight="1" x14ac:dyDescent="0.25">
      <c r="A46" s="42"/>
      <c r="B46" s="145"/>
      <c r="C46" s="385"/>
      <c r="D46" s="415"/>
      <c r="E46" s="413"/>
      <c r="F46" s="267" t="s">
        <v>580</v>
      </c>
      <c r="G46" s="259" t="s">
        <v>581</v>
      </c>
      <c r="H46" s="185" t="s">
        <v>524</v>
      </c>
      <c r="I46" s="185"/>
      <c r="J46" s="195" t="s">
        <v>465</v>
      </c>
      <c r="K46" s="251"/>
      <c r="L46" s="187">
        <f>+SUM(S46,W46,AA46,AE46,AI46,AM46,AQ46,AU46,AY46,BC46,BG46,BK46)</f>
        <v>1</v>
      </c>
      <c r="M46" s="239" t="s">
        <v>596</v>
      </c>
      <c r="N46" s="246">
        <v>44743</v>
      </c>
      <c r="O46" s="246">
        <v>44773</v>
      </c>
      <c r="P46" s="187">
        <f t="shared" ref="P46:P47" si="13">+SUM(T46,X46,AB46,AF46,AJ46,AN46,AR46,AV46,AZ46,BD46,BH46,BL46)</f>
        <v>0</v>
      </c>
      <c r="Q46" s="197">
        <f t="shared" si="11"/>
        <v>0</v>
      </c>
      <c r="R46" s="187">
        <f t="shared" si="12"/>
        <v>0</v>
      </c>
      <c r="S46" s="252"/>
      <c r="T46" s="252"/>
      <c r="U46" s="243"/>
      <c r="V46" s="198"/>
      <c r="W46" s="252"/>
      <c r="X46" s="252"/>
      <c r="Y46" s="243"/>
      <c r="Z46" s="198"/>
      <c r="AA46" s="252"/>
      <c r="AB46" s="252"/>
      <c r="AC46" s="243"/>
      <c r="AD46" s="198"/>
      <c r="AE46" s="252"/>
      <c r="AF46" s="252"/>
      <c r="AG46" s="243"/>
      <c r="AH46" s="198"/>
      <c r="AI46" s="252"/>
      <c r="AJ46" s="252"/>
      <c r="AK46" s="243"/>
      <c r="AL46" s="198"/>
      <c r="AM46" s="252"/>
      <c r="AN46" s="252"/>
      <c r="AO46" s="243"/>
      <c r="AP46" s="198"/>
      <c r="AQ46" s="252">
        <v>1</v>
      </c>
      <c r="AR46" s="252"/>
      <c r="AS46" s="243"/>
      <c r="AT46" s="198"/>
      <c r="AU46" s="252"/>
      <c r="AV46" s="252"/>
      <c r="AW46" s="243"/>
      <c r="AX46" s="198"/>
      <c r="AY46" s="252"/>
      <c r="AZ46" s="252"/>
      <c r="BA46" s="243"/>
      <c r="BB46" s="198"/>
      <c r="BC46" s="252"/>
      <c r="BD46" s="252"/>
      <c r="BE46" s="243"/>
      <c r="BF46" s="198"/>
      <c r="BG46" s="252"/>
      <c r="BH46" s="252"/>
      <c r="BI46" s="243"/>
      <c r="BJ46" s="198"/>
      <c r="BK46" s="252"/>
      <c r="BL46" s="252"/>
      <c r="BM46" s="243"/>
      <c r="BN46" s="198"/>
      <c r="BO46" s="43"/>
    </row>
    <row r="47" spans="1:67" s="44" customFormat="1" ht="51" x14ac:dyDescent="0.25">
      <c r="A47" s="45"/>
      <c r="B47" s="145"/>
      <c r="C47" s="385"/>
      <c r="D47" s="265">
        <v>9</v>
      </c>
      <c r="E47" s="273" t="s">
        <v>600</v>
      </c>
      <c r="F47" s="267" t="s">
        <v>601</v>
      </c>
      <c r="G47" s="259" t="s">
        <v>603</v>
      </c>
      <c r="H47" s="185" t="s">
        <v>437</v>
      </c>
      <c r="I47" s="185"/>
      <c r="J47" s="195" t="s">
        <v>465</v>
      </c>
      <c r="K47" s="184">
        <v>1</v>
      </c>
      <c r="L47" s="187">
        <f>+SUM(S47,W47,AA47,AE47,AI47,AM47,AQ47,AU47,AY47,BC47,BG47,BK47)</f>
        <v>1</v>
      </c>
      <c r="M47" s="239" t="s">
        <v>596</v>
      </c>
      <c r="N47" s="246">
        <v>44652</v>
      </c>
      <c r="O47" s="246">
        <v>44757</v>
      </c>
      <c r="P47" s="187">
        <f t="shared" si="13"/>
        <v>0</v>
      </c>
      <c r="Q47" s="197">
        <f t="shared" si="11"/>
        <v>0</v>
      </c>
      <c r="R47" s="187">
        <f t="shared" si="12"/>
        <v>0</v>
      </c>
      <c r="S47" s="89"/>
      <c r="T47" s="89"/>
      <c r="U47" s="243"/>
      <c r="V47" s="90"/>
      <c r="W47" s="89"/>
      <c r="X47" s="89"/>
      <c r="Y47" s="243"/>
      <c r="Z47" s="90"/>
      <c r="AA47" s="89"/>
      <c r="AB47" s="89"/>
      <c r="AC47" s="243"/>
      <c r="AD47" s="90"/>
      <c r="AE47" s="89"/>
      <c r="AF47" s="89"/>
      <c r="AG47" s="243"/>
      <c r="AH47" s="90"/>
      <c r="AI47" s="89"/>
      <c r="AJ47" s="89"/>
      <c r="AK47" s="243"/>
      <c r="AL47" s="90"/>
      <c r="AM47" s="89"/>
      <c r="AN47" s="89"/>
      <c r="AO47" s="243"/>
      <c r="AP47" s="90"/>
      <c r="AQ47" s="89">
        <v>1</v>
      </c>
      <c r="AR47" s="89"/>
      <c r="AS47" s="243"/>
      <c r="AT47" s="90"/>
      <c r="AU47" s="89"/>
      <c r="AV47" s="89"/>
      <c r="AW47" s="243"/>
      <c r="AX47" s="90"/>
      <c r="AY47" s="89"/>
      <c r="AZ47" s="89"/>
      <c r="BA47" s="243"/>
      <c r="BB47" s="90"/>
      <c r="BC47" s="89"/>
      <c r="BD47" s="89"/>
      <c r="BE47" s="243"/>
      <c r="BF47" s="90"/>
      <c r="BG47" s="89"/>
      <c r="BH47" s="89"/>
      <c r="BI47" s="243"/>
      <c r="BJ47" s="90"/>
      <c r="BK47" s="89"/>
      <c r="BL47" s="89"/>
      <c r="BM47" s="243"/>
      <c r="BN47" s="90"/>
      <c r="BO47" s="46"/>
    </row>
    <row r="48" spans="1:67" s="44" customFormat="1" ht="51" x14ac:dyDescent="0.25">
      <c r="A48" s="45"/>
      <c r="B48" s="145"/>
      <c r="C48" s="385"/>
      <c r="D48" s="265">
        <v>10</v>
      </c>
      <c r="E48" s="273" t="s">
        <v>602</v>
      </c>
      <c r="F48" s="267" t="s">
        <v>592</v>
      </c>
      <c r="G48" s="259" t="s">
        <v>558</v>
      </c>
      <c r="H48" s="185" t="s">
        <v>437</v>
      </c>
      <c r="I48" s="185"/>
      <c r="J48" s="195" t="s">
        <v>465</v>
      </c>
      <c r="K48" s="236">
        <v>22</v>
      </c>
      <c r="L48" s="187">
        <f>+SUM(S48,W48,AA48,AE48,AI48,AM48,AQ48,AU48,AY48,BC48,BG48,BK48)</f>
        <v>22</v>
      </c>
      <c r="M48" s="239" t="s">
        <v>596</v>
      </c>
      <c r="N48" s="246">
        <v>44682</v>
      </c>
      <c r="O48" s="246">
        <v>44910</v>
      </c>
      <c r="P48" s="187">
        <f>+SUM(T48,X48,AB48,AF48,AJ48,AN48,AR48,AV48,AZ48,BD48,BH48,BL48)</f>
        <v>0</v>
      </c>
      <c r="Q48" s="197">
        <f t="shared" si="11"/>
        <v>0</v>
      </c>
      <c r="R48" s="187">
        <f>P48*K48</f>
        <v>0</v>
      </c>
      <c r="S48" s="237"/>
      <c r="T48" s="237"/>
      <c r="U48" s="243"/>
      <c r="V48" s="90"/>
      <c r="W48" s="237"/>
      <c r="X48" s="237"/>
      <c r="Y48" s="243"/>
      <c r="Z48" s="90"/>
      <c r="AA48" s="237"/>
      <c r="AB48" s="237"/>
      <c r="AC48" s="243"/>
      <c r="AD48" s="90"/>
      <c r="AE48" s="237"/>
      <c r="AF48" s="237"/>
      <c r="AG48" s="243"/>
      <c r="AH48" s="90"/>
      <c r="AI48" s="237"/>
      <c r="AJ48" s="237"/>
      <c r="AK48" s="243"/>
      <c r="AL48" s="90"/>
      <c r="AM48" s="237">
        <v>11</v>
      </c>
      <c r="AN48" s="237"/>
      <c r="AO48" s="243"/>
      <c r="AP48" s="90"/>
      <c r="AQ48" s="237"/>
      <c r="AR48" s="237"/>
      <c r="AS48" s="243"/>
      <c r="AT48" s="90"/>
      <c r="AU48" s="237"/>
      <c r="AV48" s="237"/>
      <c r="AW48" s="243"/>
      <c r="AX48" s="90"/>
      <c r="AY48" s="237"/>
      <c r="AZ48" s="237"/>
      <c r="BA48" s="243"/>
      <c r="BB48" s="90"/>
      <c r="BC48" s="237"/>
      <c r="BD48" s="237"/>
      <c r="BE48" s="243"/>
      <c r="BF48" s="90"/>
      <c r="BG48" s="237">
        <v>11</v>
      </c>
      <c r="BH48" s="237"/>
      <c r="BI48" s="243"/>
      <c r="BJ48" s="90"/>
      <c r="BK48" s="237"/>
      <c r="BL48" s="237"/>
      <c r="BM48" s="243"/>
      <c r="BN48" s="90"/>
      <c r="BO48" s="46"/>
    </row>
    <row r="49" spans="1:67" s="44" customFormat="1" ht="24.95" customHeight="1" x14ac:dyDescent="0.25">
      <c r="A49" s="45"/>
      <c r="B49" s="145"/>
      <c r="C49" s="306"/>
      <c r="D49" s="306"/>
      <c r="E49" s="306"/>
      <c r="F49" s="306"/>
      <c r="G49" s="306"/>
      <c r="H49" s="306"/>
      <c r="I49" s="186">
        <f>SUM(I45:I48)</f>
        <v>0</v>
      </c>
      <c r="J49" s="199"/>
      <c r="K49" s="186">
        <f>SUM(K45:K48)</f>
        <v>23</v>
      </c>
      <c r="L49" s="186">
        <f>SUM(L45:L48)</f>
        <v>25</v>
      </c>
      <c r="M49" s="200"/>
      <c r="N49" s="201"/>
      <c r="O49" s="201"/>
      <c r="P49" s="202">
        <f>SUM(P45:P48)</f>
        <v>0</v>
      </c>
      <c r="Q49" s="203">
        <f>SUM(Q45:Q48)</f>
        <v>0</v>
      </c>
      <c r="R49" s="202">
        <f>SUM(R45:R48)</f>
        <v>0</v>
      </c>
      <c r="S49" s="204">
        <f>SUM(S45:S48)</f>
        <v>0</v>
      </c>
      <c r="T49" s="204">
        <f>SUM(T45:T48)</f>
        <v>0</v>
      </c>
      <c r="U49" s="205"/>
      <c r="V49" s="206"/>
      <c r="W49" s="204">
        <f>SUM(W45:W48)</f>
        <v>0</v>
      </c>
      <c r="X49" s="204">
        <f>SUM(X45:X48)</f>
        <v>0</v>
      </c>
      <c r="Y49" s="205"/>
      <c r="Z49" s="206"/>
      <c r="AA49" s="204">
        <f>SUM(AA45:AA48)</f>
        <v>0</v>
      </c>
      <c r="AB49" s="204">
        <f>SUM(AB45:AB48)</f>
        <v>0</v>
      </c>
      <c r="AC49" s="205"/>
      <c r="AD49" s="206"/>
      <c r="AE49" s="204">
        <f>SUM(AE45:AE48)</f>
        <v>0</v>
      </c>
      <c r="AF49" s="204">
        <f>SUM(AF45:AF48)</f>
        <v>0</v>
      </c>
      <c r="AG49" s="205"/>
      <c r="AH49" s="206"/>
      <c r="AI49" s="204">
        <f>SUM(AI45:AI48)</f>
        <v>0</v>
      </c>
      <c r="AJ49" s="204">
        <f>SUM(AJ45:AJ48)</f>
        <v>0</v>
      </c>
      <c r="AK49" s="205"/>
      <c r="AL49" s="206"/>
      <c r="AM49" s="204">
        <f>SUM(AM45:AM48)</f>
        <v>12</v>
      </c>
      <c r="AN49" s="204">
        <f>SUM(AN45:AN48)</f>
        <v>0</v>
      </c>
      <c r="AO49" s="205"/>
      <c r="AP49" s="206"/>
      <c r="AQ49" s="204">
        <f>SUM(AQ45:AQ48)</f>
        <v>2</v>
      </c>
      <c r="AR49" s="204">
        <f>SUM(AR45:AR48)</f>
        <v>0</v>
      </c>
      <c r="AS49" s="205"/>
      <c r="AT49" s="206"/>
      <c r="AU49" s="204">
        <f>SUM(AU45:AU48)</f>
        <v>0</v>
      </c>
      <c r="AV49" s="204">
        <f>SUM(AV45:AV48)</f>
        <v>0</v>
      </c>
      <c r="AW49" s="205"/>
      <c r="AX49" s="206"/>
      <c r="AY49" s="204">
        <f>SUM(AY45:AY48)</f>
        <v>0</v>
      </c>
      <c r="AZ49" s="204">
        <f>SUM(AZ45:AZ48)</f>
        <v>0</v>
      </c>
      <c r="BA49" s="205"/>
      <c r="BB49" s="206"/>
      <c r="BC49" s="204">
        <f>SUM(BC45:BC48)</f>
        <v>0</v>
      </c>
      <c r="BD49" s="204">
        <f>SUM(BD45:BD48)</f>
        <v>0</v>
      </c>
      <c r="BE49" s="205"/>
      <c r="BF49" s="206"/>
      <c r="BG49" s="204">
        <f>SUM(BG45:BG48)</f>
        <v>11</v>
      </c>
      <c r="BH49" s="204">
        <f>SUM(BH45:BH48)</f>
        <v>0</v>
      </c>
      <c r="BI49" s="205"/>
      <c r="BJ49" s="206"/>
      <c r="BK49" s="204">
        <f>SUM(BK45:BK48)</f>
        <v>0</v>
      </c>
      <c r="BL49" s="204">
        <f>SUM(BL45:BL48)</f>
        <v>0</v>
      </c>
      <c r="BM49" s="205"/>
      <c r="BN49" s="206"/>
      <c r="BO49" s="46"/>
    </row>
    <row r="50" spans="1:67" s="44" customFormat="1" ht="60.75" hidden="1" customHeight="1" x14ac:dyDescent="0.25">
      <c r="A50" s="45"/>
      <c r="B50" s="145"/>
      <c r="C50" s="385"/>
      <c r="D50" s="385"/>
      <c r="E50" s="385"/>
      <c r="F50" s="184"/>
      <c r="G50" s="254"/>
      <c r="H50" s="185" t="s">
        <v>428</v>
      </c>
      <c r="I50" s="187"/>
      <c r="J50" s="195"/>
      <c r="K50" s="184"/>
      <c r="L50" s="187">
        <f t="shared" ref="L50:L52" si="14">+SUM(S50,W50,AA50,AE50,AI50,AM50,AQ50,AU50,AY50,BC50,BG50,BK50)</f>
        <v>0</v>
      </c>
      <c r="M50" s="89"/>
      <c r="N50" s="196"/>
      <c r="O50" s="196"/>
      <c r="P50" s="187">
        <f t="shared" ref="P50:P52" si="15">+SUM(T50,X50,AB50,AF50,AJ50,AN50,AR50,AV50,AZ50,BD50,BH50,BL50)</f>
        <v>0</v>
      </c>
      <c r="Q50" s="197">
        <f>IFERROR(P50/L50,0)</f>
        <v>0</v>
      </c>
      <c r="R50" s="187">
        <f t="shared" si="12"/>
        <v>0</v>
      </c>
      <c r="S50" s="89"/>
      <c r="T50" s="89"/>
      <c r="U50" s="307"/>
      <c r="V50" s="90"/>
      <c r="W50" s="89"/>
      <c r="X50" s="89"/>
      <c r="Y50" s="307"/>
      <c r="Z50" s="90"/>
      <c r="AA50" s="89"/>
      <c r="AB50" s="89"/>
      <c r="AC50" s="307"/>
      <c r="AD50" s="90"/>
      <c r="AE50" s="89"/>
      <c r="AF50" s="89"/>
      <c r="AG50" s="307"/>
      <c r="AH50" s="90"/>
      <c r="AI50" s="89"/>
      <c r="AJ50" s="89"/>
      <c r="AK50" s="307"/>
      <c r="AL50" s="90"/>
      <c r="AM50" s="89"/>
      <c r="AN50" s="89"/>
      <c r="AO50" s="307"/>
      <c r="AP50" s="90"/>
      <c r="AQ50" s="89"/>
      <c r="AR50" s="89"/>
      <c r="AS50" s="307"/>
      <c r="AT50" s="90"/>
      <c r="AU50" s="89"/>
      <c r="AV50" s="89"/>
      <c r="AW50" s="307"/>
      <c r="AX50" s="90"/>
      <c r="AY50" s="89"/>
      <c r="AZ50" s="89"/>
      <c r="BA50" s="307"/>
      <c r="BB50" s="90"/>
      <c r="BC50" s="89"/>
      <c r="BD50" s="89"/>
      <c r="BE50" s="307"/>
      <c r="BF50" s="90"/>
      <c r="BG50" s="89"/>
      <c r="BH50" s="89"/>
      <c r="BI50" s="307"/>
      <c r="BJ50" s="90"/>
      <c r="BK50" s="89"/>
      <c r="BL50" s="89"/>
      <c r="BM50" s="307"/>
      <c r="BN50" s="90"/>
      <c r="BO50" s="46"/>
    </row>
    <row r="51" spans="1:67" s="44" customFormat="1" ht="53.25" hidden="1" customHeight="1" x14ac:dyDescent="0.25">
      <c r="A51" s="45"/>
      <c r="B51" s="145"/>
      <c r="C51" s="385"/>
      <c r="D51" s="385"/>
      <c r="E51" s="385"/>
      <c r="F51" s="184"/>
      <c r="G51" s="254"/>
      <c r="H51" s="185" t="s">
        <v>428</v>
      </c>
      <c r="I51" s="187"/>
      <c r="J51" s="195"/>
      <c r="K51" s="184"/>
      <c r="L51" s="187">
        <f t="shared" si="14"/>
        <v>0</v>
      </c>
      <c r="M51" s="89"/>
      <c r="N51" s="196"/>
      <c r="O51" s="196"/>
      <c r="P51" s="187">
        <f t="shared" si="15"/>
        <v>0</v>
      </c>
      <c r="Q51" s="197">
        <f>IFERROR(P51/L51,0)</f>
        <v>0</v>
      </c>
      <c r="R51" s="187">
        <f t="shared" si="12"/>
        <v>0</v>
      </c>
      <c r="S51" s="89"/>
      <c r="T51" s="89"/>
      <c r="U51" s="307"/>
      <c r="V51" s="90"/>
      <c r="W51" s="89"/>
      <c r="X51" s="89"/>
      <c r="Y51" s="307"/>
      <c r="Z51" s="90"/>
      <c r="AA51" s="89"/>
      <c r="AB51" s="89"/>
      <c r="AC51" s="307"/>
      <c r="AD51" s="90"/>
      <c r="AE51" s="89"/>
      <c r="AF51" s="89"/>
      <c r="AG51" s="307"/>
      <c r="AH51" s="90"/>
      <c r="AI51" s="89"/>
      <c r="AJ51" s="89"/>
      <c r="AK51" s="307"/>
      <c r="AL51" s="90"/>
      <c r="AM51" s="89"/>
      <c r="AN51" s="89"/>
      <c r="AO51" s="307"/>
      <c r="AP51" s="90"/>
      <c r="AQ51" s="89"/>
      <c r="AR51" s="89"/>
      <c r="AS51" s="307"/>
      <c r="AT51" s="90"/>
      <c r="AU51" s="89"/>
      <c r="AV51" s="89"/>
      <c r="AW51" s="307"/>
      <c r="AX51" s="90"/>
      <c r="AY51" s="89"/>
      <c r="AZ51" s="89"/>
      <c r="BA51" s="307"/>
      <c r="BB51" s="90"/>
      <c r="BC51" s="89"/>
      <c r="BD51" s="89"/>
      <c r="BE51" s="307"/>
      <c r="BF51" s="90"/>
      <c r="BG51" s="89"/>
      <c r="BH51" s="89"/>
      <c r="BI51" s="307"/>
      <c r="BJ51" s="90"/>
      <c r="BK51" s="89"/>
      <c r="BL51" s="89"/>
      <c r="BM51" s="307"/>
      <c r="BN51" s="90"/>
      <c r="BO51" s="46"/>
    </row>
    <row r="52" spans="1:67" s="44" customFormat="1" ht="24.95" hidden="1" customHeight="1" x14ac:dyDescent="0.25">
      <c r="A52" s="45"/>
      <c r="B52" s="145"/>
      <c r="C52" s="385"/>
      <c r="D52" s="385"/>
      <c r="E52" s="385"/>
      <c r="F52" s="184"/>
      <c r="G52" s="254"/>
      <c r="H52" s="185"/>
      <c r="I52" s="187"/>
      <c r="J52" s="195"/>
      <c r="K52" s="184"/>
      <c r="L52" s="187">
        <f t="shared" si="14"/>
        <v>0</v>
      </c>
      <c r="M52" s="89"/>
      <c r="N52" s="196"/>
      <c r="O52" s="196"/>
      <c r="P52" s="187">
        <f t="shared" si="15"/>
        <v>0</v>
      </c>
      <c r="Q52" s="197">
        <f>IFERROR(P52/L52,0)</f>
        <v>0</v>
      </c>
      <c r="R52" s="187">
        <f t="shared" si="12"/>
        <v>0</v>
      </c>
      <c r="S52" s="89"/>
      <c r="T52" s="89"/>
      <c r="U52" s="307"/>
      <c r="V52" s="90"/>
      <c r="W52" s="89"/>
      <c r="X52" s="89"/>
      <c r="Y52" s="307"/>
      <c r="Z52" s="90"/>
      <c r="AA52" s="89"/>
      <c r="AB52" s="89"/>
      <c r="AC52" s="307"/>
      <c r="AD52" s="90"/>
      <c r="AE52" s="89"/>
      <c r="AF52" s="89"/>
      <c r="AG52" s="307"/>
      <c r="AH52" s="90"/>
      <c r="AI52" s="89"/>
      <c r="AJ52" s="89"/>
      <c r="AK52" s="307"/>
      <c r="AL52" s="90"/>
      <c r="AM52" s="89"/>
      <c r="AN52" s="89"/>
      <c r="AO52" s="307"/>
      <c r="AP52" s="90"/>
      <c r="AQ52" s="89"/>
      <c r="AR52" s="89"/>
      <c r="AS52" s="307"/>
      <c r="AT52" s="90"/>
      <c r="AU52" s="89"/>
      <c r="AV52" s="89"/>
      <c r="AW52" s="307"/>
      <c r="AX52" s="90"/>
      <c r="AY52" s="89"/>
      <c r="AZ52" s="89"/>
      <c r="BA52" s="307"/>
      <c r="BB52" s="90"/>
      <c r="BC52" s="89"/>
      <c r="BD52" s="89"/>
      <c r="BE52" s="307"/>
      <c r="BF52" s="90"/>
      <c r="BG52" s="89"/>
      <c r="BH52" s="89"/>
      <c r="BI52" s="307"/>
      <c r="BJ52" s="90"/>
      <c r="BK52" s="89"/>
      <c r="BL52" s="89"/>
      <c r="BM52" s="307"/>
      <c r="BN52" s="90"/>
      <c r="BO52" s="46"/>
    </row>
    <row r="53" spans="1:67" s="44" customFormat="1" ht="24.95" hidden="1" customHeight="1" x14ac:dyDescent="0.25">
      <c r="A53" s="45"/>
      <c r="B53" s="145"/>
      <c r="C53" s="306"/>
      <c r="D53" s="306"/>
      <c r="E53" s="306"/>
      <c r="F53" s="306"/>
      <c r="G53" s="306"/>
      <c r="H53" s="306"/>
      <c r="I53" s="186">
        <f>SUM(I50:I52)</f>
        <v>0</v>
      </c>
      <c r="J53" s="199"/>
      <c r="K53" s="186">
        <f>SUM(K50:K52)</f>
        <v>0</v>
      </c>
      <c r="L53" s="186">
        <f>SUM(L50:L52)</f>
        <v>0</v>
      </c>
      <c r="M53" s="200"/>
      <c r="N53" s="201"/>
      <c r="O53" s="201"/>
      <c r="P53" s="202">
        <f>SUM(P50:P52)</f>
        <v>0</v>
      </c>
      <c r="Q53" s="203">
        <f>SUM(Q50:Q52)</f>
        <v>0</v>
      </c>
      <c r="R53" s="202">
        <f>SUM(R50:R52)</f>
        <v>0</v>
      </c>
      <c r="S53" s="204">
        <f>SUM(S50:S52)</f>
        <v>0</v>
      </c>
      <c r="T53" s="204">
        <f>SUM(T50:T52)</f>
        <v>0</v>
      </c>
      <c r="U53" s="205"/>
      <c r="V53" s="206"/>
      <c r="W53" s="204">
        <f>SUM(W50:W52)</f>
        <v>0</v>
      </c>
      <c r="X53" s="204">
        <f>SUM(X50:X52)</f>
        <v>0</v>
      </c>
      <c r="Y53" s="205"/>
      <c r="Z53" s="206"/>
      <c r="AA53" s="204">
        <f>SUM(AA50:AA52)</f>
        <v>0</v>
      </c>
      <c r="AB53" s="204">
        <f>SUM(AB50:AB52)</f>
        <v>0</v>
      </c>
      <c r="AC53" s="205"/>
      <c r="AD53" s="206"/>
      <c r="AE53" s="204">
        <f>SUM(AE50:AE52)</f>
        <v>0</v>
      </c>
      <c r="AF53" s="204">
        <f>SUM(AF50:AF52)</f>
        <v>0</v>
      </c>
      <c r="AG53" s="205"/>
      <c r="AH53" s="206"/>
      <c r="AI53" s="204">
        <f>SUM(AI50:AI52)</f>
        <v>0</v>
      </c>
      <c r="AJ53" s="204">
        <f>SUM(AJ50:AJ52)</f>
        <v>0</v>
      </c>
      <c r="AK53" s="205"/>
      <c r="AL53" s="206"/>
      <c r="AM53" s="204">
        <f>SUM(AM50:AM52)</f>
        <v>0</v>
      </c>
      <c r="AN53" s="204">
        <f>SUM(AN50:AN52)</f>
        <v>0</v>
      </c>
      <c r="AO53" s="205"/>
      <c r="AP53" s="206"/>
      <c r="AQ53" s="204">
        <f>SUM(AQ50:AQ52)</f>
        <v>0</v>
      </c>
      <c r="AR53" s="204">
        <f>SUM(AR50:AR52)</f>
        <v>0</v>
      </c>
      <c r="AS53" s="205"/>
      <c r="AT53" s="206"/>
      <c r="AU53" s="204">
        <f>SUM(AU50:AU52)</f>
        <v>0</v>
      </c>
      <c r="AV53" s="204">
        <f>SUM(AV50:AV52)</f>
        <v>0</v>
      </c>
      <c r="AW53" s="205"/>
      <c r="AX53" s="206"/>
      <c r="AY53" s="204">
        <f>SUM(AY50:AY52)</f>
        <v>0</v>
      </c>
      <c r="AZ53" s="204">
        <f>SUM(AZ50:AZ52)</f>
        <v>0</v>
      </c>
      <c r="BA53" s="205"/>
      <c r="BB53" s="206"/>
      <c r="BC53" s="204">
        <f>SUM(BC50:BC52)</f>
        <v>0</v>
      </c>
      <c r="BD53" s="204">
        <f>SUM(BD50:BD52)</f>
        <v>0</v>
      </c>
      <c r="BE53" s="205"/>
      <c r="BF53" s="206"/>
      <c r="BG53" s="204">
        <f>SUM(BG50:BG52)</f>
        <v>0</v>
      </c>
      <c r="BH53" s="204">
        <f>SUM(BH50:BH52)</f>
        <v>0</v>
      </c>
      <c r="BI53" s="205"/>
      <c r="BJ53" s="206"/>
      <c r="BK53" s="204">
        <f>SUM(BK50:BK52)</f>
        <v>0</v>
      </c>
      <c r="BL53" s="204">
        <f>SUM(BL50:BL52)</f>
        <v>0</v>
      </c>
      <c r="BM53" s="205"/>
      <c r="BN53" s="206"/>
      <c r="BO53" s="46"/>
    </row>
    <row r="54" spans="1:67" ht="33" customHeight="1" x14ac:dyDescent="0.25">
      <c r="A54" s="25"/>
      <c r="B54" s="140"/>
      <c r="C54" s="207"/>
      <c r="D54" s="207"/>
      <c r="E54" s="208" t="s">
        <v>131</v>
      </c>
      <c r="F54" s="208"/>
      <c r="G54" s="258"/>
      <c r="H54" s="208"/>
      <c r="I54" s="208"/>
      <c r="J54" s="208"/>
      <c r="K54" s="208"/>
      <c r="L54" s="208"/>
      <c r="M54" s="209"/>
      <c r="N54" s="210"/>
      <c r="O54" s="210"/>
      <c r="P54" s="210"/>
      <c r="Q54" s="210"/>
      <c r="R54" s="210"/>
      <c r="S54" s="209"/>
      <c r="T54" s="209"/>
      <c r="U54" s="209"/>
      <c r="V54" s="211"/>
      <c r="W54" s="209"/>
      <c r="X54" s="209"/>
      <c r="Y54" s="209"/>
      <c r="Z54" s="211"/>
      <c r="AA54" s="209"/>
      <c r="AB54" s="209"/>
      <c r="AC54" s="209"/>
      <c r="AD54" s="211"/>
      <c r="AE54" s="209"/>
      <c r="AF54" s="209"/>
      <c r="AG54" s="209"/>
      <c r="AH54" s="211"/>
      <c r="AI54" s="209"/>
      <c r="AJ54" s="209"/>
      <c r="AK54" s="209"/>
      <c r="AL54" s="211"/>
      <c r="AM54" s="209"/>
      <c r="AN54" s="209"/>
      <c r="AO54" s="209"/>
      <c r="AP54" s="211"/>
      <c r="AQ54" s="209"/>
      <c r="AR54" s="209"/>
      <c r="AS54" s="209"/>
      <c r="AT54" s="211"/>
      <c r="AU54" s="209"/>
      <c r="AV54" s="209"/>
      <c r="AW54" s="209"/>
      <c r="AX54" s="211"/>
      <c r="AY54" s="209"/>
      <c r="AZ54" s="209"/>
      <c r="BA54" s="209"/>
      <c r="BB54" s="211"/>
      <c r="BC54" s="209"/>
      <c r="BD54" s="209"/>
      <c r="BE54" s="209"/>
      <c r="BF54" s="211"/>
      <c r="BG54" s="209"/>
      <c r="BH54" s="209"/>
      <c r="BI54" s="209"/>
      <c r="BJ54" s="211"/>
      <c r="BK54" s="209"/>
      <c r="BL54" s="209"/>
      <c r="BM54" s="209"/>
      <c r="BN54" s="211"/>
      <c r="BO54" s="26"/>
    </row>
    <row r="55" spans="1:67" ht="16.5" thickBot="1" x14ac:dyDescent="0.3">
      <c r="A55" s="12"/>
      <c r="B55" s="140"/>
      <c r="C55" s="50"/>
      <c r="D55" s="50"/>
      <c r="E55" s="50"/>
      <c r="F55" s="50"/>
      <c r="G55" s="257"/>
      <c r="H55" s="50"/>
      <c r="I55" s="50"/>
      <c r="J55" s="50"/>
      <c r="K55" s="50"/>
      <c r="L55" s="50"/>
      <c r="M55" s="50"/>
      <c r="N55" s="50"/>
      <c r="O55" s="50"/>
      <c r="P55" s="50"/>
      <c r="Q55" s="50"/>
      <c r="R55" s="50"/>
      <c r="S55" s="50"/>
      <c r="T55" s="50"/>
      <c r="U55" s="50"/>
      <c r="V55" s="50"/>
      <c r="W55" s="50"/>
      <c r="X55" s="50"/>
      <c r="Y55" s="50"/>
      <c r="Z55" s="50"/>
      <c r="AA55" s="50"/>
      <c r="AB55" s="50"/>
      <c r="AC55" s="50"/>
      <c r="AD55" s="50"/>
      <c r="AE55" s="61"/>
      <c r="AF55" s="61"/>
      <c r="AG55" s="61"/>
      <c r="AH55" s="50"/>
      <c r="AI55" s="61"/>
      <c r="AJ55" s="61"/>
      <c r="AK55" s="61"/>
      <c r="AL55" s="50"/>
      <c r="AM55" s="61"/>
      <c r="AN55" s="61"/>
      <c r="AO55" s="61"/>
      <c r="AP55" s="50"/>
      <c r="AQ55" s="62"/>
      <c r="AR55" s="62"/>
      <c r="AS55" s="62"/>
      <c r="AT55" s="50"/>
      <c r="AU55" s="62"/>
      <c r="AV55" s="62"/>
      <c r="AW55" s="62"/>
      <c r="AX55" s="50"/>
      <c r="AY55" s="62"/>
      <c r="AZ55" s="62"/>
      <c r="BA55" s="62"/>
      <c r="BB55" s="50"/>
      <c r="BC55" s="62"/>
      <c r="BD55" s="62"/>
      <c r="BE55" s="62"/>
      <c r="BF55" s="50"/>
      <c r="BG55" s="62"/>
      <c r="BH55" s="62"/>
      <c r="BI55" s="62"/>
      <c r="BJ55" s="50"/>
      <c r="BK55" s="62"/>
      <c r="BL55" s="62"/>
      <c r="BM55" s="62"/>
      <c r="BN55" s="50"/>
      <c r="BO55" s="13"/>
    </row>
    <row r="56" spans="1:67" s="66" customFormat="1" ht="30.75" customHeight="1" x14ac:dyDescent="0.2">
      <c r="A56" s="10"/>
      <c r="B56" s="142"/>
      <c r="C56" s="358" t="s">
        <v>192</v>
      </c>
      <c r="D56" s="359"/>
      <c r="E56" s="360"/>
      <c r="F56" s="298" t="s">
        <v>96</v>
      </c>
      <c r="G56" s="299"/>
      <c r="H56" s="299"/>
      <c r="I56" s="299"/>
      <c r="J56" s="299"/>
      <c r="K56" s="299"/>
      <c r="L56" s="299"/>
      <c r="M56" s="299"/>
      <c r="N56" s="299"/>
      <c r="O56" s="300"/>
      <c r="P56" s="117"/>
      <c r="Q56" s="118"/>
      <c r="R56" s="118"/>
      <c r="S56" s="118"/>
      <c r="T56" s="118"/>
      <c r="U56" s="118"/>
      <c r="V56" s="17"/>
      <c r="W56" s="118"/>
      <c r="X56" s="118"/>
      <c r="Y56" s="118"/>
      <c r="Z56" s="17"/>
      <c r="AA56" s="118"/>
      <c r="AB56" s="118"/>
      <c r="AC56" s="118"/>
      <c r="AD56" s="17"/>
      <c r="AE56" s="102"/>
      <c r="AF56" s="102"/>
      <c r="AG56" s="102"/>
      <c r="AH56" s="17"/>
      <c r="AI56" s="102"/>
      <c r="AJ56" s="102"/>
      <c r="AK56" s="102"/>
      <c r="AL56" s="17"/>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1"/>
    </row>
    <row r="57" spans="1:67" ht="36.75" customHeight="1" x14ac:dyDescent="0.25">
      <c r="A57" s="20"/>
      <c r="B57" s="140"/>
      <c r="C57" s="361" t="s">
        <v>64</v>
      </c>
      <c r="D57" s="362"/>
      <c r="E57" s="363"/>
      <c r="F57" s="313" t="str">
        <f>VLOOKUP(F56,LISTAS!$H$3:$I$10,2,FALSE)</f>
        <v>Proyecto 7597 - Fortalecer la capacidad administrativa para el desarrollo de la gestión institucional</v>
      </c>
      <c r="G57" s="314"/>
      <c r="H57" s="314"/>
      <c r="I57" s="314"/>
      <c r="J57" s="314"/>
      <c r="K57" s="314"/>
      <c r="L57" s="314"/>
      <c r="M57" s="314"/>
      <c r="N57" s="314"/>
      <c r="O57" s="315"/>
      <c r="P57" s="127"/>
      <c r="Q57" s="128"/>
      <c r="R57" s="128"/>
      <c r="S57" s="128"/>
      <c r="T57" s="129"/>
      <c r="U57" s="129"/>
      <c r="V57" s="17"/>
      <c r="W57" s="129"/>
      <c r="X57" s="129"/>
      <c r="Y57" s="129"/>
      <c r="Z57" s="17"/>
      <c r="AA57" s="129"/>
      <c r="AB57" s="129"/>
      <c r="AC57" s="129"/>
      <c r="AD57" s="17"/>
      <c r="AE57" s="35"/>
      <c r="AF57" s="35"/>
      <c r="AG57" s="35"/>
      <c r="AH57" s="17"/>
      <c r="AI57" s="35"/>
      <c r="AJ57" s="35"/>
      <c r="AK57" s="35"/>
      <c r="AL57" s="17"/>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row>
    <row r="58" spans="1:67" ht="24" customHeight="1" x14ac:dyDescent="0.25">
      <c r="A58" s="20"/>
      <c r="B58" s="140" t="str">
        <f>+VLOOKUP(F57,LISTAS!$B$47:$D$65,2,FALSE)</f>
        <v>OBJ_6</v>
      </c>
      <c r="C58" s="361" t="s">
        <v>132</v>
      </c>
      <c r="D58" s="362"/>
      <c r="E58" s="363"/>
      <c r="F58" s="334" t="s">
        <v>411</v>
      </c>
      <c r="G58" s="335"/>
      <c r="H58" s="335"/>
      <c r="I58" s="335"/>
      <c r="J58" s="335"/>
      <c r="K58" s="335"/>
      <c r="L58" s="335"/>
      <c r="M58" s="335"/>
      <c r="N58" s="335"/>
      <c r="O58" s="336"/>
      <c r="P58" s="130"/>
      <c r="Q58" s="80"/>
      <c r="R58" s="80"/>
      <c r="S58" s="80"/>
      <c r="T58" s="131"/>
      <c r="U58" s="131"/>
      <c r="V58" s="17"/>
      <c r="W58" s="131"/>
      <c r="X58" s="131"/>
      <c r="Y58" s="131"/>
      <c r="Z58" s="17"/>
      <c r="AA58" s="131"/>
      <c r="AB58" s="131"/>
      <c r="AC58" s="131"/>
      <c r="AD58" s="17"/>
      <c r="AE58" s="22"/>
      <c r="AF58" s="22"/>
      <c r="AG58" s="22"/>
      <c r="AH58" s="17"/>
      <c r="AI58" s="22"/>
      <c r="AJ58" s="22"/>
      <c r="AK58" s="22"/>
      <c r="AL58" s="17"/>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1"/>
    </row>
    <row r="59" spans="1:67" ht="24" customHeight="1" thickBot="1" x14ac:dyDescent="0.3">
      <c r="A59" s="20"/>
      <c r="B59" s="140" t="str">
        <f>+VLOOKUP(LEFT(F58,200),LISTAS!$I$112:$K$132,2,FALSE)</f>
        <v>PROD_OBJ_6.6.1.</v>
      </c>
      <c r="C59" s="329" t="s">
        <v>236</v>
      </c>
      <c r="D59" s="330"/>
      <c r="E59" s="331"/>
      <c r="F59" s="324" t="s">
        <v>542</v>
      </c>
      <c r="G59" s="325"/>
      <c r="H59" s="325"/>
      <c r="I59" s="325"/>
      <c r="J59" s="325"/>
      <c r="K59" s="325"/>
      <c r="L59" s="325"/>
      <c r="M59" s="325"/>
      <c r="N59" s="325"/>
      <c r="O59" s="326"/>
      <c r="P59" s="130"/>
      <c r="Q59" s="80"/>
      <c r="R59" s="80"/>
      <c r="S59" s="80"/>
      <c r="T59" s="131"/>
      <c r="U59" s="131"/>
      <c r="V59" s="17"/>
      <c r="W59" s="131"/>
      <c r="X59" s="131"/>
      <c r="Y59" s="131"/>
      <c r="Z59" s="17"/>
      <c r="AA59" s="131"/>
      <c r="AB59" s="131"/>
      <c r="AC59" s="131"/>
      <c r="AD59" s="17"/>
      <c r="AE59" s="41"/>
      <c r="AF59" s="41"/>
      <c r="AG59" s="41"/>
      <c r="AH59" s="17"/>
      <c r="AI59" s="41"/>
      <c r="AJ59" s="41"/>
      <c r="AK59" s="41"/>
      <c r="AL59" s="17"/>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21"/>
    </row>
    <row r="60" spans="1:67" ht="23.25" customHeight="1" x14ac:dyDescent="0.25">
      <c r="A60" s="23"/>
      <c r="B60" s="143" t="e">
        <f>VLOOKUP(LEFT(F59,200),LISTAS!$L$113:$P$132,2,FALSE)</f>
        <v>#N/A</v>
      </c>
      <c r="C60" s="332" t="s">
        <v>137</v>
      </c>
      <c r="D60" s="316" t="s">
        <v>14</v>
      </c>
      <c r="E60" s="316" t="s">
        <v>10</v>
      </c>
      <c r="F60" s="316" t="s">
        <v>240</v>
      </c>
      <c r="G60" s="327" t="s">
        <v>80</v>
      </c>
      <c r="H60" s="316" t="s">
        <v>235</v>
      </c>
      <c r="I60" s="320" t="s">
        <v>258</v>
      </c>
      <c r="J60" s="320" t="s">
        <v>243</v>
      </c>
      <c r="K60" s="316" t="s">
        <v>244</v>
      </c>
      <c r="L60" s="322" t="s">
        <v>241</v>
      </c>
      <c r="M60" s="337" t="s">
        <v>138</v>
      </c>
      <c r="N60" s="311" t="s">
        <v>15</v>
      </c>
      <c r="O60" s="312"/>
      <c r="P60" s="308" t="s">
        <v>242</v>
      </c>
      <c r="Q60" s="309"/>
      <c r="R60" s="310"/>
      <c r="S60" s="301" t="s">
        <v>245</v>
      </c>
      <c r="T60" s="302"/>
      <c r="U60" s="302"/>
      <c r="V60" s="303"/>
      <c r="W60" s="304" t="s">
        <v>246</v>
      </c>
      <c r="X60" s="302"/>
      <c r="Y60" s="302"/>
      <c r="Z60" s="303"/>
      <c r="AA60" s="304" t="s">
        <v>247</v>
      </c>
      <c r="AB60" s="302"/>
      <c r="AC60" s="302"/>
      <c r="AD60" s="303"/>
      <c r="AE60" s="304" t="s">
        <v>248</v>
      </c>
      <c r="AF60" s="302"/>
      <c r="AG60" s="302"/>
      <c r="AH60" s="305"/>
      <c r="AI60" s="301" t="s">
        <v>249</v>
      </c>
      <c r="AJ60" s="302"/>
      <c r="AK60" s="302"/>
      <c r="AL60" s="305"/>
      <c r="AM60" s="301" t="s">
        <v>250</v>
      </c>
      <c r="AN60" s="302"/>
      <c r="AO60" s="302"/>
      <c r="AP60" s="305"/>
      <c r="AQ60" s="301" t="s">
        <v>251</v>
      </c>
      <c r="AR60" s="302"/>
      <c r="AS60" s="302"/>
      <c r="AT60" s="305"/>
      <c r="AU60" s="301" t="s">
        <v>252</v>
      </c>
      <c r="AV60" s="302"/>
      <c r="AW60" s="302"/>
      <c r="AX60" s="305"/>
      <c r="AY60" s="301" t="s">
        <v>253</v>
      </c>
      <c r="AZ60" s="302"/>
      <c r="BA60" s="302"/>
      <c r="BB60" s="305"/>
      <c r="BC60" s="301" t="s">
        <v>254</v>
      </c>
      <c r="BD60" s="302"/>
      <c r="BE60" s="302"/>
      <c r="BF60" s="305"/>
      <c r="BG60" s="301" t="s">
        <v>255</v>
      </c>
      <c r="BH60" s="302"/>
      <c r="BI60" s="302"/>
      <c r="BJ60" s="305"/>
      <c r="BK60" s="301" t="s">
        <v>256</v>
      </c>
      <c r="BL60" s="302"/>
      <c r="BM60" s="302"/>
      <c r="BN60" s="305"/>
      <c r="BO60" s="24"/>
    </row>
    <row r="61" spans="1:67" ht="25.5" x14ac:dyDescent="0.25">
      <c r="A61" s="23"/>
      <c r="B61" s="143" t="e">
        <f>VLOOKUP(LEFT(F59,200),LISTAS!$L$113:$O$132,3,FALSE)</f>
        <v>#N/A</v>
      </c>
      <c r="C61" s="333"/>
      <c r="D61" s="317"/>
      <c r="E61" s="317"/>
      <c r="F61" s="317"/>
      <c r="G61" s="328"/>
      <c r="H61" s="317"/>
      <c r="I61" s="321"/>
      <c r="J61" s="321"/>
      <c r="K61" s="317"/>
      <c r="L61" s="323"/>
      <c r="M61" s="338"/>
      <c r="N61" s="250" t="s">
        <v>11</v>
      </c>
      <c r="O61" s="192" t="s">
        <v>12</v>
      </c>
      <c r="P61" s="190" t="s">
        <v>239</v>
      </c>
      <c r="Q61" s="191" t="s">
        <v>238</v>
      </c>
      <c r="R61" s="192" t="s">
        <v>237</v>
      </c>
      <c r="S61" s="193" t="s">
        <v>135</v>
      </c>
      <c r="T61" s="193" t="s">
        <v>136</v>
      </c>
      <c r="U61" s="193" t="s">
        <v>13</v>
      </c>
      <c r="V61" s="194" t="s">
        <v>63</v>
      </c>
      <c r="W61" s="193" t="s">
        <v>135</v>
      </c>
      <c r="X61" s="193" t="s">
        <v>136</v>
      </c>
      <c r="Y61" s="193" t="s">
        <v>13</v>
      </c>
      <c r="Z61" s="194" t="s">
        <v>63</v>
      </c>
      <c r="AA61" s="193" t="s">
        <v>135</v>
      </c>
      <c r="AB61" s="193" t="s">
        <v>136</v>
      </c>
      <c r="AC61" s="193" t="s">
        <v>13</v>
      </c>
      <c r="AD61" s="194" t="s">
        <v>63</v>
      </c>
      <c r="AE61" s="193" t="s">
        <v>135</v>
      </c>
      <c r="AF61" s="193" t="s">
        <v>136</v>
      </c>
      <c r="AG61" s="193" t="s">
        <v>13</v>
      </c>
      <c r="AH61" s="194" t="s">
        <v>63</v>
      </c>
      <c r="AI61" s="193" t="s">
        <v>135</v>
      </c>
      <c r="AJ61" s="193" t="s">
        <v>136</v>
      </c>
      <c r="AK61" s="193" t="s">
        <v>13</v>
      </c>
      <c r="AL61" s="194" t="s">
        <v>63</v>
      </c>
      <c r="AM61" s="193" t="s">
        <v>135</v>
      </c>
      <c r="AN61" s="193" t="s">
        <v>136</v>
      </c>
      <c r="AO61" s="193" t="s">
        <v>13</v>
      </c>
      <c r="AP61" s="193" t="s">
        <v>63</v>
      </c>
      <c r="AQ61" s="193" t="s">
        <v>135</v>
      </c>
      <c r="AR61" s="193" t="s">
        <v>136</v>
      </c>
      <c r="AS61" s="193" t="s">
        <v>13</v>
      </c>
      <c r="AT61" s="193" t="s">
        <v>63</v>
      </c>
      <c r="AU61" s="193" t="s">
        <v>135</v>
      </c>
      <c r="AV61" s="193" t="s">
        <v>136</v>
      </c>
      <c r="AW61" s="193" t="s">
        <v>13</v>
      </c>
      <c r="AX61" s="193" t="s">
        <v>63</v>
      </c>
      <c r="AY61" s="193" t="s">
        <v>135</v>
      </c>
      <c r="AZ61" s="193" t="s">
        <v>136</v>
      </c>
      <c r="BA61" s="193" t="s">
        <v>13</v>
      </c>
      <c r="BB61" s="193" t="s">
        <v>63</v>
      </c>
      <c r="BC61" s="193" t="s">
        <v>135</v>
      </c>
      <c r="BD61" s="193" t="s">
        <v>136</v>
      </c>
      <c r="BE61" s="193" t="s">
        <v>13</v>
      </c>
      <c r="BF61" s="193" t="s">
        <v>63</v>
      </c>
      <c r="BG61" s="193" t="s">
        <v>135</v>
      </c>
      <c r="BH61" s="193" t="s">
        <v>136</v>
      </c>
      <c r="BI61" s="193" t="s">
        <v>13</v>
      </c>
      <c r="BJ61" s="193" t="s">
        <v>63</v>
      </c>
      <c r="BK61" s="193" t="s">
        <v>135</v>
      </c>
      <c r="BL61" s="193" t="s">
        <v>136</v>
      </c>
      <c r="BM61" s="193" t="s">
        <v>13</v>
      </c>
      <c r="BN61" s="193" t="s">
        <v>63</v>
      </c>
      <c r="BO61" s="24"/>
    </row>
    <row r="62" spans="1:67" s="44" customFormat="1" ht="46.5" customHeight="1" x14ac:dyDescent="0.25">
      <c r="A62" s="42"/>
      <c r="B62" s="145"/>
      <c r="C62" s="385" t="s">
        <v>225</v>
      </c>
      <c r="D62" s="385">
        <v>11</v>
      </c>
      <c r="E62" s="385" t="s">
        <v>598</v>
      </c>
      <c r="F62" s="244" t="s">
        <v>527</v>
      </c>
      <c r="G62" s="253" t="s">
        <v>528</v>
      </c>
      <c r="H62" s="185" t="s">
        <v>437</v>
      </c>
      <c r="I62" s="185"/>
      <c r="J62" s="195" t="s">
        <v>465</v>
      </c>
      <c r="K62" s="184">
        <v>1</v>
      </c>
      <c r="L62" s="187">
        <f t="shared" ref="L62:L66" si="16">+SUM(S62,W62,AA62,AE62,AI62,AM62,AQ62,AU62,AY62,BC62,BG62,BK62)</f>
        <v>3</v>
      </c>
      <c r="M62" s="239" t="s">
        <v>596</v>
      </c>
      <c r="N62" s="246">
        <v>44593</v>
      </c>
      <c r="O62" s="246">
        <v>44865</v>
      </c>
      <c r="P62" s="187">
        <f t="shared" ref="P62:P66" si="17">+SUM(T62,X62,AB62,AF62,AJ62,AN62,AR62,AV62,AZ62,BD62,BH62,BL62)</f>
        <v>1</v>
      </c>
      <c r="Q62" s="197">
        <f t="shared" ref="Q62:Q66" si="18">IFERROR(P62/L62,0)</f>
        <v>0.33333333333333331</v>
      </c>
      <c r="R62" s="187">
        <f t="shared" ref="R62:R63" si="19">P62*K62</f>
        <v>1</v>
      </c>
      <c r="S62" s="89"/>
      <c r="T62" s="89"/>
      <c r="U62" s="243"/>
      <c r="V62" s="198"/>
      <c r="W62" s="89">
        <v>1</v>
      </c>
      <c r="X62" s="89">
        <v>1</v>
      </c>
      <c r="Y62" s="282" t="s">
        <v>582</v>
      </c>
      <c r="Z62" s="198"/>
      <c r="AA62" s="89"/>
      <c r="AB62" s="89"/>
      <c r="AC62" s="243"/>
      <c r="AD62" s="198"/>
      <c r="AE62" s="89"/>
      <c r="AF62" s="89"/>
      <c r="AG62" s="243"/>
      <c r="AH62" s="198"/>
      <c r="AI62" s="89"/>
      <c r="AJ62" s="89"/>
      <c r="AK62" s="243"/>
      <c r="AL62" s="198"/>
      <c r="AM62" s="89">
        <v>1</v>
      </c>
      <c r="AN62" s="89"/>
      <c r="AO62" s="243"/>
      <c r="AP62" s="198"/>
      <c r="AQ62" s="89"/>
      <c r="AR62" s="89"/>
      <c r="AS62" s="243"/>
      <c r="AT62" s="198"/>
      <c r="AU62" s="89"/>
      <c r="AV62" s="89"/>
      <c r="AW62" s="243"/>
      <c r="AX62" s="198"/>
      <c r="AY62" s="89"/>
      <c r="AZ62" s="89"/>
      <c r="BA62" s="243"/>
      <c r="BB62" s="198"/>
      <c r="BC62" s="89">
        <v>1</v>
      </c>
      <c r="BD62" s="89"/>
      <c r="BE62" s="243"/>
      <c r="BF62" s="198"/>
      <c r="BG62" s="89"/>
      <c r="BH62" s="89"/>
      <c r="BI62" s="243"/>
      <c r="BJ62" s="198"/>
      <c r="BK62" s="89"/>
      <c r="BL62" s="89"/>
      <c r="BM62" s="243"/>
      <c r="BN62" s="198"/>
      <c r="BO62" s="43"/>
    </row>
    <row r="63" spans="1:67" s="44" customFormat="1" ht="36" customHeight="1" x14ac:dyDescent="0.25">
      <c r="A63" s="45"/>
      <c r="B63" s="145"/>
      <c r="C63" s="385"/>
      <c r="D63" s="385"/>
      <c r="E63" s="385"/>
      <c r="F63" s="244" t="s">
        <v>529</v>
      </c>
      <c r="G63" s="253" t="s">
        <v>530</v>
      </c>
      <c r="H63" s="185" t="s">
        <v>437</v>
      </c>
      <c r="I63" s="185"/>
      <c r="J63" s="195" t="s">
        <v>465</v>
      </c>
      <c r="K63" s="184">
        <v>1</v>
      </c>
      <c r="L63" s="187">
        <f t="shared" si="16"/>
        <v>1</v>
      </c>
      <c r="M63" s="239" t="s">
        <v>596</v>
      </c>
      <c r="N63" s="246">
        <v>44835</v>
      </c>
      <c r="O63" s="246">
        <v>44895</v>
      </c>
      <c r="P63" s="187">
        <f t="shared" si="17"/>
        <v>0</v>
      </c>
      <c r="Q63" s="197">
        <f t="shared" si="18"/>
        <v>0</v>
      </c>
      <c r="R63" s="187">
        <f t="shared" si="19"/>
        <v>0</v>
      </c>
      <c r="S63" s="89"/>
      <c r="T63" s="89"/>
      <c r="U63" s="243"/>
      <c r="V63" s="90"/>
      <c r="W63" s="89"/>
      <c r="X63" s="89"/>
      <c r="Y63" s="282"/>
      <c r="Z63" s="90"/>
      <c r="AA63" s="89"/>
      <c r="AB63" s="89"/>
      <c r="AC63" s="243"/>
      <c r="AD63" s="90"/>
      <c r="AE63" s="89"/>
      <c r="AF63" s="89"/>
      <c r="AG63" s="243"/>
      <c r="AH63" s="90"/>
      <c r="AI63" s="89"/>
      <c r="AJ63" s="89"/>
      <c r="AK63" s="243"/>
      <c r="AL63" s="90"/>
      <c r="AM63" s="89"/>
      <c r="AN63" s="89"/>
      <c r="AO63" s="243"/>
      <c r="AP63" s="90"/>
      <c r="AQ63" s="89"/>
      <c r="AR63" s="89"/>
      <c r="AS63" s="243"/>
      <c r="AT63" s="90"/>
      <c r="AU63" s="89"/>
      <c r="AV63" s="89"/>
      <c r="AW63" s="243"/>
      <c r="AX63" s="90"/>
      <c r="AY63" s="89"/>
      <c r="AZ63" s="89"/>
      <c r="BA63" s="243"/>
      <c r="BB63" s="90"/>
      <c r="BC63" s="89"/>
      <c r="BD63" s="89"/>
      <c r="BE63" s="243"/>
      <c r="BF63" s="90"/>
      <c r="BG63" s="89">
        <v>1</v>
      </c>
      <c r="BH63" s="89"/>
      <c r="BI63" s="243"/>
      <c r="BJ63" s="90"/>
      <c r="BK63" s="89"/>
      <c r="BL63" s="89"/>
      <c r="BM63" s="243"/>
      <c r="BN63" s="90"/>
      <c r="BO63" s="46"/>
    </row>
    <row r="64" spans="1:67" s="44" customFormat="1" ht="36" customHeight="1" x14ac:dyDescent="0.25">
      <c r="A64" s="45"/>
      <c r="B64" s="145"/>
      <c r="C64" s="385"/>
      <c r="D64" s="385"/>
      <c r="E64" s="385"/>
      <c r="F64" s="244" t="s">
        <v>531</v>
      </c>
      <c r="G64" s="253" t="s">
        <v>532</v>
      </c>
      <c r="H64" s="185" t="s">
        <v>437</v>
      </c>
      <c r="I64" s="185"/>
      <c r="J64" s="195" t="s">
        <v>465</v>
      </c>
      <c r="K64" s="236">
        <v>2</v>
      </c>
      <c r="L64" s="187">
        <f t="shared" si="16"/>
        <v>2</v>
      </c>
      <c r="M64" s="239" t="s">
        <v>596</v>
      </c>
      <c r="N64" s="246">
        <v>44621</v>
      </c>
      <c r="O64" s="246">
        <v>44910</v>
      </c>
      <c r="P64" s="187">
        <f t="shared" si="17"/>
        <v>0</v>
      </c>
      <c r="Q64" s="197">
        <f t="shared" si="18"/>
        <v>0</v>
      </c>
      <c r="R64" s="187">
        <f>P64*K64</f>
        <v>0</v>
      </c>
      <c r="S64" s="237"/>
      <c r="T64" s="237"/>
      <c r="U64" s="243"/>
      <c r="V64" s="90"/>
      <c r="W64" s="237"/>
      <c r="X64" s="237"/>
      <c r="Y64" s="282"/>
      <c r="Z64" s="90"/>
      <c r="AA64" s="237"/>
      <c r="AB64" s="237"/>
      <c r="AC64" s="243"/>
      <c r="AD64" s="90"/>
      <c r="AE64" s="237">
        <v>1</v>
      </c>
      <c r="AF64" s="237"/>
      <c r="AG64" s="243"/>
      <c r="AH64" s="90"/>
      <c r="AI64" s="237"/>
      <c r="AJ64" s="237"/>
      <c r="AK64" s="243"/>
      <c r="AL64" s="90"/>
      <c r="AM64" s="237"/>
      <c r="AN64" s="237"/>
      <c r="AO64" s="243"/>
      <c r="AP64" s="90"/>
      <c r="AQ64" s="237"/>
      <c r="AR64" s="237"/>
      <c r="AS64" s="243"/>
      <c r="AT64" s="90"/>
      <c r="AU64" s="237"/>
      <c r="AV64" s="237"/>
      <c r="AW64" s="243"/>
      <c r="AX64" s="90"/>
      <c r="AY64" s="237"/>
      <c r="AZ64" s="237"/>
      <c r="BA64" s="243"/>
      <c r="BB64" s="90"/>
      <c r="BC64" s="237"/>
      <c r="BD64" s="237"/>
      <c r="BE64" s="243"/>
      <c r="BF64" s="90"/>
      <c r="BG64" s="237">
        <v>1</v>
      </c>
      <c r="BH64" s="237"/>
      <c r="BI64" s="243"/>
      <c r="BJ64" s="90"/>
      <c r="BK64" s="237"/>
      <c r="BL64" s="237"/>
      <c r="BM64" s="243"/>
      <c r="BN64" s="90"/>
      <c r="BO64" s="46"/>
    </row>
    <row r="65" spans="1:67" s="44" customFormat="1" ht="156.75" customHeight="1" x14ac:dyDescent="0.25">
      <c r="A65" s="45"/>
      <c r="B65" s="145"/>
      <c r="C65" s="385"/>
      <c r="D65" s="385"/>
      <c r="E65" s="385"/>
      <c r="F65" s="244" t="s">
        <v>533</v>
      </c>
      <c r="G65" s="253" t="s">
        <v>534</v>
      </c>
      <c r="H65" s="185" t="s">
        <v>437</v>
      </c>
      <c r="I65" s="185"/>
      <c r="J65" s="195" t="s">
        <v>465</v>
      </c>
      <c r="K65" s="236">
        <v>11</v>
      </c>
      <c r="L65" s="187">
        <f t="shared" si="16"/>
        <v>11</v>
      </c>
      <c r="M65" s="239" t="s">
        <v>596</v>
      </c>
      <c r="N65" s="246">
        <v>44593</v>
      </c>
      <c r="O65" s="246">
        <v>44895</v>
      </c>
      <c r="P65" s="187">
        <f t="shared" si="17"/>
        <v>2</v>
      </c>
      <c r="Q65" s="197">
        <f t="shared" si="18"/>
        <v>0.18181818181818182</v>
      </c>
      <c r="R65" s="187">
        <f>P65*K65</f>
        <v>22</v>
      </c>
      <c r="S65" s="237"/>
      <c r="T65" s="237"/>
      <c r="U65" s="243"/>
      <c r="V65" s="90"/>
      <c r="W65" s="237">
        <v>1</v>
      </c>
      <c r="X65" s="237">
        <v>1</v>
      </c>
      <c r="Y65" s="282" t="s">
        <v>583</v>
      </c>
      <c r="Z65" s="90"/>
      <c r="AA65" s="237">
        <v>1</v>
      </c>
      <c r="AB65" s="237">
        <v>1</v>
      </c>
      <c r="AC65" s="282" t="s">
        <v>611</v>
      </c>
      <c r="AD65" s="90"/>
      <c r="AE65" s="237">
        <v>1</v>
      </c>
      <c r="AF65" s="237"/>
      <c r="AG65" s="243"/>
      <c r="AH65" s="90"/>
      <c r="AI65" s="237">
        <v>1</v>
      </c>
      <c r="AJ65" s="237"/>
      <c r="AK65" s="243"/>
      <c r="AL65" s="90"/>
      <c r="AM65" s="237">
        <v>1</v>
      </c>
      <c r="AN65" s="237"/>
      <c r="AO65" s="243"/>
      <c r="AP65" s="90"/>
      <c r="AQ65" s="237">
        <v>1</v>
      </c>
      <c r="AR65" s="237"/>
      <c r="AS65" s="243"/>
      <c r="AT65" s="90"/>
      <c r="AU65" s="237">
        <v>1</v>
      </c>
      <c r="AV65" s="237"/>
      <c r="AW65" s="243"/>
      <c r="AX65" s="90"/>
      <c r="AY65" s="237">
        <v>1</v>
      </c>
      <c r="AZ65" s="237"/>
      <c r="BA65" s="243"/>
      <c r="BB65" s="90"/>
      <c r="BC65" s="237">
        <v>1</v>
      </c>
      <c r="BD65" s="237"/>
      <c r="BE65" s="243"/>
      <c r="BF65" s="90"/>
      <c r="BG65" s="237">
        <v>1</v>
      </c>
      <c r="BH65" s="237"/>
      <c r="BI65" s="243"/>
      <c r="BJ65" s="90"/>
      <c r="BK65" s="237">
        <v>1</v>
      </c>
      <c r="BL65" s="237"/>
      <c r="BM65" s="243"/>
      <c r="BN65" s="90"/>
      <c r="BO65" s="46"/>
    </row>
    <row r="66" spans="1:67" s="44" customFormat="1" ht="72" customHeight="1" x14ac:dyDescent="0.25">
      <c r="A66" s="45"/>
      <c r="B66" s="145"/>
      <c r="C66" s="385"/>
      <c r="D66" s="385"/>
      <c r="E66" s="385"/>
      <c r="F66" s="244" t="s">
        <v>535</v>
      </c>
      <c r="G66" s="253" t="s">
        <v>536</v>
      </c>
      <c r="H66" s="185" t="s">
        <v>437</v>
      </c>
      <c r="I66" s="185"/>
      <c r="J66" s="195" t="s">
        <v>465</v>
      </c>
      <c r="K66" s="236">
        <v>1</v>
      </c>
      <c r="L66" s="187">
        <f t="shared" si="16"/>
        <v>1</v>
      </c>
      <c r="M66" s="239" t="s">
        <v>596</v>
      </c>
      <c r="N66" s="246">
        <v>44866</v>
      </c>
      <c r="O66" s="246">
        <v>44895</v>
      </c>
      <c r="P66" s="187">
        <f t="shared" si="17"/>
        <v>0</v>
      </c>
      <c r="Q66" s="197">
        <f t="shared" si="18"/>
        <v>0</v>
      </c>
      <c r="R66" s="187">
        <f>P66*K66</f>
        <v>0</v>
      </c>
      <c r="S66" s="237"/>
      <c r="T66" s="237"/>
      <c r="U66" s="243"/>
      <c r="V66" s="90"/>
      <c r="W66" s="237"/>
      <c r="X66" s="237"/>
      <c r="Y66" s="243"/>
      <c r="Z66" s="90"/>
      <c r="AA66" s="237"/>
      <c r="AB66" s="237"/>
      <c r="AC66" s="243"/>
      <c r="AD66" s="90"/>
      <c r="AE66" s="237"/>
      <c r="AF66" s="237"/>
      <c r="AG66" s="243"/>
      <c r="AH66" s="90"/>
      <c r="AI66" s="237"/>
      <c r="AJ66" s="237"/>
      <c r="AK66" s="243"/>
      <c r="AL66" s="90"/>
      <c r="AM66" s="237"/>
      <c r="AN66" s="237"/>
      <c r="AO66" s="243"/>
      <c r="AP66" s="90"/>
      <c r="AQ66" s="237"/>
      <c r="AR66" s="237"/>
      <c r="AS66" s="243"/>
      <c r="AT66" s="90"/>
      <c r="AU66" s="237"/>
      <c r="AV66" s="237"/>
      <c r="AW66" s="243"/>
      <c r="AX66" s="90"/>
      <c r="AY66" s="237"/>
      <c r="AZ66" s="237"/>
      <c r="BA66" s="243"/>
      <c r="BB66" s="90"/>
      <c r="BC66" s="237"/>
      <c r="BD66" s="237"/>
      <c r="BE66" s="243"/>
      <c r="BF66" s="90"/>
      <c r="BG66" s="237">
        <v>1</v>
      </c>
      <c r="BH66" s="237"/>
      <c r="BI66" s="243"/>
      <c r="BJ66" s="90"/>
      <c r="BK66" s="237"/>
      <c r="BL66" s="237"/>
      <c r="BM66" s="243"/>
      <c r="BN66" s="90"/>
      <c r="BO66" s="46"/>
    </row>
    <row r="67" spans="1:67" s="44" customFormat="1" ht="24.95" customHeight="1" x14ac:dyDescent="0.25">
      <c r="A67" s="45"/>
      <c r="B67" s="145"/>
      <c r="C67" s="306"/>
      <c r="D67" s="306"/>
      <c r="E67" s="306"/>
      <c r="F67" s="306"/>
      <c r="G67" s="306"/>
      <c r="H67" s="306"/>
      <c r="I67" s="186">
        <f>SUM(I62:I66)</f>
        <v>0</v>
      </c>
      <c r="J67" s="199"/>
      <c r="K67" s="186">
        <f>SUM(K62:K66)</f>
        <v>16</v>
      </c>
      <c r="L67" s="186">
        <f>SUM(L62:L66)</f>
        <v>18</v>
      </c>
      <c r="M67" s="200"/>
      <c r="N67" s="201"/>
      <c r="O67" s="201"/>
      <c r="P67" s="202">
        <f>SUM(P62:P66)</f>
        <v>3</v>
      </c>
      <c r="Q67" s="203">
        <f>SUM(Q62:Q66)</f>
        <v>0.51515151515151514</v>
      </c>
      <c r="R67" s="202">
        <f>SUM(R62:R66)</f>
        <v>23</v>
      </c>
      <c r="S67" s="204">
        <f>SUM(S62:S66)</f>
        <v>0</v>
      </c>
      <c r="T67" s="204">
        <f>SUM(T62:T66)</f>
        <v>0</v>
      </c>
      <c r="U67" s="205"/>
      <c r="V67" s="206"/>
      <c r="W67" s="204">
        <f>SUM(W62:W66)</f>
        <v>2</v>
      </c>
      <c r="X67" s="204">
        <f>SUM(X62:X66)</f>
        <v>2</v>
      </c>
      <c r="Y67" s="205"/>
      <c r="Z67" s="206"/>
      <c r="AA67" s="204">
        <f>SUM(AA62:AA66)</f>
        <v>1</v>
      </c>
      <c r="AB67" s="204">
        <f>SUM(AB62:AB66)</f>
        <v>1</v>
      </c>
      <c r="AC67" s="205"/>
      <c r="AD67" s="206"/>
      <c r="AE67" s="204">
        <f>SUM(AE62:AE66)</f>
        <v>2</v>
      </c>
      <c r="AF67" s="204">
        <f>SUM(AF62:AF66)</f>
        <v>0</v>
      </c>
      <c r="AG67" s="205"/>
      <c r="AH67" s="206"/>
      <c r="AI67" s="204">
        <f>SUM(AI62:AI66)</f>
        <v>1</v>
      </c>
      <c r="AJ67" s="204">
        <f>SUM(AJ62:AJ66)</f>
        <v>0</v>
      </c>
      <c r="AK67" s="205"/>
      <c r="AL67" s="206"/>
      <c r="AM67" s="204">
        <f>SUM(AM62:AM66)</f>
        <v>2</v>
      </c>
      <c r="AN67" s="204">
        <f>SUM(AN62:AN66)</f>
        <v>0</v>
      </c>
      <c r="AO67" s="205"/>
      <c r="AP67" s="206"/>
      <c r="AQ67" s="204">
        <f>SUM(AQ62:AQ66)</f>
        <v>1</v>
      </c>
      <c r="AR67" s="204">
        <f>SUM(AR62:AR66)</f>
        <v>0</v>
      </c>
      <c r="AS67" s="205"/>
      <c r="AT67" s="206"/>
      <c r="AU67" s="204">
        <f>SUM(AU62:AU66)</f>
        <v>1</v>
      </c>
      <c r="AV67" s="204">
        <f>SUM(AV62:AV66)</f>
        <v>0</v>
      </c>
      <c r="AW67" s="205"/>
      <c r="AX67" s="206"/>
      <c r="AY67" s="204">
        <f>SUM(AY62:AY66)</f>
        <v>1</v>
      </c>
      <c r="AZ67" s="204">
        <f>SUM(AZ62:AZ66)</f>
        <v>0</v>
      </c>
      <c r="BA67" s="205"/>
      <c r="BB67" s="206"/>
      <c r="BC67" s="204">
        <f>SUM(BC62:BC66)</f>
        <v>2</v>
      </c>
      <c r="BD67" s="204">
        <f>SUM(BD62:BD66)</f>
        <v>0</v>
      </c>
      <c r="BE67" s="205"/>
      <c r="BF67" s="206"/>
      <c r="BG67" s="204">
        <f>SUM(BG62:BG66)</f>
        <v>4</v>
      </c>
      <c r="BH67" s="204">
        <f>SUM(BH62:BH66)</f>
        <v>0</v>
      </c>
      <c r="BI67" s="205"/>
      <c r="BJ67" s="206"/>
      <c r="BK67" s="204">
        <f>SUM(BK62:BK66)</f>
        <v>1</v>
      </c>
      <c r="BL67" s="204">
        <f>SUM(BL62:BL66)</f>
        <v>0</v>
      </c>
      <c r="BM67" s="205"/>
      <c r="BN67" s="206"/>
      <c r="BO67" s="46"/>
    </row>
    <row r="68" spans="1:67" s="44" customFormat="1" ht="24.95" hidden="1" customHeight="1" x14ac:dyDescent="0.25">
      <c r="A68" s="45"/>
      <c r="B68" s="145"/>
      <c r="C68" s="385"/>
      <c r="D68" s="385"/>
      <c r="E68" s="385"/>
      <c r="F68" s="184"/>
      <c r="G68" s="254"/>
      <c r="H68" s="185"/>
      <c r="I68" s="185"/>
      <c r="J68" s="195"/>
      <c r="K68" s="184"/>
      <c r="L68" s="187">
        <f>+SUM(S68,W68,AA68,AE68,AI68,AM68,AQ68,AU68,AY68,BC68,BG68,BK68)</f>
        <v>0</v>
      </c>
      <c r="M68" s="89"/>
      <c r="N68" s="196"/>
      <c r="O68" s="196"/>
      <c r="P68" s="187">
        <f>+SUM(T68,X68,AB68,AF68,AJ68,AN68,AR68,AV68,AZ68,BD68,BH68,BL68)</f>
        <v>0</v>
      </c>
      <c r="Q68" s="197">
        <f>IFERROR(P68/L68,0)</f>
        <v>0</v>
      </c>
      <c r="R68" s="187">
        <f>P68*K68</f>
        <v>0</v>
      </c>
      <c r="S68" s="89"/>
      <c r="T68" s="89"/>
      <c r="U68" s="307"/>
      <c r="V68" s="90"/>
      <c r="W68" s="89"/>
      <c r="X68" s="89"/>
      <c r="Y68" s="307"/>
      <c r="Z68" s="90"/>
      <c r="AA68" s="89"/>
      <c r="AB68" s="89"/>
      <c r="AC68" s="307"/>
      <c r="AD68" s="90"/>
      <c r="AE68" s="89"/>
      <c r="AF68" s="89"/>
      <c r="AG68" s="307"/>
      <c r="AH68" s="90"/>
      <c r="AI68" s="89"/>
      <c r="AJ68" s="89"/>
      <c r="AK68" s="307"/>
      <c r="AL68" s="90"/>
      <c r="AM68" s="89"/>
      <c r="AN68" s="89"/>
      <c r="AO68" s="307"/>
      <c r="AP68" s="90"/>
      <c r="AQ68" s="89"/>
      <c r="AR68" s="89"/>
      <c r="AS68" s="307"/>
      <c r="AT68" s="90"/>
      <c r="AU68" s="89"/>
      <c r="AV68" s="89"/>
      <c r="AW68" s="307"/>
      <c r="AX68" s="90"/>
      <c r="AY68" s="89"/>
      <c r="AZ68" s="89"/>
      <c r="BA68" s="307"/>
      <c r="BB68" s="90"/>
      <c r="BC68" s="89"/>
      <c r="BD68" s="89"/>
      <c r="BE68" s="307"/>
      <c r="BF68" s="90"/>
      <c r="BG68" s="89"/>
      <c r="BH68" s="89"/>
      <c r="BI68" s="307"/>
      <c r="BJ68" s="90"/>
      <c r="BK68" s="89"/>
      <c r="BL68" s="89"/>
      <c r="BM68" s="307"/>
      <c r="BN68" s="90"/>
      <c r="BO68" s="46"/>
    </row>
    <row r="69" spans="1:67" s="44" customFormat="1" ht="24.95" hidden="1" customHeight="1" x14ac:dyDescent="0.25">
      <c r="A69" s="45"/>
      <c r="B69" s="145"/>
      <c r="C69" s="385"/>
      <c r="D69" s="385"/>
      <c r="E69" s="385"/>
      <c r="F69" s="184"/>
      <c r="G69" s="254"/>
      <c r="H69" s="185"/>
      <c r="I69" s="185"/>
      <c r="J69" s="195"/>
      <c r="K69" s="184"/>
      <c r="L69" s="187">
        <f>+SUM(S69,W69,AA69,AE69,AI69,AM69,AQ69,AU69,AY69,BC69,BG69,BK69)</f>
        <v>0</v>
      </c>
      <c r="M69" s="89"/>
      <c r="N69" s="196"/>
      <c r="O69" s="196"/>
      <c r="P69" s="187">
        <f>+SUM(T69,X69,AB69,AF69,AJ69,AN69,AR69,AV69,AZ69,BD69,BH69,BL69)</f>
        <v>0</v>
      </c>
      <c r="Q69" s="197">
        <f>IFERROR(P69/L69,0)</f>
        <v>0</v>
      </c>
      <c r="R69" s="187">
        <f>P69*K69</f>
        <v>0</v>
      </c>
      <c r="S69" s="89"/>
      <c r="T69" s="89"/>
      <c r="U69" s="307"/>
      <c r="V69" s="90"/>
      <c r="W69" s="89"/>
      <c r="X69" s="89"/>
      <c r="Y69" s="307"/>
      <c r="Z69" s="90"/>
      <c r="AA69" s="89"/>
      <c r="AB69" s="89"/>
      <c r="AC69" s="307"/>
      <c r="AD69" s="90"/>
      <c r="AE69" s="89"/>
      <c r="AF69" s="89"/>
      <c r="AG69" s="307"/>
      <c r="AH69" s="90"/>
      <c r="AI69" s="89"/>
      <c r="AJ69" s="89"/>
      <c r="AK69" s="307"/>
      <c r="AL69" s="90"/>
      <c r="AM69" s="89"/>
      <c r="AN69" s="89"/>
      <c r="AO69" s="307"/>
      <c r="AP69" s="90"/>
      <c r="AQ69" s="89"/>
      <c r="AR69" s="89"/>
      <c r="AS69" s="307"/>
      <c r="AT69" s="90"/>
      <c r="AU69" s="89"/>
      <c r="AV69" s="89"/>
      <c r="AW69" s="307"/>
      <c r="AX69" s="90"/>
      <c r="AY69" s="89"/>
      <c r="AZ69" s="89"/>
      <c r="BA69" s="307"/>
      <c r="BB69" s="90"/>
      <c r="BC69" s="89"/>
      <c r="BD69" s="89"/>
      <c r="BE69" s="307"/>
      <c r="BF69" s="90"/>
      <c r="BG69" s="89"/>
      <c r="BH69" s="89"/>
      <c r="BI69" s="307"/>
      <c r="BJ69" s="90"/>
      <c r="BK69" s="89"/>
      <c r="BL69" s="89"/>
      <c r="BM69" s="307"/>
      <c r="BN69" s="90"/>
      <c r="BO69" s="46"/>
    </row>
    <row r="70" spans="1:67" s="44" customFormat="1" ht="24.95" hidden="1" customHeight="1" x14ac:dyDescent="0.25">
      <c r="A70" s="45"/>
      <c r="B70" s="145"/>
      <c r="C70" s="385"/>
      <c r="D70" s="385"/>
      <c r="E70" s="385"/>
      <c r="F70" s="184"/>
      <c r="G70" s="254"/>
      <c r="H70" s="185"/>
      <c r="I70" s="185"/>
      <c r="J70" s="195"/>
      <c r="K70" s="184"/>
      <c r="L70" s="187">
        <f>+SUM(S70,W70,AA70,AE70,AI70,AM70,AQ70,AU70,AY70,BC70,BG70,BK70)</f>
        <v>0</v>
      </c>
      <c r="M70" s="89"/>
      <c r="N70" s="196"/>
      <c r="O70" s="196"/>
      <c r="P70" s="187">
        <f>+SUM(T70,X70,AB70,AF70,AJ70,AN70,AR70,AV70,AZ70,BD70,BH70,BL70)</f>
        <v>0</v>
      </c>
      <c r="Q70" s="197">
        <f>IFERROR(P70/L70,0)</f>
        <v>0</v>
      </c>
      <c r="R70" s="187">
        <f>P70*K70</f>
        <v>0</v>
      </c>
      <c r="S70" s="89"/>
      <c r="T70" s="89"/>
      <c r="U70" s="307"/>
      <c r="V70" s="90"/>
      <c r="W70" s="89"/>
      <c r="X70" s="89"/>
      <c r="Y70" s="307"/>
      <c r="Z70" s="90"/>
      <c r="AA70" s="89"/>
      <c r="AB70" s="89"/>
      <c r="AC70" s="307"/>
      <c r="AD70" s="90"/>
      <c r="AE70" s="89"/>
      <c r="AF70" s="89"/>
      <c r="AG70" s="307"/>
      <c r="AH70" s="90"/>
      <c r="AI70" s="89"/>
      <c r="AJ70" s="89"/>
      <c r="AK70" s="307"/>
      <c r="AL70" s="90"/>
      <c r="AM70" s="89"/>
      <c r="AN70" s="89"/>
      <c r="AO70" s="307"/>
      <c r="AP70" s="90"/>
      <c r="AQ70" s="89"/>
      <c r="AR70" s="89"/>
      <c r="AS70" s="307"/>
      <c r="AT70" s="90"/>
      <c r="AU70" s="89"/>
      <c r="AV70" s="89"/>
      <c r="AW70" s="307"/>
      <c r="AX70" s="90"/>
      <c r="AY70" s="89"/>
      <c r="AZ70" s="89"/>
      <c r="BA70" s="307"/>
      <c r="BB70" s="90"/>
      <c r="BC70" s="89"/>
      <c r="BD70" s="89"/>
      <c r="BE70" s="307"/>
      <c r="BF70" s="90"/>
      <c r="BG70" s="89"/>
      <c r="BH70" s="89"/>
      <c r="BI70" s="307"/>
      <c r="BJ70" s="90"/>
      <c r="BK70" s="89"/>
      <c r="BL70" s="89"/>
      <c r="BM70" s="307"/>
      <c r="BN70" s="90"/>
      <c r="BO70" s="46"/>
    </row>
    <row r="71" spans="1:67" s="44" customFormat="1" ht="24.95" hidden="1" customHeight="1" x14ac:dyDescent="0.25">
      <c r="A71" s="45"/>
      <c r="B71" s="145"/>
      <c r="C71" s="306"/>
      <c r="D71" s="306"/>
      <c r="E71" s="306"/>
      <c r="F71" s="306"/>
      <c r="G71" s="306"/>
      <c r="H71" s="306"/>
      <c r="I71" s="186">
        <f>SUM(I68:I70)</f>
        <v>0</v>
      </c>
      <c r="J71" s="199"/>
      <c r="K71" s="186">
        <f>SUM(K68:K70)</f>
        <v>0</v>
      </c>
      <c r="L71" s="186">
        <f>SUM(L68:L70)</f>
        <v>0</v>
      </c>
      <c r="M71" s="200"/>
      <c r="N71" s="201"/>
      <c r="O71" s="201"/>
      <c r="P71" s="202">
        <f>SUM(P68:P70)</f>
        <v>0</v>
      </c>
      <c r="Q71" s="203">
        <f>SUM(Q68:Q70)</f>
        <v>0</v>
      </c>
      <c r="R71" s="202">
        <f>SUM(R68:R70)</f>
        <v>0</v>
      </c>
      <c r="S71" s="204">
        <f>SUM(S68:S70)</f>
        <v>0</v>
      </c>
      <c r="T71" s="204">
        <f>SUM(T68:T70)</f>
        <v>0</v>
      </c>
      <c r="U71" s="205"/>
      <c r="V71" s="206"/>
      <c r="W71" s="204">
        <f>SUM(W68:W70)</f>
        <v>0</v>
      </c>
      <c r="X71" s="204">
        <f>SUM(X68:X70)</f>
        <v>0</v>
      </c>
      <c r="Y71" s="205"/>
      <c r="Z71" s="206"/>
      <c r="AA71" s="204">
        <f>SUM(AA68:AA70)</f>
        <v>0</v>
      </c>
      <c r="AB71" s="204">
        <f>SUM(AB68:AB70)</f>
        <v>0</v>
      </c>
      <c r="AC71" s="205"/>
      <c r="AD71" s="206"/>
      <c r="AE71" s="204">
        <f>SUM(AE68:AE70)</f>
        <v>0</v>
      </c>
      <c r="AF71" s="204">
        <f>SUM(AF68:AF70)</f>
        <v>0</v>
      </c>
      <c r="AG71" s="205"/>
      <c r="AH71" s="206"/>
      <c r="AI71" s="204">
        <f>SUM(AI68:AI70)</f>
        <v>0</v>
      </c>
      <c r="AJ71" s="204">
        <f>SUM(AJ68:AJ70)</f>
        <v>0</v>
      </c>
      <c r="AK71" s="205"/>
      <c r="AL71" s="206"/>
      <c r="AM71" s="204">
        <f>SUM(AM68:AM70)</f>
        <v>0</v>
      </c>
      <c r="AN71" s="204">
        <f>SUM(AN68:AN70)</f>
        <v>0</v>
      </c>
      <c r="AO71" s="205"/>
      <c r="AP71" s="206"/>
      <c r="AQ71" s="204">
        <f>SUM(AQ68:AQ70)</f>
        <v>0</v>
      </c>
      <c r="AR71" s="204">
        <f>SUM(AR68:AR70)</f>
        <v>0</v>
      </c>
      <c r="AS71" s="205"/>
      <c r="AT71" s="206"/>
      <c r="AU71" s="204">
        <f>SUM(AU68:AU70)</f>
        <v>0</v>
      </c>
      <c r="AV71" s="204">
        <f>SUM(AV68:AV70)</f>
        <v>0</v>
      </c>
      <c r="AW71" s="205"/>
      <c r="AX71" s="206"/>
      <c r="AY71" s="204">
        <f>SUM(AY68:AY70)</f>
        <v>0</v>
      </c>
      <c r="AZ71" s="204">
        <f>SUM(AZ68:AZ70)</f>
        <v>0</v>
      </c>
      <c r="BA71" s="205"/>
      <c r="BB71" s="206"/>
      <c r="BC71" s="204">
        <f>SUM(BC68:BC70)</f>
        <v>0</v>
      </c>
      <c r="BD71" s="204">
        <f>SUM(BD68:BD70)</f>
        <v>0</v>
      </c>
      <c r="BE71" s="205"/>
      <c r="BF71" s="206"/>
      <c r="BG71" s="204">
        <f>SUM(BG68:BG70)</f>
        <v>0</v>
      </c>
      <c r="BH71" s="204">
        <f>SUM(BH68:BH70)</f>
        <v>0</v>
      </c>
      <c r="BI71" s="205"/>
      <c r="BJ71" s="206"/>
      <c r="BK71" s="204">
        <f>SUM(BK68:BK70)</f>
        <v>0</v>
      </c>
      <c r="BL71" s="204">
        <f>SUM(BL68:BL70)</f>
        <v>0</v>
      </c>
      <c r="BM71" s="205"/>
      <c r="BN71" s="206"/>
      <c r="BO71" s="46"/>
    </row>
    <row r="72" spans="1:67" ht="33" hidden="1" customHeight="1" x14ac:dyDescent="0.25">
      <c r="A72" s="25"/>
      <c r="B72" s="140"/>
      <c r="C72" s="207"/>
      <c r="D72" s="207"/>
      <c r="E72" s="208" t="s">
        <v>131</v>
      </c>
      <c r="F72" s="208"/>
      <c r="G72" s="258"/>
      <c r="H72" s="208"/>
      <c r="I72" s="208"/>
      <c r="J72" s="208"/>
      <c r="K72" s="208"/>
      <c r="L72" s="208"/>
      <c r="M72" s="209"/>
      <c r="N72" s="210"/>
      <c r="O72" s="210"/>
      <c r="P72" s="210"/>
      <c r="Q72" s="210"/>
      <c r="R72" s="210"/>
      <c r="S72" s="209"/>
      <c r="T72" s="209"/>
      <c r="U72" s="209"/>
      <c r="V72" s="211"/>
      <c r="W72" s="209"/>
      <c r="X72" s="209"/>
      <c r="Y72" s="209"/>
      <c r="Z72" s="211"/>
      <c r="AA72" s="209"/>
      <c r="AB72" s="209"/>
      <c r="AC72" s="209"/>
      <c r="AD72" s="211"/>
      <c r="AE72" s="209"/>
      <c r="AF72" s="209"/>
      <c r="AG72" s="209"/>
      <c r="AH72" s="211"/>
      <c r="AI72" s="209"/>
      <c r="AJ72" s="209"/>
      <c r="AK72" s="209"/>
      <c r="AL72" s="211"/>
      <c r="AM72" s="209"/>
      <c r="AN72" s="209"/>
      <c r="AO72" s="209"/>
      <c r="AP72" s="211"/>
      <c r="AQ72" s="209"/>
      <c r="AR72" s="209"/>
      <c r="AS72" s="209"/>
      <c r="AT72" s="211"/>
      <c r="AU72" s="209"/>
      <c r="AV72" s="209"/>
      <c r="AW72" s="209"/>
      <c r="AX72" s="211"/>
      <c r="AY72" s="209"/>
      <c r="AZ72" s="209"/>
      <c r="BA72" s="209"/>
      <c r="BB72" s="211"/>
      <c r="BC72" s="209"/>
      <c r="BD72" s="209"/>
      <c r="BE72" s="209"/>
      <c r="BF72" s="211"/>
      <c r="BG72" s="209"/>
      <c r="BH72" s="209"/>
      <c r="BI72" s="209"/>
      <c r="BJ72" s="211"/>
      <c r="BK72" s="209"/>
      <c r="BL72" s="209"/>
      <c r="BM72" s="209"/>
      <c r="BN72" s="211"/>
      <c r="BO72" s="26"/>
    </row>
    <row r="73" spans="1:67" ht="16.5" thickBot="1" x14ac:dyDescent="0.3">
      <c r="A73" s="12"/>
      <c r="B73" s="140"/>
      <c r="C73" s="50"/>
      <c r="D73" s="50"/>
      <c r="E73" s="50"/>
      <c r="F73" s="50"/>
      <c r="G73" s="257"/>
      <c r="H73" s="50"/>
      <c r="I73" s="50"/>
      <c r="J73" s="50"/>
      <c r="K73" s="50"/>
      <c r="L73" s="50"/>
      <c r="M73" s="50"/>
      <c r="N73" s="50"/>
      <c r="O73" s="50"/>
      <c r="P73" s="50"/>
      <c r="Q73" s="50"/>
      <c r="R73" s="50"/>
      <c r="S73" s="50"/>
      <c r="T73" s="50"/>
      <c r="U73" s="50"/>
      <c r="V73" s="50"/>
      <c r="W73" s="50"/>
      <c r="X73" s="50"/>
      <c r="Y73" s="50"/>
      <c r="Z73" s="50"/>
      <c r="AA73" s="50"/>
      <c r="AB73" s="50"/>
      <c r="AC73" s="50"/>
      <c r="AD73" s="50"/>
      <c r="AE73" s="61"/>
      <c r="AF73" s="61"/>
      <c r="AG73" s="61"/>
      <c r="AH73" s="50"/>
      <c r="AI73" s="61"/>
      <c r="AJ73" s="61"/>
      <c r="AK73" s="61"/>
      <c r="AL73" s="50"/>
      <c r="AM73" s="61"/>
      <c r="AN73" s="61"/>
      <c r="AO73" s="61"/>
      <c r="AP73" s="50"/>
      <c r="AQ73" s="62"/>
      <c r="AR73" s="62"/>
      <c r="AS73" s="62"/>
      <c r="AT73" s="50"/>
      <c r="AU73" s="62"/>
      <c r="AV73" s="62"/>
      <c r="AW73" s="62"/>
      <c r="AX73" s="50"/>
      <c r="AY73" s="62"/>
      <c r="AZ73" s="62"/>
      <c r="BA73" s="62"/>
      <c r="BB73" s="50"/>
      <c r="BC73" s="62"/>
      <c r="BD73" s="62"/>
      <c r="BE73" s="62"/>
      <c r="BF73" s="50"/>
      <c r="BG73" s="62"/>
      <c r="BH73" s="62"/>
      <c r="BI73" s="62"/>
      <c r="BJ73" s="50"/>
      <c r="BK73" s="62"/>
      <c r="BL73" s="62"/>
      <c r="BM73" s="62"/>
      <c r="BN73" s="50"/>
      <c r="BO73" s="13"/>
    </row>
    <row r="74" spans="1:67" s="67" customFormat="1" ht="23.25" customHeight="1" x14ac:dyDescent="0.2">
      <c r="A74" s="10"/>
      <c r="B74" s="142"/>
      <c r="C74" s="358" t="s">
        <v>192</v>
      </c>
      <c r="D74" s="359"/>
      <c r="E74" s="360"/>
      <c r="F74" s="298" t="s">
        <v>96</v>
      </c>
      <c r="G74" s="299"/>
      <c r="H74" s="299"/>
      <c r="I74" s="299"/>
      <c r="J74" s="299"/>
      <c r="K74" s="299"/>
      <c r="L74" s="299"/>
      <c r="M74" s="299"/>
      <c r="N74" s="299"/>
      <c r="O74" s="300"/>
      <c r="P74" s="117"/>
      <c r="Q74" s="118"/>
      <c r="R74" s="118"/>
      <c r="S74" s="118"/>
      <c r="T74" s="118"/>
      <c r="U74" s="118"/>
      <c r="V74" s="17"/>
      <c r="W74" s="118"/>
      <c r="X74" s="118"/>
      <c r="Y74" s="118"/>
      <c r="Z74" s="17"/>
      <c r="AA74" s="118"/>
      <c r="AB74" s="118"/>
      <c r="AC74" s="118"/>
      <c r="AD74" s="17"/>
      <c r="AE74" s="102"/>
      <c r="AF74" s="102"/>
      <c r="AG74" s="102"/>
      <c r="AH74" s="17"/>
      <c r="AI74" s="102"/>
      <c r="AJ74" s="102"/>
      <c r="AK74" s="102"/>
      <c r="AL74" s="17"/>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1"/>
    </row>
    <row r="75" spans="1:67" ht="36.75" customHeight="1" x14ac:dyDescent="0.25">
      <c r="A75" s="20"/>
      <c r="B75" s="140"/>
      <c r="C75" s="361" t="s">
        <v>64</v>
      </c>
      <c r="D75" s="362"/>
      <c r="E75" s="363"/>
      <c r="F75" s="313" t="str">
        <f>VLOOKUP(F74,LISTAS!$H$3:$I$10,2,FALSE)</f>
        <v>Proyecto 7597 - Fortalecer la capacidad administrativa para el desarrollo de la gestión institucional</v>
      </c>
      <c r="G75" s="314"/>
      <c r="H75" s="314"/>
      <c r="I75" s="314"/>
      <c r="J75" s="314"/>
      <c r="K75" s="314"/>
      <c r="L75" s="314"/>
      <c r="M75" s="314"/>
      <c r="N75" s="314"/>
      <c r="O75" s="315"/>
      <c r="P75" s="127"/>
      <c r="Q75" s="128"/>
      <c r="R75" s="128"/>
      <c r="S75" s="128"/>
      <c r="T75" s="129"/>
      <c r="U75" s="129"/>
      <c r="V75" s="17"/>
      <c r="W75" s="129"/>
      <c r="X75" s="129"/>
      <c r="Y75" s="129"/>
      <c r="Z75" s="17"/>
      <c r="AA75" s="129"/>
      <c r="AB75" s="129"/>
      <c r="AC75" s="129"/>
      <c r="AD75" s="17"/>
      <c r="AE75" s="35"/>
      <c r="AF75" s="35"/>
      <c r="AG75" s="35"/>
      <c r="AH75" s="17"/>
      <c r="AI75" s="35"/>
      <c r="AJ75" s="35"/>
      <c r="AK75" s="35"/>
      <c r="AL75" s="17"/>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row>
    <row r="76" spans="1:67" ht="24" customHeight="1" x14ac:dyDescent="0.25">
      <c r="A76" s="20"/>
      <c r="B76" s="140" t="str">
        <f>+VLOOKUP(F75,LISTAS!$B$47:$D$65,2,FALSE)</f>
        <v>OBJ_6</v>
      </c>
      <c r="C76" s="361" t="s">
        <v>132</v>
      </c>
      <c r="D76" s="362"/>
      <c r="E76" s="363"/>
      <c r="F76" s="334" t="s">
        <v>411</v>
      </c>
      <c r="G76" s="335"/>
      <c r="H76" s="335"/>
      <c r="I76" s="335"/>
      <c r="J76" s="335"/>
      <c r="K76" s="335"/>
      <c r="L76" s="335"/>
      <c r="M76" s="335"/>
      <c r="N76" s="335"/>
      <c r="O76" s="336"/>
      <c r="P76" s="130"/>
      <c r="Q76" s="80"/>
      <c r="R76" s="80"/>
      <c r="S76" s="80"/>
      <c r="T76" s="131"/>
      <c r="U76" s="131"/>
      <c r="V76" s="17"/>
      <c r="W76" s="131"/>
      <c r="X76" s="131"/>
      <c r="Y76" s="131"/>
      <c r="Z76" s="17"/>
      <c r="AA76" s="131"/>
      <c r="AB76" s="131"/>
      <c r="AC76" s="131"/>
      <c r="AD76" s="17"/>
      <c r="AE76" s="22"/>
      <c r="AF76" s="22"/>
      <c r="AG76" s="22"/>
      <c r="AH76" s="17"/>
      <c r="AI76" s="22"/>
      <c r="AJ76" s="22"/>
      <c r="AK76" s="22"/>
      <c r="AL76" s="17"/>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1"/>
    </row>
    <row r="77" spans="1:67" ht="24" customHeight="1" thickBot="1" x14ac:dyDescent="0.3">
      <c r="A77" s="20"/>
      <c r="B77" s="140" t="str">
        <f>+VLOOKUP(LEFT(F76,200),LISTAS!$I$112:$K$132,2,FALSE)</f>
        <v>PROD_OBJ_6.6.1.</v>
      </c>
      <c r="C77" s="329" t="s">
        <v>236</v>
      </c>
      <c r="D77" s="330"/>
      <c r="E77" s="331"/>
      <c r="F77" s="324" t="s">
        <v>542</v>
      </c>
      <c r="G77" s="325"/>
      <c r="H77" s="325"/>
      <c r="I77" s="325"/>
      <c r="J77" s="325"/>
      <c r="K77" s="325"/>
      <c r="L77" s="325"/>
      <c r="M77" s="325"/>
      <c r="N77" s="325"/>
      <c r="O77" s="326"/>
      <c r="P77" s="130"/>
      <c r="Q77" s="80"/>
      <c r="R77" s="80"/>
      <c r="S77" s="80"/>
      <c r="T77" s="131"/>
      <c r="U77" s="131"/>
      <c r="V77" s="17"/>
      <c r="W77" s="131"/>
      <c r="X77" s="131"/>
      <c r="Y77" s="131"/>
      <c r="Z77" s="17"/>
      <c r="AA77" s="131"/>
      <c r="AB77" s="131"/>
      <c r="AC77" s="131"/>
      <c r="AD77" s="17"/>
      <c r="AE77" s="41"/>
      <c r="AF77" s="41"/>
      <c r="AG77" s="41"/>
      <c r="AH77" s="17"/>
      <c r="AI77" s="41"/>
      <c r="AJ77" s="41"/>
      <c r="AK77" s="41"/>
      <c r="AL77" s="17"/>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21"/>
    </row>
    <row r="78" spans="1:67" ht="23.25" customHeight="1" x14ac:dyDescent="0.25">
      <c r="A78" s="23"/>
      <c r="B78" s="143" t="e">
        <f>VLOOKUP(LEFT(F77,200),LISTAS!$L$113:$P$132,2,FALSE)</f>
        <v>#N/A</v>
      </c>
      <c r="C78" s="332" t="s">
        <v>137</v>
      </c>
      <c r="D78" s="316" t="s">
        <v>14</v>
      </c>
      <c r="E78" s="316" t="s">
        <v>10</v>
      </c>
      <c r="F78" s="316" t="s">
        <v>240</v>
      </c>
      <c r="G78" s="318" t="s">
        <v>80</v>
      </c>
      <c r="H78" s="316" t="s">
        <v>235</v>
      </c>
      <c r="I78" s="320" t="s">
        <v>258</v>
      </c>
      <c r="J78" s="320" t="s">
        <v>243</v>
      </c>
      <c r="K78" s="316" t="s">
        <v>244</v>
      </c>
      <c r="L78" s="322" t="s">
        <v>241</v>
      </c>
      <c r="M78" s="337" t="s">
        <v>138</v>
      </c>
      <c r="N78" s="311" t="s">
        <v>15</v>
      </c>
      <c r="O78" s="312"/>
      <c r="P78" s="308" t="s">
        <v>242</v>
      </c>
      <c r="Q78" s="309"/>
      <c r="R78" s="310"/>
      <c r="S78" s="301" t="s">
        <v>245</v>
      </c>
      <c r="T78" s="302"/>
      <c r="U78" s="302"/>
      <c r="V78" s="303"/>
      <c r="W78" s="304" t="s">
        <v>246</v>
      </c>
      <c r="X78" s="302"/>
      <c r="Y78" s="302"/>
      <c r="Z78" s="303"/>
      <c r="AA78" s="304" t="s">
        <v>247</v>
      </c>
      <c r="AB78" s="302"/>
      <c r="AC78" s="302"/>
      <c r="AD78" s="303"/>
      <c r="AE78" s="304" t="s">
        <v>248</v>
      </c>
      <c r="AF78" s="302"/>
      <c r="AG78" s="302"/>
      <c r="AH78" s="305"/>
      <c r="AI78" s="301" t="s">
        <v>249</v>
      </c>
      <c r="AJ78" s="302"/>
      <c r="AK78" s="302"/>
      <c r="AL78" s="305"/>
      <c r="AM78" s="301" t="s">
        <v>250</v>
      </c>
      <c r="AN78" s="302"/>
      <c r="AO78" s="302"/>
      <c r="AP78" s="305"/>
      <c r="AQ78" s="301" t="s">
        <v>251</v>
      </c>
      <c r="AR78" s="302"/>
      <c r="AS78" s="302"/>
      <c r="AT78" s="305"/>
      <c r="AU78" s="301" t="s">
        <v>252</v>
      </c>
      <c r="AV78" s="302"/>
      <c r="AW78" s="302"/>
      <c r="AX78" s="305"/>
      <c r="AY78" s="301" t="s">
        <v>253</v>
      </c>
      <c r="AZ78" s="302"/>
      <c r="BA78" s="302"/>
      <c r="BB78" s="305"/>
      <c r="BC78" s="301" t="s">
        <v>254</v>
      </c>
      <c r="BD78" s="302"/>
      <c r="BE78" s="302"/>
      <c r="BF78" s="305"/>
      <c r="BG78" s="301" t="s">
        <v>255</v>
      </c>
      <c r="BH78" s="302"/>
      <c r="BI78" s="302"/>
      <c r="BJ78" s="305"/>
      <c r="BK78" s="301" t="s">
        <v>256</v>
      </c>
      <c r="BL78" s="302"/>
      <c r="BM78" s="302"/>
      <c r="BN78" s="305"/>
      <c r="BO78" s="24"/>
    </row>
    <row r="79" spans="1:67" ht="25.5" x14ac:dyDescent="0.25">
      <c r="A79" s="23"/>
      <c r="B79" s="143" t="e">
        <f>VLOOKUP(LEFT(F77,200),LISTAS!$L$113:$O$132,3,FALSE)</f>
        <v>#N/A</v>
      </c>
      <c r="C79" s="333"/>
      <c r="D79" s="317"/>
      <c r="E79" s="317"/>
      <c r="F79" s="317"/>
      <c r="G79" s="319"/>
      <c r="H79" s="317"/>
      <c r="I79" s="321"/>
      <c r="J79" s="321"/>
      <c r="K79" s="317"/>
      <c r="L79" s="323"/>
      <c r="M79" s="338"/>
      <c r="N79" s="250" t="s">
        <v>11</v>
      </c>
      <c r="O79" s="192" t="s">
        <v>12</v>
      </c>
      <c r="P79" s="190" t="s">
        <v>239</v>
      </c>
      <c r="Q79" s="191" t="s">
        <v>238</v>
      </c>
      <c r="R79" s="192" t="s">
        <v>237</v>
      </c>
      <c r="S79" s="193" t="s">
        <v>135</v>
      </c>
      <c r="T79" s="193" t="s">
        <v>136</v>
      </c>
      <c r="U79" s="193" t="s">
        <v>13</v>
      </c>
      <c r="V79" s="194" t="s">
        <v>63</v>
      </c>
      <c r="W79" s="193" t="s">
        <v>135</v>
      </c>
      <c r="X79" s="193" t="s">
        <v>136</v>
      </c>
      <c r="Y79" s="193" t="s">
        <v>13</v>
      </c>
      <c r="Z79" s="194" t="s">
        <v>63</v>
      </c>
      <c r="AA79" s="193" t="s">
        <v>135</v>
      </c>
      <c r="AB79" s="193" t="s">
        <v>136</v>
      </c>
      <c r="AC79" s="193" t="s">
        <v>13</v>
      </c>
      <c r="AD79" s="194" t="s">
        <v>63</v>
      </c>
      <c r="AE79" s="193" t="s">
        <v>135</v>
      </c>
      <c r="AF79" s="193" t="s">
        <v>136</v>
      </c>
      <c r="AG79" s="193" t="s">
        <v>13</v>
      </c>
      <c r="AH79" s="194" t="s">
        <v>63</v>
      </c>
      <c r="AI79" s="193" t="s">
        <v>135</v>
      </c>
      <c r="AJ79" s="193" t="s">
        <v>136</v>
      </c>
      <c r="AK79" s="193" t="s">
        <v>13</v>
      </c>
      <c r="AL79" s="194" t="s">
        <v>63</v>
      </c>
      <c r="AM79" s="193" t="s">
        <v>135</v>
      </c>
      <c r="AN79" s="193" t="s">
        <v>136</v>
      </c>
      <c r="AO79" s="193" t="s">
        <v>13</v>
      </c>
      <c r="AP79" s="193" t="s">
        <v>63</v>
      </c>
      <c r="AQ79" s="193" t="s">
        <v>135</v>
      </c>
      <c r="AR79" s="193" t="s">
        <v>136</v>
      </c>
      <c r="AS79" s="193" t="s">
        <v>13</v>
      </c>
      <c r="AT79" s="193" t="s">
        <v>63</v>
      </c>
      <c r="AU79" s="193" t="s">
        <v>135</v>
      </c>
      <c r="AV79" s="193" t="s">
        <v>136</v>
      </c>
      <c r="AW79" s="193" t="s">
        <v>13</v>
      </c>
      <c r="AX79" s="193" t="s">
        <v>63</v>
      </c>
      <c r="AY79" s="193" t="s">
        <v>135</v>
      </c>
      <c r="AZ79" s="193" t="s">
        <v>136</v>
      </c>
      <c r="BA79" s="193" t="s">
        <v>13</v>
      </c>
      <c r="BB79" s="193" t="s">
        <v>63</v>
      </c>
      <c r="BC79" s="193" t="s">
        <v>135</v>
      </c>
      <c r="BD79" s="193" t="s">
        <v>136</v>
      </c>
      <c r="BE79" s="193" t="s">
        <v>13</v>
      </c>
      <c r="BF79" s="193" t="s">
        <v>63</v>
      </c>
      <c r="BG79" s="193" t="s">
        <v>135</v>
      </c>
      <c r="BH79" s="193" t="s">
        <v>136</v>
      </c>
      <c r="BI79" s="193" t="s">
        <v>13</v>
      </c>
      <c r="BJ79" s="193" t="s">
        <v>63</v>
      </c>
      <c r="BK79" s="193" t="s">
        <v>135</v>
      </c>
      <c r="BL79" s="193" t="s">
        <v>136</v>
      </c>
      <c r="BM79" s="193" t="s">
        <v>13</v>
      </c>
      <c r="BN79" s="193" t="s">
        <v>63</v>
      </c>
      <c r="BO79" s="24"/>
    </row>
    <row r="80" spans="1:67" s="285" customFormat="1" ht="45.75" customHeight="1" x14ac:dyDescent="0.25">
      <c r="A80" s="275"/>
      <c r="B80" s="276"/>
      <c r="C80" s="374" t="s">
        <v>152</v>
      </c>
      <c r="D80" s="374">
        <v>12</v>
      </c>
      <c r="E80" s="374" t="s">
        <v>597</v>
      </c>
      <c r="F80" s="267" t="s">
        <v>537</v>
      </c>
      <c r="G80" s="259" t="s">
        <v>538</v>
      </c>
      <c r="H80" s="277" t="s">
        <v>437</v>
      </c>
      <c r="I80" s="277"/>
      <c r="J80" s="277" t="s">
        <v>465</v>
      </c>
      <c r="K80" s="273">
        <v>16</v>
      </c>
      <c r="L80" s="273">
        <f>+SUM(S80,W80,AA80,AE80,AI80,AM80,AQ80,AU80,AY80,BC80,BG80,BK80)</f>
        <v>16</v>
      </c>
      <c r="M80" s="278" t="s">
        <v>521</v>
      </c>
      <c r="N80" s="279">
        <v>44805</v>
      </c>
      <c r="O80" s="279">
        <v>44866</v>
      </c>
      <c r="P80" s="273">
        <f>+SUM(T80,X80,AB80,AF80,AJ80,AN80,AR80,AV80,AZ80,BD80,BH80,BL80)</f>
        <v>0</v>
      </c>
      <c r="Q80" s="280">
        <f>IFERROR(P80/L80,0)</f>
        <v>0</v>
      </c>
      <c r="R80" s="273">
        <f>P80*K80</f>
        <v>0</v>
      </c>
      <c r="S80" s="281"/>
      <c r="T80" s="281"/>
      <c r="U80" s="282"/>
      <c r="V80" s="283"/>
      <c r="W80" s="281"/>
      <c r="X80" s="281"/>
      <c r="Y80" s="282"/>
      <c r="Z80" s="283"/>
      <c r="AA80" s="281"/>
      <c r="AB80" s="281"/>
      <c r="AC80" s="282"/>
      <c r="AD80" s="283"/>
      <c r="AE80" s="281"/>
      <c r="AF80" s="281"/>
      <c r="AG80" s="282"/>
      <c r="AH80" s="283"/>
      <c r="AI80" s="281"/>
      <c r="AJ80" s="281"/>
      <c r="AK80" s="343"/>
      <c r="AL80" s="283"/>
      <c r="AM80" s="281"/>
      <c r="AN80" s="281"/>
      <c r="AO80" s="282"/>
      <c r="AP80" s="283"/>
      <c r="AQ80" s="281"/>
      <c r="AR80" s="281"/>
      <c r="AS80" s="282"/>
      <c r="AT80" s="283"/>
      <c r="AU80" s="281"/>
      <c r="AV80" s="281"/>
      <c r="AW80" s="282"/>
      <c r="AX80" s="283"/>
      <c r="AY80" s="281"/>
      <c r="AZ80" s="281"/>
      <c r="BA80" s="282"/>
      <c r="BB80" s="283"/>
      <c r="BC80" s="281"/>
      <c r="BD80" s="281"/>
      <c r="BE80" s="282"/>
      <c r="BF80" s="283"/>
      <c r="BG80" s="281">
        <v>16</v>
      </c>
      <c r="BH80" s="281"/>
      <c r="BI80" s="282"/>
      <c r="BJ80" s="283"/>
      <c r="BK80" s="281"/>
      <c r="BL80" s="281"/>
      <c r="BM80" s="282"/>
      <c r="BN80" s="283"/>
      <c r="BO80" s="284"/>
    </row>
    <row r="81" spans="1:67" s="285" customFormat="1" ht="55.5" customHeight="1" x14ac:dyDescent="0.25">
      <c r="A81" s="286"/>
      <c r="B81" s="276"/>
      <c r="C81" s="374"/>
      <c r="D81" s="374"/>
      <c r="E81" s="374"/>
      <c r="F81" s="267" t="s">
        <v>564</v>
      </c>
      <c r="G81" s="259" t="s">
        <v>539</v>
      </c>
      <c r="H81" s="277" t="s">
        <v>437</v>
      </c>
      <c r="I81" s="277"/>
      <c r="J81" s="277" t="s">
        <v>465</v>
      </c>
      <c r="K81" s="273">
        <v>1</v>
      </c>
      <c r="L81" s="273">
        <f>+SUM(S81,W81,AA81,AE81,AI81,AM81,AQ81,AU81,AY81,BC81,BG81,BK81)</f>
        <v>1</v>
      </c>
      <c r="M81" s="278" t="s">
        <v>521</v>
      </c>
      <c r="N81" s="279">
        <v>44805</v>
      </c>
      <c r="O81" s="279">
        <v>44866</v>
      </c>
      <c r="P81" s="273">
        <f>+SUM(T81,X81,AB81,AF81,AJ81,AN81,AR81,AV81,AZ81,BD81,BH81,BL81)</f>
        <v>0</v>
      </c>
      <c r="Q81" s="280">
        <f>IFERROR(P81/L81,0)</f>
        <v>0</v>
      </c>
      <c r="R81" s="273">
        <f>P81*K81</f>
        <v>0</v>
      </c>
      <c r="S81" s="281"/>
      <c r="T81" s="281"/>
      <c r="U81" s="282"/>
      <c r="V81" s="287"/>
      <c r="W81" s="281"/>
      <c r="X81" s="281"/>
      <c r="Y81" s="282"/>
      <c r="Z81" s="287"/>
      <c r="AA81" s="281"/>
      <c r="AB81" s="281"/>
      <c r="AC81" s="282"/>
      <c r="AD81" s="287"/>
      <c r="AE81" s="281"/>
      <c r="AF81" s="281"/>
      <c r="AG81" s="282"/>
      <c r="AH81" s="287"/>
      <c r="AI81" s="281"/>
      <c r="AJ81" s="281"/>
      <c r="AK81" s="343"/>
      <c r="AL81" s="287"/>
      <c r="AM81" s="281"/>
      <c r="AN81" s="281"/>
      <c r="AO81" s="282"/>
      <c r="AP81" s="287"/>
      <c r="AQ81" s="281"/>
      <c r="AR81" s="281"/>
      <c r="AS81" s="282"/>
      <c r="AT81" s="287"/>
      <c r="AU81" s="281"/>
      <c r="AV81" s="281"/>
      <c r="AW81" s="282"/>
      <c r="AX81" s="287"/>
      <c r="AY81" s="281"/>
      <c r="AZ81" s="281"/>
      <c r="BA81" s="282"/>
      <c r="BB81" s="287"/>
      <c r="BC81" s="281"/>
      <c r="BD81" s="281"/>
      <c r="BE81" s="282"/>
      <c r="BF81" s="287"/>
      <c r="BG81" s="281">
        <v>1</v>
      </c>
      <c r="BH81" s="281"/>
      <c r="BI81" s="282"/>
      <c r="BJ81" s="287"/>
      <c r="BK81" s="281"/>
      <c r="BL81" s="281"/>
      <c r="BM81" s="282"/>
      <c r="BN81" s="287"/>
      <c r="BO81" s="288"/>
    </row>
    <row r="82" spans="1:67" s="44" customFormat="1" ht="24.95" customHeight="1" x14ac:dyDescent="0.25">
      <c r="A82" s="45"/>
      <c r="B82" s="145"/>
      <c r="C82" s="306"/>
      <c r="D82" s="306"/>
      <c r="E82" s="306"/>
      <c r="F82" s="306"/>
      <c r="G82" s="306"/>
      <c r="H82" s="306"/>
      <c r="I82" s="186">
        <f>SUM(I80:I81)</f>
        <v>0</v>
      </c>
      <c r="J82" s="199"/>
      <c r="K82" s="186">
        <f>SUM(K80:K81)</f>
        <v>17</v>
      </c>
      <c r="L82" s="186">
        <f>SUM(L80:L81)</f>
        <v>17</v>
      </c>
      <c r="M82" s="200"/>
      <c r="N82" s="201"/>
      <c r="O82" s="201"/>
      <c r="P82" s="202">
        <f>SUM(P80:P81)</f>
        <v>0</v>
      </c>
      <c r="Q82" s="203">
        <f>SUM(Q80:Q81)</f>
        <v>0</v>
      </c>
      <c r="R82" s="202">
        <f>SUM(R80:R81)</f>
        <v>0</v>
      </c>
      <c r="S82" s="204">
        <f>SUM(S80:S81)</f>
        <v>0</v>
      </c>
      <c r="T82" s="204">
        <f>SUM(T80:T81)</f>
        <v>0</v>
      </c>
      <c r="U82" s="205"/>
      <c r="V82" s="206"/>
      <c r="W82" s="204">
        <f>SUM(W80:W81)</f>
        <v>0</v>
      </c>
      <c r="X82" s="204">
        <f>SUM(X80:X81)</f>
        <v>0</v>
      </c>
      <c r="Y82" s="205"/>
      <c r="Z82" s="206"/>
      <c r="AA82" s="204">
        <f>SUM(AA80:AA81)</f>
        <v>0</v>
      </c>
      <c r="AB82" s="204">
        <f>SUM(AB80:AB81)</f>
        <v>0</v>
      </c>
      <c r="AC82" s="205"/>
      <c r="AD82" s="206"/>
      <c r="AE82" s="204">
        <f>SUM(AE80:AE81)</f>
        <v>0</v>
      </c>
      <c r="AF82" s="204">
        <f>SUM(AF80:AF81)</f>
        <v>0</v>
      </c>
      <c r="AG82" s="205"/>
      <c r="AH82" s="206"/>
      <c r="AI82" s="204">
        <f>SUM(AI80:AI81)</f>
        <v>0</v>
      </c>
      <c r="AJ82" s="204">
        <f>SUM(AJ80:AJ81)</f>
        <v>0</v>
      </c>
      <c r="AK82" s="205"/>
      <c r="AL82" s="206"/>
      <c r="AM82" s="204">
        <f>SUM(AM80:AM81)</f>
        <v>0</v>
      </c>
      <c r="AN82" s="204">
        <f>SUM(AN80:AN81)</f>
        <v>0</v>
      </c>
      <c r="AO82" s="205"/>
      <c r="AP82" s="206"/>
      <c r="AQ82" s="204">
        <f>SUM(AQ80:AQ81)</f>
        <v>0</v>
      </c>
      <c r="AR82" s="204">
        <f>SUM(AR80:AR81)</f>
        <v>0</v>
      </c>
      <c r="AS82" s="205"/>
      <c r="AT82" s="206"/>
      <c r="AU82" s="204">
        <f>SUM(AU80:AU81)</f>
        <v>0</v>
      </c>
      <c r="AV82" s="204">
        <f>SUM(AV80:AV81)</f>
        <v>0</v>
      </c>
      <c r="AW82" s="205"/>
      <c r="AX82" s="206"/>
      <c r="AY82" s="204">
        <f>SUM(AY80:AY81)</f>
        <v>0</v>
      </c>
      <c r="AZ82" s="204">
        <f>SUM(AZ80:AZ81)</f>
        <v>0</v>
      </c>
      <c r="BA82" s="205"/>
      <c r="BB82" s="206"/>
      <c r="BC82" s="204">
        <f>SUM(BC80:BC81)</f>
        <v>0</v>
      </c>
      <c r="BD82" s="204">
        <f>SUM(BD80:BD81)</f>
        <v>0</v>
      </c>
      <c r="BE82" s="205"/>
      <c r="BF82" s="206"/>
      <c r="BG82" s="204">
        <f>SUM(BG80:BG81)</f>
        <v>17</v>
      </c>
      <c r="BH82" s="204">
        <f>SUM(BH80:BH81)</f>
        <v>0</v>
      </c>
      <c r="BI82" s="205"/>
      <c r="BJ82" s="206"/>
      <c r="BK82" s="204">
        <f>SUM(BK80:BK81)</f>
        <v>0</v>
      </c>
      <c r="BL82" s="204">
        <f>SUM(BL80:BL81)</f>
        <v>0</v>
      </c>
      <c r="BM82" s="205"/>
      <c r="BN82" s="206"/>
      <c r="BO82" s="46"/>
    </row>
    <row r="83" spans="1:67" s="44" customFormat="1" ht="24.95" hidden="1" customHeight="1" x14ac:dyDescent="0.25">
      <c r="A83" s="45"/>
      <c r="B83" s="145"/>
      <c r="C83" s="385"/>
      <c r="D83" s="385"/>
      <c r="E83" s="385"/>
      <c r="F83" s="184"/>
      <c r="G83" s="254"/>
      <c r="H83" s="185"/>
      <c r="I83" s="187"/>
      <c r="J83" s="195"/>
      <c r="K83" s="184"/>
      <c r="L83" s="187">
        <f>+SUM(S83,W83,AA83,AE83,AI83,AM83,AQ83,AU83,AY83,BC83,BG83,BK83)</f>
        <v>0</v>
      </c>
      <c r="M83" s="89"/>
      <c r="N83" s="196"/>
      <c r="O83" s="196"/>
      <c r="P83" s="187">
        <f>+SUM(T83,X83,AB83,AF83,AJ83,AN83,AR83,AV83,AZ83,BD83,BH83,BL83)</f>
        <v>0</v>
      </c>
      <c r="Q83" s="197">
        <f>IFERROR(P83/L83,0)</f>
        <v>0</v>
      </c>
      <c r="R83" s="187">
        <f>P83*K83</f>
        <v>0</v>
      </c>
      <c r="S83" s="89"/>
      <c r="T83" s="89"/>
      <c r="U83" s="307"/>
      <c r="V83" s="90"/>
      <c r="W83" s="89"/>
      <c r="X83" s="89"/>
      <c r="Y83" s="307"/>
      <c r="Z83" s="90"/>
      <c r="AA83" s="89"/>
      <c r="AB83" s="89"/>
      <c r="AC83" s="307"/>
      <c r="AD83" s="90"/>
      <c r="AE83" s="89"/>
      <c r="AF83" s="89"/>
      <c r="AG83" s="307"/>
      <c r="AH83" s="90"/>
      <c r="AI83" s="89"/>
      <c r="AJ83" s="89"/>
      <c r="AK83" s="307"/>
      <c r="AL83" s="90"/>
      <c r="AM83" s="89"/>
      <c r="AN83" s="89"/>
      <c r="AO83" s="307"/>
      <c r="AP83" s="90"/>
      <c r="AQ83" s="89"/>
      <c r="AR83" s="89"/>
      <c r="AS83" s="307"/>
      <c r="AT83" s="90"/>
      <c r="AU83" s="89"/>
      <c r="AV83" s="89"/>
      <c r="AW83" s="307"/>
      <c r="AX83" s="90"/>
      <c r="AY83" s="89"/>
      <c r="AZ83" s="89"/>
      <c r="BA83" s="307"/>
      <c r="BB83" s="90"/>
      <c r="BC83" s="89"/>
      <c r="BD83" s="89"/>
      <c r="BE83" s="307"/>
      <c r="BF83" s="90"/>
      <c r="BG83" s="89"/>
      <c r="BH83" s="89"/>
      <c r="BI83" s="307"/>
      <c r="BJ83" s="90"/>
      <c r="BK83" s="89"/>
      <c r="BL83" s="89"/>
      <c r="BM83" s="307"/>
      <c r="BN83" s="90"/>
      <c r="BO83" s="46"/>
    </row>
    <row r="84" spans="1:67" s="44" customFormat="1" ht="24.95" hidden="1" customHeight="1" x14ac:dyDescent="0.25">
      <c r="A84" s="45"/>
      <c r="B84" s="145"/>
      <c r="C84" s="385"/>
      <c r="D84" s="385"/>
      <c r="E84" s="385"/>
      <c r="F84" s="184"/>
      <c r="G84" s="254"/>
      <c r="H84" s="185"/>
      <c r="I84" s="187"/>
      <c r="J84" s="195"/>
      <c r="K84" s="184"/>
      <c r="L84" s="187">
        <f>+SUM(S84,W84,AA84,AE84,AI84,AM84,AQ84,AU84,AY84,BC84,BG84,BK84)</f>
        <v>0</v>
      </c>
      <c r="M84" s="89"/>
      <c r="N84" s="196"/>
      <c r="O84" s="196"/>
      <c r="P84" s="187">
        <f>+SUM(T84,X84,AB84,AF84,AJ84,AN84,AR84,AV84,AZ84,BD84,BH84,BL84)</f>
        <v>0</v>
      </c>
      <c r="Q84" s="197">
        <f>IFERROR(P84/L84,0)</f>
        <v>0</v>
      </c>
      <c r="R84" s="187">
        <f>P84*K84</f>
        <v>0</v>
      </c>
      <c r="S84" s="89"/>
      <c r="T84" s="89"/>
      <c r="U84" s="307"/>
      <c r="V84" s="90"/>
      <c r="W84" s="89"/>
      <c r="X84" s="89"/>
      <c r="Y84" s="307"/>
      <c r="Z84" s="90"/>
      <c r="AA84" s="89"/>
      <c r="AB84" s="89"/>
      <c r="AC84" s="307"/>
      <c r="AD84" s="90"/>
      <c r="AE84" s="89"/>
      <c r="AF84" s="89"/>
      <c r="AG84" s="307"/>
      <c r="AH84" s="90"/>
      <c r="AI84" s="89"/>
      <c r="AJ84" s="89"/>
      <c r="AK84" s="307"/>
      <c r="AL84" s="90"/>
      <c r="AM84" s="89"/>
      <c r="AN84" s="89"/>
      <c r="AO84" s="307"/>
      <c r="AP84" s="90"/>
      <c r="AQ84" s="89"/>
      <c r="AR84" s="89"/>
      <c r="AS84" s="307"/>
      <c r="AT84" s="90"/>
      <c r="AU84" s="89"/>
      <c r="AV84" s="89"/>
      <c r="AW84" s="307"/>
      <c r="AX84" s="90"/>
      <c r="AY84" s="89"/>
      <c r="AZ84" s="89"/>
      <c r="BA84" s="307"/>
      <c r="BB84" s="90"/>
      <c r="BC84" s="89"/>
      <c r="BD84" s="89"/>
      <c r="BE84" s="307"/>
      <c r="BF84" s="90"/>
      <c r="BG84" s="89"/>
      <c r="BH84" s="89"/>
      <c r="BI84" s="307"/>
      <c r="BJ84" s="90"/>
      <c r="BK84" s="89"/>
      <c r="BL84" s="89"/>
      <c r="BM84" s="307"/>
      <c r="BN84" s="90"/>
      <c r="BO84" s="46"/>
    </row>
    <row r="85" spans="1:67" s="44" customFormat="1" ht="24.95" hidden="1" customHeight="1" x14ac:dyDescent="0.25">
      <c r="A85" s="45"/>
      <c r="B85" s="145"/>
      <c r="C85" s="385"/>
      <c r="D85" s="385"/>
      <c r="E85" s="385"/>
      <c r="F85" s="184"/>
      <c r="G85" s="254"/>
      <c r="H85" s="185"/>
      <c r="I85" s="187"/>
      <c r="J85" s="195"/>
      <c r="K85" s="184"/>
      <c r="L85" s="187">
        <f>+SUM(S85,W85,AA85,AE85,AI85,AM85,AQ85,AU85,AY85,BC85,BG85,BK85)</f>
        <v>0</v>
      </c>
      <c r="M85" s="89"/>
      <c r="N85" s="196"/>
      <c r="O85" s="196"/>
      <c r="P85" s="187">
        <f>+SUM(T85,X85,AB85,AF85,AJ85,AN85,AR85,AV85,AZ85,BD85,BH85,BL85)</f>
        <v>0</v>
      </c>
      <c r="Q85" s="197">
        <f>IFERROR(P85/L85,0)</f>
        <v>0</v>
      </c>
      <c r="R85" s="187">
        <f>P85*K85</f>
        <v>0</v>
      </c>
      <c r="S85" s="89"/>
      <c r="T85" s="89"/>
      <c r="U85" s="307"/>
      <c r="V85" s="90"/>
      <c r="W85" s="89"/>
      <c r="X85" s="89"/>
      <c r="Y85" s="307"/>
      <c r="Z85" s="90"/>
      <c r="AA85" s="89"/>
      <c r="AB85" s="89"/>
      <c r="AC85" s="307"/>
      <c r="AD85" s="90"/>
      <c r="AE85" s="89"/>
      <c r="AF85" s="89"/>
      <c r="AG85" s="307"/>
      <c r="AH85" s="90"/>
      <c r="AI85" s="89"/>
      <c r="AJ85" s="89"/>
      <c r="AK85" s="307"/>
      <c r="AL85" s="90"/>
      <c r="AM85" s="89"/>
      <c r="AN85" s="89"/>
      <c r="AO85" s="307"/>
      <c r="AP85" s="90"/>
      <c r="AQ85" s="89"/>
      <c r="AR85" s="89"/>
      <c r="AS85" s="307"/>
      <c r="AT85" s="90"/>
      <c r="AU85" s="89"/>
      <c r="AV85" s="89"/>
      <c r="AW85" s="307"/>
      <c r="AX85" s="90"/>
      <c r="AY85" s="89"/>
      <c r="AZ85" s="89"/>
      <c r="BA85" s="307"/>
      <c r="BB85" s="90"/>
      <c r="BC85" s="89"/>
      <c r="BD85" s="89"/>
      <c r="BE85" s="307"/>
      <c r="BF85" s="90"/>
      <c r="BG85" s="89"/>
      <c r="BH85" s="89"/>
      <c r="BI85" s="307"/>
      <c r="BJ85" s="90"/>
      <c r="BK85" s="89"/>
      <c r="BL85" s="89"/>
      <c r="BM85" s="307"/>
      <c r="BN85" s="90"/>
      <c r="BO85" s="46"/>
    </row>
    <row r="86" spans="1:67" s="44" customFormat="1" ht="24.95" hidden="1" customHeight="1" x14ac:dyDescent="0.25">
      <c r="A86" s="45"/>
      <c r="B86" s="145"/>
      <c r="C86" s="306"/>
      <c r="D86" s="306"/>
      <c r="E86" s="306"/>
      <c r="F86" s="306"/>
      <c r="G86" s="306"/>
      <c r="H86" s="306"/>
      <c r="I86" s="186">
        <f>SUM(I83:I85)</f>
        <v>0</v>
      </c>
      <c r="J86" s="199"/>
      <c r="K86" s="186">
        <f>SUM(K83:K85)</f>
        <v>0</v>
      </c>
      <c r="L86" s="186">
        <f>SUM(L83:L85)</f>
        <v>0</v>
      </c>
      <c r="M86" s="200"/>
      <c r="N86" s="201"/>
      <c r="O86" s="201"/>
      <c r="P86" s="202">
        <f>SUM(P83:P85)</f>
        <v>0</v>
      </c>
      <c r="Q86" s="203">
        <f>SUM(Q83:Q85)</f>
        <v>0</v>
      </c>
      <c r="R86" s="202">
        <f>SUM(R83:R85)</f>
        <v>0</v>
      </c>
      <c r="S86" s="204">
        <f>SUM(S83:S85)</f>
        <v>0</v>
      </c>
      <c r="T86" s="204">
        <f>SUM(T83:T85)</f>
        <v>0</v>
      </c>
      <c r="U86" s="205"/>
      <c r="V86" s="206"/>
      <c r="W86" s="204">
        <f>SUM(W83:W85)</f>
        <v>0</v>
      </c>
      <c r="X86" s="204">
        <f>SUM(X83:X85)</f>
        <v>0</v>
      </c>
      <c r="Y86" s="205"/>
      <c r="Z86" s="206"/>
      <c r="AA86" s="204">
        <f>SUM(AA83:AA85)</f>
        <v>0</v>
      </c>
      <c r="AB86" s="204">
        <f>SUM(AB83:AB85)</f>
        <v>0</v>
      </c>
      <c r="AC86" s="205"/>
      <c r="AD86" s="206"/>
      <c r="AE86" s="204">
        <f>SUM(AE83:AE85)</f>
        <v>0</v>
      </c>
      <c r="AF86" s="204">
        <f>SUM(AF83:AF85)</f>
        <v>0</v>
      </c>
      <c r="AG86" s="205"/>
      <c r="AH86" s="206"/>
      <c r="AI86" s="204">
        <f>SUM(AI83:AI85)</f>
        <v>0</v>
      </c>
      <c r="AJ86" s="204">
        <f>SUM(AJ83:AJ85)</f>
        <v>0</v>
      </c>
      <c r="AK86" s="205"/>
      <c r="AL86" s="206"/>
      <c r="AM86" s="204">
        <f>SUM(AM83:AM85)</f>
        <v>0</v>
      </c>
      <c r="AN86" s="204">
        <f>SUM(AN83:AN85)</f>
        <v>0</v>
      </c>
      <c r="AO86" s="205"/>
      <c r="AP86" s="206"/>
      <c r="AQ86" s="204">
        <f>SUM(AQ83:AQ85)</f>
        <v>0</v>
      </c>
      <c r="AR86" s="204">
        <f>SUM(AR83:AR85)</f>
        <v>0</v>
      </c>
      <c r="AS86" s="205"/>
      <c r="AT86" s="206"/>
      <c r="AU86" s="204">
        <f>SUM(AU83:AU85)</f>
        <v>0</v>
      </c>
      <c r="AV86" s="204">
        <f>SUM(AV83:AV85)</f>
        <v>0</v>
      </c>
      <c r="AW86" s="205"/>
      <c r="AX86" s="206"/>
      <c r="AY86" s="204">
        <f>SUM(AY83:AY85)</f>
        <v>0</v>
      </c>
      <c r="AZ86" s="204">
        <f>SUM(AZ83:AZ85)</f>
        <v>0</v>
      </c>
      <c r="BA86" s="205"/>
      <c r="BB86" s="206"/>
      <c r="BC86" s="204">
        <f>SUM(BC83:BC85)</f>
        <v>0</v>
      </c>
      <c r="BD86" s="204">
        <f>SUM(BD83:BD85)</f>
        <v>0</v>
      </c>
      <c r="BE86" s="205"/>
      <c r="BF86" s="206"/>
      <c r="BG86" s="204">
        <f>SUM(BG83:BG85)</f>
        <v>0</v>
      </c>
      <c r="BH86" s="204">
        <f>SUM(BH83:BH85)</f>
        <v>0</v>
      </c>
      <c r="BI86" s="205"/>
      <c r="BJ86" s="206"/>
      <c r="BK86" s="204">
        <f>SUM(BK83:BK85)</f>
        <v>0</v>
      </c>
      <c r="BL86" s="204">
        <f>SUM(BL83:BL85)</f>
        <v>0</v>
      </c>
      <c r="BM86" s="205"/>
      <c r="BN86" s="206"/>
      <c r="BO86" s="46"/>
    </row>
    <row r="87" spans="1:67" ht="33" hidden="1" customHeight="1" x14ac:dyDescent="0.25">
      <c r="A87" s="25"/>
      <c r="B87" s="140"/>
      <c r="C87" s="207"/>
      <c r="D87" s="207"/>
      <c r="E87" s="208" t="s">
        <v>131</v>
      </c>
      <c r="F87" s="208"/>
      <c r="G87" s="258"/>
      <c r="H87" s="208"/>
      <c r="I87" s="208"/>
      <c r="J87" s="208"/>
      <c r="K87" s="208"/>
      <c r="L87" s="208"/>
      <c r="M87" s="209"/>
      <c r="N87" s="210"/>
      <c r="O87" s="210"/>
      <c r="P87" s="210"/>
      <c r="Q87" s="210"/>
      <c r="R87" s="210"/>
      <c r="S87" s="209"/>
      <c r="T87" s="209"/>
      <c r="U87" s="209"/>
      <c r="V87" s="211"/>
      <c r="W87" s="209"/>
      <c r="X87" s="209"/>
      <c r="Y87" s="209"/>
      <c r="Z87" s="211"/>
      <c r="AA87" s="209"/>
      <c r="AB87" s="209"/>
      <c r="AC87" s="209"/>
      <c r="AD87" s="211"/>
      <c r="AE87" s="209"/>
      <c r="AF87" s="209"/>
      <c r="AG87" s="209"/>
      <c r="AH87" s="211"/>
      <c r="AI87" s="209"/>
      <c r="AJ87" s="209"/>
      <c r="AK87" s="209"/>
      <c r="AL87" s="211"/>
      <c r="AM87" s="209"/>
      <c r="AN87" s="209"/>
      <c r="AO87" s="209"/>
      <c r="AP87" s="211"/>
      <c r="AQ87" s="209"/>
      <c r="AR87" s="209"/>
      <c r="AS87" s="209"/>
      <c r="AT87" s="211"/>
      <c r="AU87" s="209"/>
      <c r="AV87" s="209"/>
      <c r="AW87" s="209"/>
      <c r="AX87" s="211"/>
      <c r="AY87" s="209"/>
      <c r="AZ87" s="209"/>
      <c r="BA87" s="209"/>
      <c r="BB87" s="211"/>
      <c r="BC87" s="209"/>
      <c r="BD87" s="209"/>
      <c r="BE87" s="209"/>
      <c r="BF87" s="211"/>
      <c r="BG87" s="209"/>
      <c r="BH87" s="209"/>
      <c r="BI87" s="209"/>
      <c r="BJ87" s="211"/>
      <c r="BK87" s="209"/>
      <c r="BL87" s="209"/>
      <c r="BM87" s="209"/>
      <c r="BN87" s="211"/>
      <c r="BO87" s="26"/>
    </row>
    <row r="88" spans="1:67" ht="16.5" hidden="1" thickBot="1" x14ac:dyDescent="0.3">
      <c r="A88" s="12"/>
      <c r="B88" s="140"/>
      <c r="C88" s="12"/>
      <c r="D88" s="12"/>
      <c r="E88" s="12"/>
      <c r="F88" s="12"/>
      <c r="G88" s="260"/>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s="67" customFormat="1" ht="24.75" hidden="1" customHeight="1" x14ac:dyDescent="0.2">
      <c r="A89" s="10"/>
      <c r="B89" s="142"/>
      <c r="C89" s="358" t="s">
        <v>192</v>
      </c>
      <c r="D89" s="359"/>
      <c r="E89" s="360"/>
      <c r="F89" s="298" t="s">
        <v>88</v>
      </c>
      <c r="G89" s="299"/>
      <c r="H89" s="299"/>
      <c r="I89" s="299"/>
      <c r="J89" s="299"/>
      <c r="K89" s="299"/>
      <c r="L89" s="299"/>
      <c r="M89" s="299"/>
      <c r="N89" s="299"/>
      <c r="O89" s="300"/>
      <c r="P89" s="117"/>
      <c r="Q89" s="118"/>
      <c r="R89" s="118"/>
      <c r="S89" s="118"/>
      <c r="T89" s="118"/>
      <c r="U89" s="118"/>
      <c r="V89" s="17"/>
      <c r="W89" s="118"/>
      <c r="X89" s="118"/>
      <c r="Y89" s="118"/>
      <c r="Z89" s="17"/>
      <c r="AA89" s="118"/>
      <c r="AB89" s="118"/>
      <c r="AC89" s="118"/>
      <c r="AD89" s="17"/>
      <c r="AE89" s="102"/>
      <c r="AF89" s="102"/>
      <c r="AG89" s="102"/>
      <c r="AH89" s="17"/>
      <c r="AI89" s="102"/>
      <c r="AJ89" s="102"/>
      <c r="AK89" s="102"/>
      <c r="AL89" s="17"/>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1"/>
    </row>
    <row r="90" spans="1:67" ht="36.75" hidden="1" customHeight="1" x14ac:dyDescent="0.25">
      <c r="A90" s="20"/>
      <c r="B90" s="140"/>
      <c r="C90" s="361" t="s">
        <v>64</v>
      </c>
      <c r="D90" s="362"/>
      <c r="E90" s="363"/>
      <c r="F90" s="313" t="str">
        <f>VLOOKUP(F89,LISTAS!$H$3:$I$10,2,FALSE)</f>
        <v>Proyecto 7611 - Proteger y recuperar el patrimonio cultural de Bogotá y su significado histórico, urbano, arquitectónico, cultural y simbólico a diferentes escalas desde una perspectiva de integralidad</v>
      </c>
      <c r="G90" s="314"/>
      <c r="H90" s="314"/>
      <c r="I90" s="314"/>
      <c r="J90" s="314"/>
      <c r="K90" s="314"/>
      <c r="L90" s="314"/>
      <c r="M90" s="314"/>
      <c r="N90" s="314"/>
      <c r="O90" s="315"/>
      <c r="P90" s="127"/>
      <c r="Q90" s="128"/>
      <c r="R90" s="128"/>
      <c r="S90" s="128"/>
      <c r="T90" s="129"/>
      <c r="U90" s="129"/>
      <c r="V90" s="17"/>
      <c r="W90" s="129"/>
      <c r="X90" s="129"/>
      <c r="Y90" s="129"/>
      <c r="Z90" s="17"/>
      <c r="AA90" s="129"/>
      <c r="AB90" s="129"/>
      <c r="AC90" s="129"/>
      <c r="AD90" s="17"/>
      <c r="AE90" s="35"/>
      <c r="AF90" s="35"/>
      <c r="AG90" s="35"/>
      <c r="AH90" s="17"/>
      <c r="AI90" s="35"/>
      <c r="AJ90" s="35"/>
      <c r="AK90" s="35"/>
      <c r="AL90" s="17"/>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row>
    <row r="91" spans="1:67" ht="24" hidden="1" customHeight="1" x14ac:dyDescent="0.25">
      <c r="A91" s="20"/>
      <c r="B91" s="140" t="str">
        <f>+VLOOKUP(F90,LISTAS!$B$47:$D$65,2,FALSE)</f>
        <v>OBJ_2</v>
      </c>
      <c r="C91" s="361" t="s">
        <v>132</v>
      </c>
      <c r="D91" s="362"/>
      <c r="E91" s="363"/>
      <c r="F91" s="334" t="s">
        <v>99</v>
      </c>
      <c r="G91" s="335"/>
      <c r="H91" s="335"/>
      <c r="I91" s="335"/>
      <c r="J91" s="335"/>
      <c r="K91" s="335"/>
      <c r="L91" s="335"/>
      <c r="M91" s="335"/>
      <c r="N91" s="335"/>
      <c r="O91" s="336"/>
      <c r="P91" s="130"/>
      <c r="Q91" s="80"/>
      <c r="R91" s="80"/>
      <c r="S91" s="80"/>
      <c r="T91" s="131"/>
      <c r="U91" s="131"/>
      <c r="V91" s="17"/>
      <c r="W91" s="131"/>
      <c r="X91" s="131"/>
      <c r="Y91" s="131"/>
      <c r="Z91" s="17"/>
      <c r="AA91" s="131"/>
      <c r="AB91" s="131"/>
      <c r="AC91" s="131"/>
      <c r="AD91" s="17"/>
      <c r="AE91" s="22"/>
      <c r="AF91" s="22"/>
      <c r="AG91" s="22"/>
      <c r="AH91" s="17"/>
      <c r="AI91" s="22"/>
      <c r="AJ91" s="22"/>
      <c r="AK91" s="22"/>
      <c r="AL91" s="17"/>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1"/>
    </row>
    <row r="92" spans="1:67" ht="24" hidden="1" customHeight="1" thickBot="1" x14ac:dyDescent="0.3">
      <c r="A92" s="20"/>
      <c r="B92" s="140" t="str">
        <f>+VLOOKUP(LEFT(F91,200),LISTAS!$I$112:$K$132,2,FALSE)</f>
        <v>PROD_OBJ_2.2.2.</v>
      </c>
      <c r="C92" s="329" t="s">
        <v>236</v>
      </c>
      <c r="D92" s="330"/>
      <c r="E92" s="331"/>
      <c r="F92" s="324" t="s">
        <v>584</v>
      </c>
      <c r="G92" s="325"/>
      <c r="H92" s="325"/>
      <c r="I92" s="325"/>
      <c r="J92" s="325"/>
      <c r="K92" s="325"/>
      <c r="L92" s="325"/>
      <c r="M92" s="325"/>
      <c r="N92" s="325"/>
      <c r="O92" s="326"/>
      <c r="P92" s="130"/>
      <c r="Q92" s="80"/>
      <c r="R92" s="80"/>
      <c r="S92" s="80"/>
      <c r="T92" s="131"/>
      <c r="U92" s="131"/>
      <c r="V92" s="17"/>
      <c r="W92" s="131"/>
      <c r="X92" s="131"/>
      <c r="Y92" s="131"/>
      <c r="Z92" s="17"/>
      <c r="AA92" s="131"/>
      <c r="AB92" s="131"/>
      <c r="AC92" s="131"/>
      <c r="AD92" s="17"/>
      <c r="AE92" s="41"/>
      <c r="AF92" s="41"/>
      <c r="AG92" s="41"/>
      <c r="AH92" s="17"/>
      <c r="AI92" s="41"/>
      <c r="AJ92" s="41"/>
      <c r="AK92" s="41"/>
      <c r="AL92" s="17"/>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21"/>
    </row>
    <row r="93" spans="1:67" ht="23.25" hidden="1" customHeight="1" x14ac:dyDescent="0.25">
      <c r="A93" s="23"/>
      <c r="B93" s="143" t="e">
        <f>VLOOKUP(LEFT(F92,200),LISTAS!$L$113:$P$132,2,FALSE)</f>
        <v>#N/A</v>
      </c>
      <c r="C93" s="332" t="s">
        <v>137</v>
      </c>
      <c r="D93" s="316" t="s">
        <v>14</v>
      </c>
      <c r="E93" s="316" t="s">
        <v>10</v>
      </c>
      <c r="F93" s="316" t="s">
        <v>240</v>
      </c>
      <c r="G93" s="327" t="s">
        <v>80</v>
      </c>
      <c r="H93" s="316" t="s">
        <v>235</v>
      </c>
      <c r="I93" s="320" t="s">
        <v>258</v>
      </c>
      <c r="J93" s="320" t="s">
        <v>243</v>
      </c>
      <c r="K93" s="316" t="s">
        <v>244</v>
      </c>
      <c r="L93" s="322" t="s">
        <v>241</v>
      </c>
      <c r="M93" s="341" t="s">
        <v>138</v>
      </c>
      <c r="N93" s="339" t="s">
        <v>15</v>
      </c>
      <c r="O93" s="340"/>
      <c r="P93" s="308" t="s">
        <v>242</v>
      </c>
      <c r="Q93" s="309"/>
      <c r="R93" s="310"/>
      <c r="S93" s="301" t="s">
        <v>245</v>
      </c>
      <c r="T93" s="302"/>
      <c r="U93" s="302"/>
      <c r="V93" s="303"/>
      <c r="W93" s="304" t="s">
        <v>246</v>
      </c>
      <c r="X93" s="302"/>
      <c r="Y93" s="302"/>
      <c r="Z93" s="303"/>
      <c r="AA93" s="304" t="s">
        <v>247</v>
      </c>
      <c r="AB93" s="302"/>
      <c r="AC93" s="302"/>
      <c r="AD93" s="303"/>
      <c r="AE93" s="304" t="s">
        <v>248</v>
      </c>
      <c r="AF93" s="302"/>
      <c r="AG93" s="302"/>
      <c r="AH93" s="305"/>
      <c r="AI93" s="301" t="s">
        <v>249</v>
      </c>
      <c r="AJ93" s="302"/>
      <c r="AK93" s="302"/>
      <c r="AL93" s="305"/>
      <c r="AM93" s="301" t="s">
        <v>250</v>
      </c>
      <c r="AN93" s="302"/>
      <c r="AO93" s="302"/>
      <c r="AP93" s="305"/>
      <c r="AQ93" s="301" t="s">
        <v>251</v>
      </c>
      <c r="AR93" s="302"/>
      <c r="AS93" s="302"/>
      <c r="AT93" s="305"/>
      <c r="AU93" s="301" t="s">
        <v>252</v>
      </c>
      <c r="AV93" s="302"/>
      <c r="AW93" s="302"/>
      <c r="AX93" s="305"/>
      <c r="AY93" s="301" t="s">
        <v>253</v>
      </c>
      <c r="AZ93" s="302"/>
      <c r="BA93" s="302"/>
      <c r="BB93" s="305"/>
      <c r="BC93" s="301" t="s">
        <v>254</v>
      </c>
      <c r="BD93" s="302"/>
      <c r="BE93" s="302"/>
      <c r="BF93" s="305"/>
      <c r="BG93" s="301" t="s">
        <v>255</v>
      </c>
      <c r="BH93" s="302"/>
      <c r="BI93" s="302"/>
      <c r="BJ93" s="305"/>
      <c r="BK93" s="301" t="s">
        <v>256</v>
      </c>
      <c r="BL93" s="302"/>
      <c r="BM93" s="302"/>
      <c r="BN93" s="305"/>
      <c r="BO93" s="24"/>
    </row>
    <row r="94" spans="1:67" ht="25.5" hidden="1" x14ac:dyDescent="0.25">
      <c r="A94" s="23"/>
      <c r="B94" s="143" t="e">
        <f>VLOOKUP(LEFT(F92,200),LISTAS!$L$113:$O$132,3,FALSE)</f>
        <v>#N/A</v>
      </c>
      <c r="C94" s="333"/>
      <c r="D94" s="317"/>
      <c r="E94" s="317"/>
      <c r="F94" s="317"/>
      <c r="G94" s="328"/>
      <c r="H94" s="317"/>
      <c r="I94" s="321"/>
      <c r="J94" s="321"/>
      <c r="K94" s="317"/>
      <c r="L94" s="323"/>
      <c r="M94" s="342"/>
      <c r="N94" s="188" t="s">
        <v>11</v>
      </c>
      <c r="O94" s="189" t="s">
        <v>12</v>
      </c>
      <c r="P94" s="190" t="s">
        <v>239</v>
      </c>
      <c r="Q94" s="191" t="s">
        <v>238</v>
      </c>
      <c r="R94" s="192" t="s">
        <v>237</v>
      </c>
      <c r="S94" s="193" t="s">
        <v>135</v>
      </c>
      <c r="T94" s="193" t="s">
        <v>136</v>
      </c>
      <c r="U94" s="193" t="s">
        <v>13</v>
      </c>
      <c r="V94" s="194" t="s">
        <v>63</v>
      </c>
      <c r="W94" s="193" t="s">
        <v>135</v>
      </c>
      <c r="X94" s="193" t="s">
        <v>136</v>
      </c>
      <c r="Y94" s="193" t="s">
        <v>13</v>
      </c>
      <c r="Z94" s="194" t="s">
        <v>63</v>
      </c>
      <c r="AA94" s="193" t="s">
        <v>135</v>
      </c>
      <c r="AB94" s="193" t="s">
        <v>136</v>
      </c>
      <c r="AC94" s="193" t="s">
        <v>13</v>
      </c>
      <c r="AD94" s="194" t="s">
        <v>63</v>
      </c>
      <c r="AE94" s="193" t="s">
        <v>135</v>
      </c>
      <c r="AF94" s="193" t="s">
        <v>136</v>
      </c>
      <c r="AG94" s="193" t="s">
        <v>13</v>
      </c>
      <c r="AH94" s="194" t="s">
        <v>63</v>
      </c>
      <c r="AI94" s="193" t="s">
        <v>135</v>
      </c>
      <c r="AJ94" s="193" t="s">
        <v>136</v>
      </c>
      <c r="AK94" s="193" t="s">
        <v>13</v>
      </c>
      <c r="AL94" s="194" t="s">
        <v>63</v>
      </c>
      <c r="AM94" s="193" t="s">
        <v>135</v>
      </c>
      <c r="AN94" s="193" t="s">
        <v>136</v>
      </c>
      <c r="AO94" s="193" t="s">
        <v>13</v>
      </c>
      <c r="AP94" s="193" t="s">
        <v>63</v>
      </c>
      <c r="AQ94" s="193" t="s">
        <v>135</v>
      </c>
      <c r="AR94" s="193" t="s">
        <v>136</v>
      </c>
      <c r="AS94" s="193" t="s">
        <v>13</v>
      </c>
      <c r="AT94" s="193" t="s">
        <v>63</v>
      </c>
      <c r="AU94" s="193" t="s">
        <v>135</v>
      </c>
      <c r="AV94" s="193" t="s">
        <v>136</v>
      </c>
      <c r="AW94" s="193" t="s">
        <v>13</v>
      </c>
      <c r="AX94" s="193" t="s">
        <v>63</v>
      </c>
      <c r="AY94" s="193" t="s">
        <v>135</v>
      </c>
      <c r="AZ94" s="193" t="s">
        <v>136</v>
      </c>
      <c r="BA94" s="193" t="s">
        <v>13</v>
      </c>
      <c r="BB94" s="193" t="s">
        <v>63</v>
      </c>
      <c r="BC94" s="193" t="s">
        <v>135</v>
      </c>
      <c r="BD94" s="193" t="s">
        <v>136</v>
      </c>
      <c r="BE94" s="193" t="s">
        <v>13</v>
      </c>
      <c r="BF94" s="193" t="s">
        <v>63</v>
      </c>
      <c r="BG94" s="193" t="s">
        <v>135</v>
      </c>
      <c r="BH94" s="193" t="s">
        <v>136</v>
      </c>
      <c r="BI94" s="193" t="s">
        <v>13</v>
      </c>
      <c r="BJ94" s="193" t="s">
        <v>63</v>
      </c>
      <c r="BK94" s="193" t="s">
        <v>135</v>
      </c>
      <c r="BL94" s="193" t="s">
        <v>136</v>
      </c>
      <c r="BM94" s="193" t="s">
        <v>13</v>
      </c>
      <c r="BN94" s="193" t="s">
        <v>63</v>
      </c>
      <c r="BO94" s="24"/>
    </row>
    <row r="95" spans="1:67" s="44" customFormat="1" ht="24.95" hidden="1" customHeight="1" x14ac:dyDescent="0.25">
      <c r="A95" s="42"/>
      <c r="B95" s="145"/>
      <c r="C95" s="385"/>
      <c r="D95" s="385"/>
      <c r="E95" s="385"/>
      <c r="F95" s="184"/>
      <c r="G95" s="254"/>
      <c r="H95" s="185"/>
      <c r="I95" s="185"/>
      <c r="J95" s="195"/>
      <c r="K95" s="184"/>
      <c r="L95" s="187">
        <f>+SUM(S95,W95,AA95,AE95,AI95,AM95,AQ95,AU95,AY95,BC95,BG95,BK95)</f>
        <v>0</v>
      </c>
      <c r="M95" s="89"/>
      <c r="N95" s="196"/>
      <c r="O95" s="196"/>
      <c r="P95" s="187">
        <f>+SUM(T95,X95,AB95,AF95,AJ95,AN95,AR95,AV95,AZ95,BD95,BH95,BL95)</f>
        <v>0</v>
      </c>
      <c r="Q95" s="197">
        <f>IFERROR(P95/L95,0)</f>
        <v>0</v>
      </c>
      <c r="R95" s="187">
        <f>P95*K95</f>
        <v>0</v>
      </c>
      <c r="S95" s="89"/>
      <c r="T95" s="89"/>
      <c r="U95" s="307"/>
      <c r="V95" s="198"/>
      <c r="W95" s="89"/>
      <c r="X95" s="89"/>
      <c r="Y95" s="307"/>
      <c r="Z95" s="198"/>
      <c r="AA95" s="89"/>
      <c r="AB95" s="89"/>
      <c r="AC95" s="307"/>
      <c r="AD95" s="198"/>
      <c r="AE95" s="89"/>
      <c r="AF95" s="89"/>
      <c r="AG95" s="307"/>
      <c r="AH95" s="198"/>
      <c r="AI95" s="89"/>
      <c r="AJ95" s="89"/>
      <c r="AK95" s="307"/>
      <c r="AL95" s="198"/>
      <c r="AM95" s="89"/>
      <c r="AN95" s="89"/>
      <c r="AO95" s="307"/>
      <c r="AP95" s="198"/>
      <c r="AQ95" s="89"/>
      <c r="AR95" s="89"/>
      <c r="AS95" s="307"/>
      <c r="AT95" s="198"/>
      <c r="AU95" s="89"/>
      <c r="AV95" s="89"/>
      <c r="AW95" s="307"/>
      <c r="AX95" s="198"/>
      <c r="AY95" s="89"/>
      <c r="AZ95" s="89"/>
      <c r="BA95" s="307"/>
      <c r="BB95" s="198"/>
      <c r="BC95" s="89"/>
      <c r="BD95" s="89"/>
      <c r="BE95" s="307"/>
      <c r="BF95" s="198"/>
      <c r="BG95" s="89"/>
      <c r="BH95" s="89"/>
      <c r="BI95" s="307"/>
      <c r="BJ95" s="198"/>
      <c r="BK95" s="89"/>
      <c r="BL95" s="89"/>
      <c r="BM95" s="307"/>
      <c r="BN95" s="198"/>
      <c r="BO95" s="43"/>
    </row>
    <row r="96" spans="1:67" s="44" customFormat="1" ht="24.95" hidden="1" customHeight="1" x14ac:dyDescent="0.25">
      <c r="A96" s="45"/>
      <c r="B96" s="145"/>
      <c r="C96" s="385"/>
      <c r="D96" s="385"/>
      <c r="E96" s="385"/>
      <c r="F96" s="184"/>
      <c r="G96" s="254"/>
      <c r="H96" s="185"/>
      <c r="I96" s="185"/>
      <c r="J96" s="195"/>
      <c r="K96" s="184"/>
      <c r="L96" s="187">
        <f>+SUM(S96,W96,AA96,AE96,AI96,AM96,AQ96,AU96,AY96,BC96,BG96,BK96)</f>
        <v>0</v>
      </c>
      <c r="M96" s="89"/>
      <c r="N96" s="196"/>
      <c r="O96" s="196"/>
      <c r="P96" s="187">
        <f>+SUM(T96,X96,AB96,AF96,AJ96,AN96,AR96,AV96,AZ96,BD96,BH96,BL96)</f>
        <v>0</v>
      </c>
      <c r="Q96" s="197">
        <f>IFERROR(P96/L96,0)</f>
        <v>0</v>
      </c>
      <c r="R96" s="187">
        <f>P96*K96</f>
        <v>0</v>
      </c>
      <c r="S96" s="89"/>
      <c r="T96" s="89"/>
      <c r="U96" s="307"/>
      <c r="V96" s="90"/>
      <c r="W96" s="89"/>
      <c r="X96" s="89"/>
      <c r="Y96" s="307"/>
      <c r="Z96" s="90"/>
      <c r="AA96" s="89"/>
      <c r="AB96" s="89"/>
      <c r="AC96" s="307"/>
      <c r="AD96" s="90"/>
      <c r="AE96" s="89"/>
      <c r="AF96" s="89"/>
      <c r="AG96" s="307"/>
      <c r="AH96" s="90"/>
      <c r="AI96" s="89"/>
      <c r="AJ96" s="89"/>
      <c r="AK96" s="307"/>
      <c r="AL96" s="90"/>
      <c r="AM96" s="89"/>
      <c r="AN96" s="89"/>
      <c r="AO96" s="307"/>
      <c r="AP96" s="90"/>
      <c r="AQ96" s="89"/>
      <c r="AR96" s="89"/>
      <c r="AS96" s="307"/>
      <c r="AT96" s="90"/>
      <c r="AU96" s="89"/>
      <c r="AV96" s="89"/>
      <c r="AW96" s="307"/>
      <c r="AX96" s="90"/>
      <c r="AY96" s="89"/>
      <c r="AZ96" s="89"/>
      <c r="BA96" s="307"/>
      <c r="BB96" s="90"/>
      <c r="BC96" s="89"/>
      <c r="BD96" s="89"/>
      <c r="BE96" s="307"/>
      <c r="BF96" s="90"/>
      <c r="BG96" s="89"/>
      <c r="BH96" s="89"/>
      <c r="BI96" s="307"/>
      <c r="BJ96" s="90"/>
      <c r="BK96" s="89"/>
      <c r="BL96" s="89"/>
      <c r="BM96" s="307"/>
      <c r="BN96" s="90"/>
      <c r="BO96" s="46"/>
    </row>
    <row r="97" spans="1:67" s="44" customFormat="1" ht="24.95" hidden="1" customHeight="1" x14ac:dyDescent="0.25">
      <c r="A97" s="45"/>
      <c r="B97" s="145"/>
      <c r="C97" s="385"/>
      <c r="D97" s="385"/>
      <c r="E97" s="385"/>
      <c r="F97" s="184"/>
      <c r="G97" s="254"/>
      <c r="H97" s="185"/>
      <c r="I97" s="185"/>
      <c r="J97" s="195"/>
      <c r="K97" s="184"/>
      <c r="L97" s="187">
        <f>+SUM(S97,W97,AA97,AE97,AI97,AM97,AQ97,AU97,AY97,BC97,BG97,BK97)</f>
        <v>0</v>
      </c>
      <c r="M97" s="89"/>
      <c r="N97" s="196"/>
      <c r="O97" s="196"/>
      <c r="P97" s="187">
        <f>+SUM(T97,X97,AB97,AF97,AJ97,AN97,AR97,AV97,AZ97,BD97,BH97,BL97)</f>
        <v>0</v>
      </c>
      <c r="Q97" s="197">
        <f>IFERROR(P97/L97,0)</f>
        <v>0</v>
      </c>
      <c r="R97" s="187">
        <f>P97*K97</f>
        <v>0</v>
      </c>
      <c r="S97" s="89"/>
      <c r="T97" s="89"/>
      <c r="U97" s="307"/>
      <c r="V97" s="90"/>
      <c r="W97" s="89"/>
      <c r="X97" s="89"/>
      <c r="Y97" s="307"/>
      <c r="Z97" s="90"/>
      <c r="AA97" s="89"/>
      <c r="AB97" s="89"/>
      <c r="AC97" s="307"/>
      <c r="AD97" s="90"/>
      <c r="AE97" s="89"/>
      <c r="AF97" s="89"/>
      <c r="AG97" s="307"/>
      <c r="AH97" s="90"/>
      <c r="AI97" s="89"/>
      <c r="AJ97" s="89"/>
      <c r="AK97" s="307"/>
      <c r="AL97" s="90"/>
      <c r="AM97" s="89"/>
      <c r="AN97" s="89"/>
      <c r="AO97" s="307"/>
      <c r="AP97" s="90"/>
      <c r="AQ97" s="89"/>
      <c r="AR97" s="89"/>
      <c r="AS97" s="307"/>
      <c r="AT97" s="90"/>
      <c r="AU97" s="89"/>
      <c r="AV97" s="89"/>
      <c r="AW97" s="307"/>
      <c r="AX97" s="90"/>
      <c r="AY97" s="89"/>
      <c r="AZ97" s="89"/>
      <c r="BA97" s="307"/>
      <c r="BB97" s="90"/>
      <c r="BC97" s="89"/>
      <c r="BD97" s="89"/>
      <c r="BE97" s="307"/>
      <c r="BF97" s="90"/>
      <c r="BG97" s="89"/>
      <c r="BH97" s="89"/>
      <c r="BI97" s="307"/>
      <c r="BJ97" s="90"/>
      <c r="BK97" s="89"/>
      <c r="BL97" s="89"/>
      <c r="BM97" s="307"/>
      <c r="BN97" s="90"/>
      <c r="BO97" s="46"/>
    </row>
    <row r="98" spans="1:67" s="44" customFormat="1" ht="24.95" hidden="1" customHeight="1" x14ac:dyDescent="0.25">
      <c r="A98" s="45"/>
      <c r="B98" s="145"/>
      <c r="C98" s="306"/>
      <c r="D98" s="306"/>
      <c r="E98" s="306"/>
      <c r="F98" s="306"/>
      <c r="G98" s="306"/>
      <c r="H98" s="306"/>
      <c r="I98" s="186">
        <f>SUM(I95:I97)</f>
        <v>0</v>
      </c>
      <c r="J98" s="199"/>
      <c r="K98" s="186">
        <f>SUM(K95:K97)</f>
        <v>0</v>
      </c>
      <c r="L98" s="186">
        <f>SUM(L95:L97)</f>
        <v>0</v>
      </c>
      <c r="M98" s="200"/>
      <c r="N98" s="201"/>
      <c r="O98" s="201"/>
      <c r="P98" s="202">
        <f>SUM(P95:P97)</f>
        <v>0</v>
      </c>
      <c r="Q98" s="203">
        <f>SUM(Q95:Q97)</f>
        <v>0</v>
      </c>
      <c r="R98" s="202">
        <f>SUM(R95:R97)</f>
        <v>0</v>
      </c>
      <c r="S98" s="204">
        <f>SUM(S95:S97)</f>
        <v>0</v>
      </c>
      <c r="T98" s="204">
        <f>SUM(T95:T97)</f>
        <v>0</v>
      </c>
      <c r="U98" s="205"/>
      <c r="V98" s="206"/>
      <c r="W98" s="204">
        <f>SUM(W95:W97)</f>
        <v>0</v>
      </c>
      <c r="X98" s="204">
        <f>SUM(X95:X97)</f>
        <v>0</v>
      </c>
      <c r="Y98" s="205"/>
      <c r="Z98" s="206"/>
      <c r="AA98" s="204">
        <f>SUM(AA95:AA97)</f>
        <v>0</v>
      </c>
      <c r="AB98" s="204">
        <f>SUM(AB95:AB97)</f>
        <v>0</v>
      </c>
      <c r="AC98" s="205"/>
      <c r="AD98" s="206"/>
      <c r="AE98" s="204">
        <f>SUM(AE95:AE97)</f>
        <v>0</v>
      </c>
      <c r="AF98" s="204">
        <f>SUM(AF95:AF97)</f>
        <v>0</v>
      </c>
      <c r="AG98" s="205"/>
      <c r="AH98" s="206"/>
      <c r="AI98" s="204">
        <f>SUM(AI95:AI97)</f>
        <v>0</v>
      </c>
      <c r="AJ98" s="204">
        <f>SUM(AJ95:AJ97)</f>
        <v>0</v>
      </c>
      <c r="AK98" s="205"/>
      <c r="AL98" s="206"/>
      <c r="AM98" s="204">
        <f>SUM(AM95:AM97)</f>
        <v>0</v>
      </c>
      <c r="AN98" s="204">
        <f>SUM(AN95:AN97)</f>
        <v>0</v>
      </c>
      <c r="AO98" s="205"/>
      <c r="AP98" s="206"/>
      <c r="AQ98" s="204">
        <f>SUM(AQ95:AQ97)</f>
        <v>0</v>
      </c>
      <c r="AR98" s="204">
        <f>SUM(AR95:AR97)</f>
        <v>0</v>
      </c>
      <c r="AS98" s="205"/>
      <c r="AT98" s="206"/>
      <c r="AU98" s="204">
        <f>SUM(AU95:AU97)</f>
        <v>0</v>
      </c>
      <c r="AV98" s="204">
        <f>SUM(AV95:AV97)</f>
        <v>0</v>
      </c>
      <c r="AW98" s="205"/>
      <c r="AX98" s="206"/>
      <c r="AY98" s="204">
        <f>SUM(AY95:AY97)</f>
        <v>0</v>
      </c>
      <c r="AZ98" s="204">
        <f>SUM(AZ95:AZ97)</f>
        <v>0</v>
      </c>
      <c r="BA98" s="205"/>
      <c r="BB98" s="206"/>
      <c r="BC98" s="204">
        <f>SUM(BC95:BC97)</f>
        <v>0</v>
      </c>
      <c r="BD98" s="204">
        <f>SUM(BD95:BD97)</f>
        <v>0</v>
      </c>
      <c r="BE98" s="205"/>
      <c r="BF98" s="206"/>
      <c r="BG98" s="204">
        <f>SUM(BG95:BG97)</f>
        <v>0</v>
      </c>
      <c r="BH98" s="204">
        <f>SUM(BH95:BH97)</f>
        <v>0</v>
      </c>
      <c r="BI98" s="205"/>
      <c r="BJ98" s="206"/>
      <c r="BK98" s="204">
        <f>SUM(BK95:BK97)</f>
        <v>0</v>
      </c>
      <c r="BL98" s="204">
        <f>SUM(BL95:BL97)</f>
        <v>0</v>
      </c>
      <c r="BM98" s="205"/>
      <c r="BN98" s="206"/>
      <c r="BO98" s="46"/>
    </row>
    <row r="99" spans="1:67" s="44" customFormat="1" ht="24.95" hidden="1" customHeight="1" x14ac:dyDescent="0.25">
      <c r="A99" s="45"/>
      <c r="B99" s="145"/>
      <c r="C99" s="385"/>
      <c r="D99" s="385"/>
      <c r="E99" s="385"/>
      <c r="F99" s="184"/>
      <c r="G99" s="254"/>
      <c r="H99" s="185"/>
      <c r="I99" s="187"/>
      <c r="J99" s="195"/>
      <c r="K99" s="184"/>
      <c r="L99" s="187">
        <f>+SUM(S99,W99,AA99,AE99,AI99,AM99,AQ99,AU99,AY99,BC99,BG99,BK99)</f>
        <v>0</v>
      </c>
      <c r="M99" s="89"/>
      <c r="N99" s="196"/>
      <c r="O99" s="196"/>
      <c r="P99" s="187">
        <f>+SUM(T99,X99,AB99,AF99,AJ99,AN99,AR99,AV99,AZ99,BD99,BH99,BL99)</f>
        <v>0</v>
      </c>
      <c r="Q99" s="197">
        <f>IFERROR(P99/L99,0)</f>
        <v>0</v>
      </c>
      <c r="R99" s="187">
        <f>P99*K99</f>
        <v>0</v>
      </c>
      <c r="S99" s="89"/>
      <c r="T99" s="89"/>
      <c r="U99" s="307"/>
      <c r="V99" s="90"/>
      <c r="W99" s="89"/>
      <c r="X99" s="89"/>
      <c r="Y99" s="307"/>
      <c r="Z99" s="90"/>
      <c r="AA99" s="89"/>
      <c r="AB99" s="89"/>
      <c r="AC99" s="307"/>
      <c r="AD99" s="90"/>
      <c r="AE99" s="89"/>
      <c r="AF99" s="89"/>
      <c r="AG99" s="307"/>
      <c r="AH99" s="90"/>
      <c r="AI99" s="89"/>
      <c r="AJ99" s="89"/>
      <c r="AK99" s="307"/>
      <c r="AL99" s="90"/>
      <c r="AM99" s="89"/>
      <c r="AN99" s="89"/>
      <c r="AO99" s="307"/>
      <c r="AP99" s="90"/>
      <c r="AQ99" s="89"/>
      <c r="AR99" s="89"/>
      <c r="AS99" s="307"/>
      <c r="AT99" s="90"/>
      <c r="AU99" s="89"/>
      <c r="AV99" s="89"/>
      <c r="AW99" s="307"/>
      <c r="AX99" s="90"/>
      <c r="AY99" s="89"/>
      <c r="AZ99" s="89"/>
      <c r="BA99" s="307"/>
      <c r="BB99" s="90"/>
      <c r="BC99" s="89"/>
      <c r="BD99" s="89"/>
      <c r="BE99" s="307"/>
      <c r="BF99" s="90"/>
      <c r="BG99" s="89"/>
      <c r="BH99" s="89"/>
      <c r="BI99" s="307"/>
      <c r="BJ99" s="90"/>
      <c r="BK99" s="89"/>
      <c r="BL99" s="89"/>
      <c r="BM99" s="307"/>
      <c r="BN99" s="90"/>
      <c r="BO99" s="46"/>
    </row>
    <row r="100" spans="1:67" s="44" customFormat="1" ht="24.95" hidden="1" customHeight="1" x14ac:dyDescent="0.25">
      <c r="A100" s="45"/>
      <c r="B100" s="145"/>
      <c r="C100" s="385"/>
      <c r="D100" s="385"/>
      <c r="E100" s="385"/>
      <c r="F100" s="184"/>
      <c r="G100" s="254"/>
      <c r="H100" s="185"/>
      <c r="I100" s="187"/>
      <c r="J100" s="195"/>
      <c r="K100" s="184"/>
      <c r="L100" s="187">
        <f>+SUM(S100,W100,AA100,AE100,AI100,AM100,AQ100,AU100,AY100,BC100,BG100,BK100)</f>
        <v>0</v>
      </c>
      <c r="M100" s="89"/>
      <c r="N100" s="196"/>
      <c r="O100" s="196"/>
      <c r="P100" s="187">
        <f>+SUM(T100,X100,AB100,AF100,AJ100,AN100,AR100,AV100,AZ100,BD100,BH100,BL100)</f>
        <v>0</v>
      </c>
      <c r="Q100" s="197">
        <f>IFERROR(P100/L100,0)</f>
        <v>0</v>
      </c>
      <c r="R100" s="187">
        <f>P100*K100</f>
        <v>0</v>
      </c>
      <c r="S100" s="89"/>
      <c r="T100" s="89"/>
      <c r="U100" s="307"/>
      <c r="V100" s="90"/>
      <c r="W100" s="89"/>
      <c r="X100" s="89"/>
      <c r="Y100" s="307"/>
      <c r="Z100" s="90"/>
      <c r="AA100" s="89"/>
      <c r="AB100" s="89"/>
      <c r="AC100" s="307"/>
      <c r="AD100" s="90"/>
      <c r="AE100" s="89"/>
      <c r="AF100" s="89"/>
      <c r="AG100" s="307"/>
      <c r="AH100" s="90"/>
      <c r="AI100" s="89"/>
      <c r="AJ100" s="89"/>
      <c r="AK100" s="307"/>
      <c r="AL100" s="90"/>
      <c r="AM100" s="89"/>
      <c r="AN100" s="89"/>
      <c r="AO100" s="307"/>
      <c r="AP100" s="90"/>
      <c r="AQ100" s="89"/>
      <c r="AR100" s="89"/>
      <c r="AS100" s="307"/>
      <c r="AT100" s="90"/>
      <c r="AU100" s="89"/>
      <c r="AV100" s="89"/>
      <c r="AW100" s="307"/>
      <c r="AX100" s="90"/>
      <c r="AY100" s="89"/>
      <c r="AZ100" s="89"/>
      <c r="BA100" s="307"/>
      <c r="BB100" s="90"/>
      <c r="BC100" s="89"/>
      <c r="BD100" s="89"/>
      <c r="BE100" s="307"/>
      <c r="BF100" s="90"/>
      <c r="BG100" s="89"/>
      <c r="BH100" s="89"/>
      <c r="BI100" s="307"/>
      <c r="BJ100" s="90"/>
      <c r="BK100" s="89"/>
      <c r="BL100" s="89"/>
      <c r="BM100" s="307"/>
      <c r="BN100" s="90"/>
      <c r="BO100" s="46"/>
    </row>
    <row r="101" spans="1:67" s="44" customFormat="1" ht="24.95" hidden="1" customHeight="1" x14ac:dyDescent="0.25">
      <c r="A101" s="45"/>
      <c r="B101" s="145"/>
      <c r="C101" s="385"/>
      <c r="D101" s="385"/>
      <c r="E101" s="385"/>
      <c r="F101" s="184"/>
      <c r="G101" s="254"/>
      <c r="H101" s="185"/>
      <c r="I101" s="187"/>
      <c r="J101" s="195"/>
      <c r="K101" s="184"/>
      <c r="L101" s="187">
        <f>+SUM(S101,W101,AA101,AE101,AI101,AM101,AQ101,AU101,AY101,BC101,BG101,BK101)</f>
        <v>0</v>
      </c>
      <c r="M101" s="89"/>
      <c r="N101" s="196"/>
      <c r="O101" s="196"/>
      <c r="P101" s="187">
        <f>+SUM(T101,X101,AB101,AF101,AJ101,AN101,AR101,AV101,AZ101,BD101,BH101,BL101)</f>
        <v>0</v>
      </c>
      <c r="Q101" s="197">
        <f>IFERROR(P101/L101,0)</f>
        <v>0</v>
      </c>
      <c r="R101" s="187">
        <f>P101*K101</f>
        <v>0</v>
      </c>
      <c r="S101" s="89"/>
      <c r="T101" s="89"/>
      <c r="U101" s="307"/>
      <c r="V101" s="90"/>
      <c r="W101" s="89"/>
      <c r="X101" s="89"/>
      <c r="Y101" s="307"/>
      <c r="Z101" s="90"/>
      <c r="AA101" s="89"/>
      <c r="AB101" s="89"/>
      <c r="AC101" s="307"/>
      <c r="AD101" s="90"/>
      <c r="AE101" s="89"/>
      <c r="AF101" s="89"/>
      <c r="AG101" s="307"/>
      <c r="AH101" s="90"/>
      <c r="AI101" s="89"/>
      <c r="AJ101" s="89"/>
      <c r="AK101" s="307"/>
      <c r="AL101" s="90"/>
      <c r="AM101" s="89"/>
      <c r="AN101" s="89"/>
      <c r="AO101" s="307"/>
      <c r="AP101" s="90"/>
      <c r="AQ101" s="89"/>
      <c r="AR101" s="89"/>
      <c r="AS101" s="307"/>
      <c r="AT101" s="90"/>
      <c r="AU101" s="89"/>
      <c r="AV101" s="89"/>
      <c r="AW101" s="307"/>
      <c r="AX101" s="90"/>
      <c r="AY101" s="89"/>
      <c r="AZ101" s="89"/>
      <c r="BA101" s="307"/>
      <c r="BB101" s="90"/>
      <c r="BC101" s="89"/>
      <c r="BD101" s="89"/>
      <c r="BE101" s="307"/>
      <c r="BF101" s="90"/>
      <c r="BG101" s="89"/>
      <c r="BH101" s="89"/>
      <c r="BI101" s="307"/>
      <c r="BJ101" s="90"/>
      <c r="BK101" s="89"/>
      <c r="BL101" s="89"/>
      <c r="BM101" s="307"/>
      <c r="BN101" s="90"/>
      <c r="BO101" s="46"/>
    </row>
    <row r="102" spans="1:67" s="44" customFormat="1" ht="24.95" hidden="1" customHeight="1" x14ac:dyDescent="0.25">
      <c r="A102" s="45"/>
      <c r="B102" s="145"/>
      <c r="C102" s="306"/>
      <c r="D102" s="306"/>
      <c r="E102" s="306"/>
      <c r="F102" s="306"/>
      <c r="G102" s="306"/>
      <c r="H102" s="306"/>
      <c r="I102" s="186">
        <f>SUM(I99:I101)</f>
        <v>0</v>
      </c>
      <c r="J102" s="199"/>
      <c r="K102" s="186">
        <f>SUM(K99:K101)</f>
        <v>0</v>
      </c>
      <c r="L102" s="186">
        <f>SUM(L99:L101)</f>
        <v>0</v>
      </c>
      <c r="M102" s="200"/>
      <c r="N102" s="201"/>
      <c r="O102" s="201"/>
      <c r="P102" s="202">
        <f>SUM(P99:P101)</f>
        <v>0</v>
      </c>
      <c r="Q102" s="203">
        <f>SUM(Q99:Q101)</f>
        <v>0</v>
      </c>
      <c r="R102" s="202">
        <f>SUM(R99:R101)</f>
        <v>0</v>
      </c>
      <c r="S102" s="204">
        <f>SUM(S99:S101)</f>
        <v>0</v>
      </c>
      <c r="T102" s="204">
        <f>SUM(T99:T101)</f>
        <v>0</v>
      </c>
      <c r="U102" s="205"/>
      <c r="V102" s="206"/>
      <c r="W102" s="204">
        <f>SUM(W99:W101)</f>
        <v>0</v>
      </c>
      <c r="X102" s="204">
        <f>SUM(X99:X101)</f>
        <v>0</v>
      </c>
      <c r="Y102" s="205"/>
      <c r="Z102" s="206"/>
      <c r="AA102" s="204">
        <f>SUM(AA99:AA101)</f>
        <v>0</v>
      </c>
      <c r="AB102" s="204">
        <f>SUM(AB99:AB101)</f>
        <v>0</v>
      </c>
      <c r="AC102" s="205"/>
      <c r="AD102" s="206"/>
      <c r="AE102" s="204">
        <f>SUM(AE99:AE101)</f>
        <v>0</v>
      </c>
      <c r="AF102" s="204">
        <f>SUM(AF99:AF101)</f>
        <v>0</v>
      </c>
      <c r="AG102" s="205"/>
      <c r="AH102" s="206"/>
      <c r="AI102" s="204">
        <f>SUM(AI99:AI101)</f>
        <v>0</v>
      </c>
      <c r="AJ102" s="204">
        <f>SUM(AJ99:AJ101)</f>
        <v>0</v>
      </c>
      <c r="AK102" s="205"/>
      <c r="AL102" s="206"/>
      <c r="AM102" s="204">
        <f>SUM(AM99:AM101)</f>
        <v>0</v>
      </c>
      <c r="AN102" s="204">
        <f>SUM(AN99:AN101)</f>
        <v>0</v>
      </c>
      <c r="AO102" s="205"/>
      <c r="AP102" s="206"/>
      <c r="AQ102" s="204">
        <f>SUM(AQ99:AQ101)</f>
        <v>0</v>
      </c>
      <c r="AR102" s="204">
        <f>SUM(AR99:AR101)</f>
        <v>0</v>
      </c>
      <c r="AS102" s="205"/>
      <c r="AT102" s="206"/>
      <c r="AU102" s="204">
        <f>SUM(AU99:AU101)</f>
        <v>0</v>
      </c>
      <c r="AV102" s="204">
        <f>SUM(AV99:AV101)</f>
        <v>0</v>
      </c>
      <c r="AW102" s="205"/>
      <c r="AX102" s="206"/>
      <c r="AY102" s="204">
        <f>SUM(AY99:AY101)</f>
        <v>0</v>
      </c>
      <c r="AZ102" s="204">
        <f>SUM(AZ99:AZ101)</f>
        <v>0</v>
      </c>
      <c r="BA102" s="205"/>
      <c r="BB102" s="206"/>
      <c r="BC102" s="204">
        <f>SUM(BC99:BC101)</f>
        <v>0</v>
      </c>
      <c r="BD102" s="204">
        <f>SUM(BD99:BD101)</f>
        <v>0</v>
      </c>
      <c r="BE102" s="205"/>
      <c r="BF102" s="206"/>
      <c r="BG102" s="204">
        <f>SUM(BG99:BG101)</f>
        <v>0</v>
      </c>
      <c r="BH102" s="204">
        <f>SUM(BH99:BH101)</f>
        <v>0</v>
      </c>
      <c r="BI102" s="205"/>
      <c r="BJ102" s="206"/>
      <c r="BK102" s="204">
        <f>SUM(BK99:BK101)</f>
        <v>0</v>
      </c>
      <c r="BL102" s="204">
        <f>SUM(BL99:BL101)</f>
        <v>0</v>
      </c>
      <c r="BM102" s="205"/>
      <c r="BN102" s="206"/>
      <c r="BO102" s="46"/>
    </row>
    <row r="103" spans="1:67" ht="33" hidden="1" customHeight="1" x14ac:dyDescent="0.25">
      <c r="A103" s="25"/>
      <c r="B103" s="140"/>
      <c r="C103" s="207"/>
      <c r="D103" s="207"/>
      <c r="E103" s="208" t="s">
        <v>131</v>
      </c>
      <c r="F103" s="208"/>
      <c r="G103" s="258"/>
      <c r="H103" s="208"/>
      <c r="I103" s="208"/>
      <c r="J103" s="208"/>
      <c r="K103" s="208"/>
      <c r="L103" s="208"/>
      <c r="M103" s="209"/>
      <c r="N103" s="210"/>
      <c r="O103" s="210"/>
      <c r="P103" s="210"/>
      <c r="Q103" s="210"/>
      <c r="R103" s="210"/>
      <c r="S103" s="209"/>
      <c r="T103" s="209"/>
      <c r="U103" s="209"/>
      <c r="V103" s="211"/>
      <c r="W103" s="209"/>
      <c r="X103" s="209"/>
      <c r="Y103" s="209"/>
      <c r="Z103" s="211"/>
      <c r="AA103" s="209"/>
      <c r="AB103" s="209"/>
      <c r="AC103" s="209"/>
      <c r="AD103" s="211"/>
      <c r="AE103" s="209"/>
      <c r="AF103" s="209"/>
      <c r="AG103" s="209"/>
      <c r="AH103" s="211"/>
      <c r="AI103" s="209"/>
      <c r="AJ103" s="209"/>
      <c r="AK103" s="209"/>
      <c r="AL103" s="211"/>
      <c r="AM103" s="209"/>
      <c r="AN103" s="209"/>
      <c r="AO103" s="209"/>
      <c r="AP103" s="211"/>
      <c r="AQ103" s="209"/>
      <c r="AR103" s="209"/>
      <c r="AS103" s="209"/>
      <c r="AT103" s="211"/>
      <c r="AU103" s="209"/>
      <c r="AV103" s="209"/>
      <c r="AW103" s="209"/>
      <c r="AX103" s="211"/>
      <c r="AY103" s="209"/>
      <c r="AZ103" s="209"/>
      <c r="BA103" s="209"/>
      <c r="BB103" s="211"/>
      <c r="BC103" s="209"/>
      <c r="BD103" s="209"/>
      <c r="BE103" s="209"/>
      <c r="BF103" s="211"/>
      <c r="BG103" s="209"/>
      <c r="BH103" s="209"/>
      <c r="BI103" s="209"/>
      <c r="BJ103" s="211"/>
      <c r="BK103" s="209"/>
      <c r="BL103" s="209"/>
      <c r="BM103" s="209"/>
      <c r="BN103" s="211"/>
      <c r="BO103" s="26"/>
    </row>
    <row r="104" spans="1:67" ht="25.5" hidden="1" customHeight="1" thickBot="1" x14ac:dyDescent="0.3">
      <c r="A104" s="68"/>
      <c r="B104" s="140"/>
      <c r="C104" s="69"/>
      <c r="D104" s="69"/>
      <c r="E104" s="70"/>
      <c r="F104" s="70"/>
      <c r="G104" s="261"/>
      <c r="H104" s="70"/>
      <c r="I104" s="70"/>
      <c r="J104" s="70"/>
      <c r="K104" s="70"/>
      <c r="L104" s="70"/>
      <c r="M104" s="71"/>
      <c r="N104" s="72"/>
      <c r="O104" s="72"/>
      <c r="P104" s="72"/>
      <c r="Q104" s="72"/>
      <c r="R104" s="72"/>
      <c r="S104" s="71"/>
      <c r="T104" s="71"/>
      <c r="U104" s="71"/>
      <c r="V104" s="73"/>
      <c r="W104" s="71"/>
      <c r="X104" s="71"/>
      <c r="Y104" s="71"/>
      <c r="Z104" s="73"/>
      <c r="AA104" s="71"/>
      <c r="AB104" s="71"/>
      <c r="AC104" s="71"/>
      <c r="AD104" s="73"/>
      <c r="AE104" s="71"/>
      <c r="AF104" s="71"/>
      <c r="AG104" s="71"/>
      <c r="AH104" s="73"/>
      <c r="AI104" s="71"/>
      <c r="AJ104" s="71"/>
      <c r="AK104" s="71"/>
      <c r="AL104" s="73"/>
      <c r="AM104" s="71"/>
      <c r="AN104" s="71"/>
      <c r="AO104" s="71"/>
      <c r="AP104" s="73"/>
      <c r="AQ104" s="71"/>
      <c r="AR104" s="71"/>
      <c r="AS104" s="71"/>
      <c r="AT104" s="73"/>
      <c r="AU104" s="71"/>
      <c r="AV104" s="71"/>
      <c r="AW104" s="71"/>
      <c r="AX104" s="73"/>
      <c r="AY104" s="71"/>
      <c r="AZ104" s="71"/>
      <c r="BA104" s="71"/>
      <c r="BB104" s="73"/>
      <c r="BC104" s="71"/>
      <c r="BD104" s="71"/>
      <c r="BE104" s="71"/>
      <c r="BF104" s="73"/>
      <c r="BG104" s="71"/>
      <c r="BH104" s="71"/>
      <c r="BI104" s="71"/>
      <c r="BJ104" s="73"/>
      <c r="BK104" s="71"/>
      <c r="BL104" s="71"/>
      <c r="BM104" s="71"/>
      <c r="BN104" s="73"/>
      <c r="BO104" s="74"/>
    </row>
    <row r="105" spans="1:67" s="67" customFormat="1" ht="33" hidden="1" customHeight="1" x14ac:dyDescent="0.2">
      <c r="A105" s="10"/>
      <c r="B105" s="142"/>
      <c r="C105" s="358" t="s">
        <v>192</v>
      </c>
      <c r="D105" s="359"/>
      <c r="E105" s="360"/>
      <c r="F105" s="298" t="s">
        <v>92</v>
      </c>
      <c r="G105" s="299"/>
      <c r="H105" s="299"/>
      <c r="I105" s="299"/>
      <c r="J105" s="299"/>
      <c r="K105" s="299"/>
      <c r="L105" s="299"/>
      <c r="M105" s="299"/>
      <c r="N105" s="299"/>
      <c r="O105" s="300"/>
      <c r="P105" s="117"/>
      <c r="Q105" s="118"/>
      <c r="R105" s="118"/>
      <c r="S105" s="118"/>
      <c r="T105" s="118"/>
      <c r="U105" s="118"/>
      <c r="V105" s="17"/>
      <c r="W105" s="118"/>
      <c r="X105" s="118"/>
      <c r="Y105" s="118"/>
      <c r="Z105" s="17"/>
      <c r="AA105" s="118"/>
      <c r="AB105" s="118"/>
      <c r="AC105" s="118"/>
      <c r="AD105" s="17"/>
      <c r="AE105" s="102"/>
      <c r="AF105" s="102"/>
      <c r="AG105" s="102"/>
      <c r="AH105" s="17"/>
      <c r="AI105" s="102"/>
      <c r="AJ105" s="102"/>
      <c r="AK105" s="102"/>
      <c r="AL105" s="17"/>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1"/>
    </row>
    <row r="106" spans="1:67" ht="36.75" hidden="1" customHeight="1" x14ac:dyDescent="0.25">
      <c r="A106" s="20"/>
      <c r="B106" s="140"/>
      <c r="C106" s="361" t="s">
        <v>64</v>
      </c>
      <c r="D106" s="362"/>
      <c r="E106" s="363"/>
      <c r="F106" s="313" t="str">
        <f>VLOOKUP(F105,LISTAS!$H$3:$I$10,2,FALSE)</f>
        <v>Proyecto 7649 - Consolidar los patrimonios de Bogotá-región como referente de significados sociales y determinante de las dinámicas del ordenamiento territorial</v>
      </c>
      <c r="G106" s="314"/>
      <c r="H106" s="314"/>
      <c r="I106" s="314"/>
      <c r="J106" s="314"/>
      <c r="K106" s="314"/>
      <c r="L106" s="314"/>
      <c r="M106" s="314"/>
      <c r="N106" s="314"/>
      <c r="O106" s="315"/>
      <c r="P106" s="127"/>
      <c r="Q106" s="128"/>
      <c r="R106" s="128"/>
      <c r="S106" s="128"/>
      <c r="T106" s="129"/>
      <c r="U106" s="129"/>
      <c r="V106" s="17"/>
      <c r="W106" s="129"/>
      <c r="X106" s="129"/>
      <c r="Y106" s="129"/>
      <c r="Z106" s="17"/>
      <c r="AA106" s="129"/>
      <c r="AB106" s="129"/>
      <c r="AC106" s="129"/>
      <c r="AD106" s="17"/>
      <c r="AE106" s="35"/>
      <c r="AF106" s="35"/>
      <c r="AG106" s="35"/>
      <c r="AH106" s="17"/>
      <c r="AI106" s="35"/>
      <c r="AJ106" s="35"/>
      <c r="AK106" s="35"/>
      <c r="AL106" s="17"/>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row>
    <row r="107" spans="1:67" ht="24" hidden="1" customHeight="1" x14ac:dyDescent="0.25">
      <c r="A107" s="20"/>
      <c r="B107" s="140" t="str">
        <f>+VLOOKUP(F106,LISTAS!$B$47:$D$65,2,FALSE)</f>
        <v>OBJ_4</v>
      </c>
      <c r="C107" s="361" t="s">
        <v>132</v>
      </c>
      <c r="D107" s="362"/>
      <c r="E107" s="363"/>
      <c r="F107" s="334" t="s">
        <v>76</v>
      </c>
      <c r="G107" s="335"/>
      <c r="H107" s="335"/>
      <c r="I107" s="335"/>
      <c r="J107" s="335"/>
      <c r="K107" s="335"/>
      <c r="L107" s="335"/>
      <c r="M107" s="335"/>
      <c r="N107" s="335"/>
      <c r="O107" s="336"/>
      <c r="P107" s="130"/>
      <c r="Q107" s="80"/>
      <c r="R107" s="80"/>
      <c r="S107" s="80"/>
      <c r="T107" s="131"/>
      <c r="U107" s="131"/>
      <c r="V107" s="17"/>
      <c r="W107" s="131"/>
      <c r="X107" s="131"/>
      <c r="Y107" s="131"/>
      <c r="Z107" s="17"/>
      <c r="AA107" s="131"/>
      <c r="AB107" s="131"/>
      <c r="AC107" s="131"/>
      <c r="AD107" s="17"/>
      <c r="AE107" s="22"/>
      <c r="AF107" s="22"/>
      <c r="AG107" s="22"/>
      <c r="AH107" s="17"/>
      <c r="AI107" s="22"/>
      <c r="AJ107" s="22"/>
      <c r="AK107" s="22"/>
      <c r="AL107" s="17"/>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1"/>
    </row>
    <row r="108" spans="1:67" ht="24" hidden="1" customHeight="1" thickBot="1" x14ac:dyDescent="0.3">
      <c r="A108" s="20"/>
      <c r="B108" s="140" t="str">
        <f>+VLOOKUP(LEFT(F107,200),LISTAS!$I$112:$K$132,2,FALSE)</f>
        <v>PROD_OBJ_4.4.2.</v>
      </c>
      <c r="C108" s="329" t="s">
        <v>236</v>
      </c>
      <c r="D108" s="330"/>
      <c r="E108" s="331"/>
      <c r="F108" s="324" t="s">
        <v>422</v>
      </c>
      <c r="G108" s="325"/>
      <c r="H108" s="325"/>
      <c r="I108" s="325"/>
      <c r="J108" s="325"/>
      <c r="K108" s="325"/>
      <c r="L108" s="325"/>
      <c r="M108" s="325"/>
      <c r="N108" s="325"/>
      <c r="O108" s="326"/>
      <c r="P108" s="130"/>
      <c r="Q108" s="80"/>
      <c r="R108" s="80"/>
      <c r="S108" s="80"/>
      <c r="T108" s="131"/>
      <c r="U108" s="131"/>
      <c r="V108" s="17"/>
      <c r="W108" s="131"/>
      <c r="X108" s="131"/>
      <c r="Y108" s="131"/>
      <c r="Z108" s="17"/>
      <c r="AA108" s="131"/>
      <c r="AB108" s="131"/>
      <c r="AC108" s="131"/>
      <c r="AD108" s="17"/>
      <c r="AE108" s="41"/>
      <c r="AF108" s="41"/>
      <c r="AG108" s="41"/>
      <c r="AH108" s="17"/>
      <c r="AI108" s="41"/>
      <c r="AJ108" s="41"/>
      <c r="AK108" s="41"/>
      <c r="AL108" s="17"/>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21"/>
    </row>
    <row r="109" spans="1:67" ht="23.25" hidden="1" customHeight="1" x14ac:dyDescent="0.25">
      <c r="A109" s="23"/>
      <c r="B109" s="143" t="str">
        <f>VLOOKUP(LEFT(F108,200),LISTAS!$L$113:$P$132,2,FALSE)</f>
        <v>MGA_META12</v>
      </c>
      <c r="C109" s="332" t="s">
        <v>137</v>
      </c>
      <c r="D109" s="316" t="s">
        <v>14</v>
      </c>
      <c r="E109" s="316" t="s">
        <v>10</v>
      </c>
      <c r="F109" s="316" t="s">
        <v>240</v>
      </c>
      <c r="G109" s="327" t="s">
        <v>80</v>
      </c>
      <c r="H109" s="316" t="s">
        <v>235</v>
      </c>
      <c r="I109" s="320" t="s">
        <v>258</v>
      </c>
      <c r="J109" s="320" t="s">
        <v>243</v>
      </c>
      <c r="K109" s="316" t="s">
        <v>244</v>
      </c>
      <c r="L109" s="322" t="s">
        <v>241</v>
      </c>
      <c r="M109" s="341" t="s">
        <v>138</v>
      </c>
      <c r="N109" s="339" t="s">
        <v>15</v>
      </c>
      <c r="O109" s="340"/>
      <c r="P109" s="308" t="s">
        <v>242</v>
      </c>
      <c r="Q109" s="309"/>
      <c r="R109" s="310"/>
      <c r="S109" s="301" t="s">
        <v>245</v>
      </c>
      <c r="T109" s="302"/>
      <c r="U109" s="302"/>
      <c r="V109" s="303"/>
      <c r="W109" s="304" t="s">
        <v>246</v>
      </c>
      <c r="X109" s="302"/>
      <c r="Y109" s="302"/>
      <c r="Z109" s="303"/>
      <c r="AA109" s="304" t="s">
        <v>247</v>
      </c>
      <c r="AB109" s="302"/>
      <c r="AC109" s="302"/>
      <c r="AD109" s="303"/>
      <c r="AE109" s="304" t="s">
        <v>248</v>
      </c>
      <c r="AF109" s="302"/>
      <c r="AG109" s="302"/>
      <c r="AH109" s="305"/>
      <c r="AI109" s="301" t="s">
        <v>249</v>
      </c>
      <c r="AJ109" s="302"/>
      <c r="AK109" s="302"/>
      <c r="AL109" s="305"/>
      <c r="AM109" s="301" t="s">
        <v>250</v>
      </c>
      <c r="AN109" s="302"/>
      <c r="AO109" s="302"/>
      <c r="AP109" s="305"/>
      <c r="AQ109" s="301" t="s">
        <v>251</v>
      </c>
      <c r="AR109" s="302"/>
      <c r="AS109" s="302"/>
      <c r="AT109" s="305"/>
      <c r="AU109" s="301" t="s">
        <v>252</v>
      </c>
      <c r="AV109" s="302"/>
      <c r="AW109" s="302"/>
      <c r="AX109" s="305"/>
      <c r="AY109" s="301" t="s">
        <v>253</v>
      </c>
      <c r="AZ109" s="302"/>
      <c r="BA109" s="302"/>
      <c r="BB109" s="305"/>
      <c r="BC109" s="301" t="s">
        <v>254</v>
      </c>
      <c r="BD109" s="302"/>
      <c r="BE109" s="302"/>
      <c r="BF109" s="305"/>
      <c r="BG109" s="301" t="s">
        <v>255</v>
      </c>
      <c r="BH109" s="302"/>
      <c r="BI109" s="302"/>
      <c r="BJ109" s="305"/>
      <c r="BK109" s="301" t="s">
        <v>256</v>
      </c>
      <c r="BL109" s="302"/>
      <c r="BM109" s="302"/>
      <c r="BN109" s="305"/>
      <c r="BO109" s="24"/>
    </row>
    <row r="110" spans="1:67" ht="25.5" hidden="1" x14ac:dyDescent="0.25">
      <c r="A110" s="23"/>
      <c r="B110" s="143" t="str">
        <f>VLOOKUP(LEFT(F108,200),LISTAS!$L$113:$O$132,3,FALSE)</f>
        <v>PMR_META12</v>
      </c>
      <c r="C110" s="333"/>
      <c r="D110" s="317"/>
      <c r="E110" s="317"/>
      <c r="F110" s="317"/>
      <c r="G110" s="328"/>
      <c r="H110" s="317"/>
      <c r="I110" s="321"/>
      <c r="J110" s="321"/>
      <c r="K110" s="317"/>
      <c r="L110" s="323"/>
      <c r="M110" s="342"/>
      <c r="N110" s="188" t="s">
        <v>11</v>
      </c>
      <c r="O110" s="189" t="s">
        <v>12</v>
      </c>
      <c r="P110" s="190" t="s">
        <v>239</v>
      </c>
      <c r="Q110" s="191" t="s">
        <v>238</v>
      </c>
      <c r="R110" s="192" t="s">
        <v>237</v>
      </c>
      <c r="S110" s="193" t="s">
        <v>135</v>
      </c>
      <c r="T110" s="193" t="s">
        <v>136</v>
      </c>
      <c r="U110" s="193" t="s">
        <v>13</v>
      </c>
      <c r="V110" s="194" t="s">
        <v>63</v>
      </c>
      <c r="W110" s="193" t="s">
        <v>135</v>
      </c>
      <c r="X110" s="193" t="s">
        <v>136</v>
      </c>
      <c r="Y110" s="193" t="s">
        <v>13</v>
      </c>
      <c r="Z110" s="194" t="s">
        <v>63</v>
      </c>
      <c r="AA110" s="193" t="s">
        <v>135</v>
      </c>
      <c r="AB110" s="193" t="s">
        <v>136</v>
      </c>
      <c r="AC110" s="193" t="s">
        <v>13</v>
      </c>
      <c r="AD110" s="194" t="s">
        <v>63</v>
      </c>
      <c r="AE110" s="193" t="s">
        <v>135</v>
      </c>
      <c r="AF110" s="193" t="s">
        <v>136</v>
      </c>
      <c r="AG110" s="193" t="s">
        <v>13</v>
      </c>
      <c r="AH110" s="194" t="s">
        <v>63</v>
      </c>
      <c r="AI110" s="193" t="s">
        <v>135</v>
      </c>
      <c r="AJ110" s="193" t="s">
        <v>136</v>
      </c>
      <c r="AK110" s="193" t="s">
        <v>13</v>
      </c>
      <c r="AL110" s="194" t="s">
        <v>63</v>
      </c>
      <c r="AM110" s="193" t="s">
        <v>135</v>
      </c>
      <c r="AN110" s="193" t="s">
        <v>136</v>
      </c>
      <c r="AO110" s="193" t="s">
        <v>13</v>
      </c>
      <c r="AP110" s="193" t="s">
        <v>63</v>
      </c>
      <c r="AQ110" s="193" t="s">
        <v>135</v>
      </c>
      <c r="AR110" s="193" t="s">
        <v>136</v>
      </c>
      <c r="AS110" s="193" t="s">
        <v>13</v>
      </c>
      <c r="AT110" s="193" t="s">
        <v>63</v>
      </c>
      <c r="AU110" s="193" t="s">
        <v>135</v>
      </c>
      <c r="AV110" s="193" t="s">
        <v>136</v>
      </c>
      <c r="AW110" s="193" t="s">
        <v>13</v>
      </c>
      <c r="AX110" s="193" t="s">
        <v>63</v>
      </c>
      <c r="AY110" s="193" t="s">
        <v>135</v>
      </c>
      <c r="AZ110" s="193" t="s">
        <v>136</v>
      </c>
      <c r="BA110" s="193" t="s">
        <v>13</v>
      </c>
      <c r="BB110" s="193" t="s">
        <v>63</v>
      </c>
      <c r="BC110" s="193" t="s">
        <v>135</v>
      </c>
      <c r="BD110" s="193" t="s">
        <v>136</v>
      </c>
      <c r="BE110" s="193" t="s">
        <v>13</v>
      </c>
      <c r="BF110" s="193" t="s">
        <v>63</v>
      </c>
      <c r="BG110" s="193" t="s">
        <v>135</v>
      </c>
      <c r="BH110" s="193" t="s">
        <v>136</v>
      </c>
      <c r="BI110" s="193" t="s">
        <v>13</v>
      </c>
      <c r="BJ110" s="193" t="s">
        <v>63</v>
      </c>
      <c r="BK110" s="193" t="s">
        <v>135</v>
      </c>
      <c r="BL110" s="193" t="s">
        <v>136</v>
      </c>
      <c r="BM110" s="193" t="s">
        <v>13</v>
      </c>
      <c r="BN110" s="193" t="s">
        <v>63</v>
      </c>
      <c r="BO110" s="24"/>
    </row>
    <row r="111" spans="1:67" s="44" customFormat="1" ht="33.75" hidden="1" x14ac:dyDescent="0.25">
      <c r="A111" s="42"/>
      <c r="B111" s="145"/>
      <c r="C111" s="385"/>
      <c r="D111" s="385"/>
      <c r="E111" s="385"/>
      <c r="F111" s="184"/>
      <c r="G111" s="254"/>
      <c r="H111" s="185" t="s">
        <v>434</v>
      </c>
      <c r="I111" s="185"/>
      <c r="J111" s="195" t="s">
        <v>455</v>
      </c>
      <c r="K111" s="184"/>
      <c r="L111" s="187">
        <f>+SUM(S111,W111,AA111,AE111,AI111,AM111,AQ111,AU111,AY111,BC111,BG111,BK111)</f>
        <v>0</v>
      </c>
      <c r="M111" s="89"/>
      <c r="N111" s="196"/>
      <c r="O111" s="196"/>
      <c r="P111" s="187">
        <f>+SUM(T111,X111,AB111,AF111,AJ111,AN111,AR111,AV111,AZ111,BD111,BH111,BL111)</f>
        <v>0</v>
      </c>
      <c r="Q111" s="197">
        <f>IFERROR(P111/L111,0)</f>
        <v>0</v>
      </c>
      <c r="R111" s="187">
        <f>P111*K111</f>
        <v>0</v>
      </c>
      <c r="S111" s="89"/>
      <c r="T111" s="89"/>
      <c r="U111" s="307"/>
      <c r="V111" s="198"/>
      <c r="W111" s="89"/>
      <c r="X111" s="89"/>
      <c r="Y111" s="307"/>
      <c r="Z111" s="198"/>
      <c r="AA111" s="89"/>
      <c r="AB111" s="89"/>
      <c r="AC111" s="307"/>
      <c r="AD111" s="198"/>
      <c r="AE111" s="89"/>
      <c r="AF111" s="89"/>
      <c r="AG111" s="307"/>
      <c r="AH111" s="198"/>
      <c r="AI111" s="89"/>
      <c r="AJ111" s="89"/>
      <c r="AK111" s="307"/>
      <c r="AL111" s="198"/>
      <c r="AM111" s="89"/>
      <c r="AN111" s="89"/>
      <c r="AO111" s="307"/>
      <c r="AP111" s="198"/>
      <c r="AQ111" s="89"/>
      <c r="AR111" s="89"/>
      <c r="AS111" s="307"/>
      <c r="AT111" s="198"/>
      <c r="AU111" s="89"/>
      <c r="AV111" s="89"/>
      <c r="AW111" s="307"/>
      <c r="AX111" s="198"/>
      <c r="AY111" s="89"/>
      <c r="AZ111" s="89"/>
      <c r="BA111" s="307"/>
      <c r="BB111" s="198"/>
      <c r="BC111" s="89"/>
      <c r="BD111" s="89"/>
      <c r="BE111" s="307"/>
      <c r="BF111" s="198"/>
      <c r="BG111" s="89"/>
      <c r="BH111" s="89"/>
      <c r="BI111" s="307"/>
      <c r="BJ111" s="198"/>
      <c r="BK111" s="89"/>
      <c r="BL111" s="89"/>
      <c r="BM111" s="307"/>
      <c r="BN111" s="198"/>
      <c r="BO111" s="43"/>
    </row>
    <row r="112" spans="1:67" s="44" customFormat="1" ht="33.75" hidden="1" x14ac:dyDescent="0.25">
      <c r="A112" s="45"/>
      <c r="B112" s="145"/>
      <c r="C112" s="385"/>
      <c r="D112" s="385"/>
      <c r="E112" s="385"/>
      <c r="F112" s="184"/>
      <c r="G112" s="254"/>
      <c r="H112" s="185" t="s">
        <v>434</v>
      </c>
      <c r="I112" s="185"/>
      <c r="J112" s="195" t="s">
        <v>455</v>
      </c>
      <c r="K112" s="184"/>
      <c r="L112" s="187">
        <f>+SUM(S112,W112,AA112,AE112,AI112,AM112,AQ112,AU112,AY112,BC112,BG112,BK112)</f>
        <v>0</v>
      </c>
      <c r="M112" s="89"/>
      <c r="N112" s="196"/>
      <c r="O112" s="196"/>
      <c r="P112" s="187">
        <f>+SUM(T112,X112,AB112,AF112,AJ112,AN112,AR112,AV112,AZ112,BD112,BH112,BL112)</f>
        <v>0</v>
      </c>
      <c r="Q112" s="197">
        <f>IFERROR(P112/L112,0)</f>
        <v>0</v>
      </c>
      <c r="R112" s="187">
        <f>P112*K112</f>
        <v>0</v>
      </c>
      <c r="S112" s="89"/>
      <c r="T112" s="89"/>
      <c r="U112" s="307"/>
      <c r="V112" s="90"/>
      <c r="W112" s="89"/>
      <c r="X112" s="89"/>
      <c r="Y112" s="307"/>
      <c r="Z112" s="90"/>
      <c r="AA112" s="89"/>
      <c r="AB112" s="89"/>
      <c r="AC112" s="307"/>
      <c r="AD112" s="90"/>
      <c r="AE112" s="89"/>
      <c r="AF112" s="89"/>
      <c r="AG112" s="307"/>
      <c r="AH112" s="90"/>
      <c r="AI112" s="89"/>
      <c r="AJ112" s="89"/>
      <c r="AK112" s="307"/>
      <c r="AL112" s="90"/>
      <c r="AM112" s="89"/>
      <c r="AN112" s="89"/>
      <c r="AO112" s="307"/>
      <c r="AP112" s="90"/>
      <c r="AQ112" s="89"/>
      <c r="AR112" s="89"/>
      <c r="AS112" s="307"/>
      <c r="AT112" s="90"/>
      <c r="AU112" s="89"/>
      <c r="AV112" s="89"/>
      <c r="AW112" s="307"/>
      <c r="AX112" s="90"/>
      <c r="AY112" s="89"/>
      <c r="AZ112" s="89"/>
      <c r="BA112" s="307"/>
      <c r="BB112" s="90"/>
      <c r="BC112" s="89"/>
      <c r="BD112" s="89"/>
      <c r="BE112" s="307"/>
      <c r="BF112" s="90"/>
      <c r="BG112" s="89"/>
      <c r="BH112" s="89"/>
      <c r="BI112" s="307"/>
      <c r="BJ112" s="90"/>
      <c r="BK112" s="89"/>
      <c r="BL112" s="89"/>
      <c r="BM112" s="307"/>
      <c r="BN112" s="90"/>
      <c r="BO112" s="46"/>
    </row>
    <row r="113" spans="1:67" s="44" customFormat="1" ht="33.75" hidden="1" x14ac:dyDescent="0.25">
      <c r="A113" s="45"/>
      <c r="B113" s="145"/>
      <c r="C113" s="385"/>
      <c r="D113" s="385"/>
      <c r="E113" s="385"/>
      <c r="F113" s="184"/>
      <c r="G113" s="254"/>
      <c r="H113" s="185" t="s">
        <v>434</v>
      </c>
      <c r="I113" s="185"/>
      <c r="J113" s="195" t="s">
        <v>455</v>
      </c>
      <c r="K113" s="184"/>
      <c r="L113" s="187">
        <f>+SUM(S113,W113,AA113,AE113,AI113,AM113,AQ113,AU113,AY113,BC113,BG113,BK113)</f>
        <v>0</v>
      </c>
      <c r="M113" s="89"/>
      <c r="N113" s="196"/>
      <c r="O113" s="196"/>
      <c r="P113" s="187">
        <f>+SUM(T113,X113,AB113,AF113,AJ113,AN113,AR113,AV113,AZ113,BD113,BH113,BL113)</f>
        <v>0</v>
      </c>
      <c r="Q113" s="197">
        <f>IFERROR(P113/L113,0)</f>
        <v>0</v>
      </c>
      <c r="R113" s="187">
        <f>P113*K113</f>
        <v>0</v>
      </c>
      <c r="S113" s="89"/>
      <c r="T113" s="89"/>
      <c r="U113" s="307"/>
      <c r="V113" s="90"/>
      <c r="W113" s="89"/>
      <c r="X113" s="89"/>
      <c r="Y113" s="307"/>
      <c r="Z113" s="90"/>
      <c r="AA113" s="89"/>
      <c r="AB113" s="89"/>
      <c r="AC113" s="307"/>
      <c r="AD113" s="90"/>
      <c r="AE113" s="89"/>
      <c r="AF113" s="89"/>
      <c r="AG113" s="307"/>
      <c r="AH113" s="90"/>
      <c r="AI113" s="89"/>
      <c r="AJ113" s="89"/>
      <c r="AK113" s="307"/>
      <c r="AL113" s="90"/>
      <c r="AM113" s="89"/>
      <c r="AN113" s="89"/>
      <c r="AO113" s="307"/>
      <c r="AP113" s="90"/>
      <c r="AQ113" s="89"/>
      <c r="AR113" s="89"/>
      <c r="AS113" s="307"/>
      <c r="AT113" s="90"/>
      <c r="AU113" s="89"/>
      <c r="AV113" s="89"/>
      <c r="AW113" s="307"/>
      <c r="AX113" s="90"/>
      <c r="AY113" s="89"/>
      <c r="AZ113" s="89"/>
      <c r="BA113" s="307"/>
      <c r="BB113" s="90"/>
      <c r="BC113" s="89"/>
      <c r="BD113" s="89"/>
      <c r="BE113" s="307"/>
      <c r="BF113" s="90"/>
      <c r="BG113" s="89"/>
      <c r="BH113" s="89"/>
      <c r="BI113" s="307"/>
      <c r="BJ113" s="90"/>
      <c r="BK113" s="89"/>
      <c r="BL113" s="89"/>
      <c r="BM113" s="307"/>
      <c r="BN113" s="90"/>
      <c r="BO113" s="46"/>
    </row>
    <row r="114" spans="1:67" s="44" customFormat="1" hidden="1" x14ac:dyDescent="0.25">
      <c r="A114" s="45"/>
      <c r="B114" s="145"/>
      <c r="C114" s="306"/>
      <c r="D114" s="306"/>
      <c r="E114" s="306"/>
      <c r="F114" s="306"/>
      <c r="G114" s="306"/>
      <c r="H114" s="306"/>
      <c r="I114" s="186">
        <f>SUM(I111:I113)</f>
        <v>0</v>
      </c>
      <c r="J114" s="199"/>
      <c r="K114" s="186">
        <f>SUM(K111:K113)</f>
        <v>0</v>
      </c>
      <c r="L114" s="186">
        <f>SUM(L111:L113)</f>
        <v>0</v>
      </c>
      <c r="M114" s="200"/>
      <c r="N114" s="201"/>
      <c r="O114" s="201"/>
      <c r="P114" s="202">
        <f>SUM(P111:P113)</f>
        <v>0</v>
      </c>
      <c r="Q114" s="203">
        <f>SUM(Q111:Q113)</f>
        <v>0</v>
      </c>
      <c r="R114" s="202">
        <f>SUM(R111:R113)</f>
        <v>0</v>
      </c>
      <c r="S114" s="204">
        <f>SUM(S111:S113)</f>
        <v>0</v>
      </c>
      <c r="T114" s="204">
        <f>SUM(T111:T113)</f>
        <v>0</v>
      </c>
      <c r="U114" s="205"/>
      <c r="V114" s="206"/>
      <c r="W114" s="204">
        <f>SUM(W111:W113)</f>
        <v>0</v>
      </c>
      <c r="X114" s="204">
        <f>SUM(X111:X113)</f>
        <v>0</v>
      </c>
      <c r="Y114" s="205"/>
      <c r="Z114" s="206"/>
      <c r="AA114" s="204">
        <f>SUM(AA111:AA113)</f>
        <v>0</v>
      </c>
      <c r="AB114" s="204">
        <f>SUM(AB111:AB113)</f>
        <v>0</v>
      </c>
      <c r="AC114" s="205"/>
      <c r="AD114" s="206"/>
      <c r="AE114" s="204">
        <f>SUM(AE111:AE113)</f>
        <v>0</v>
      </c>
      <c r="AF114" s="204">
        <f>SUM(AF111:AF113)</f>
        <v>0</v>
      </c>
      <c r="AG114" s="205"/>
      <c r="AH114" s="206"/>
      <c r="AI114" s="204">
        <f>SUM(AI111:AI113)</f>
        <v>0</v>
      </c>
      <c r="AJ114" s="204">
        <f>SUM(AJ111:AJ113)</f>
        <v>0</v>
      </c>
      <c r="AK114" s="205"/>
      <c r="AL114" s="206"/>
      <c r="AM114" s="204">
        <f>SUM(AM111:AM113)</f>
        <v>0</v>
      </c>
      <c r="AN114" s="204">
        <f>SUM(AN111:AN113)</f>
        <v>0</v>
      </c>
      <c r="AO114" s="205"/>
      <c r="AP114" s="206"/>
      <c r="AQ114" s="204">
        <f>SUM(AQ111:AQ113)</f>
        <v>0</v>
      </c>
      <c r="AR114" s="204">
        <f>SUM(AR111:AR113)</f>
        <v>0</v>
      </c>
      <c r="AS114" s="205"/>
      <c r="AT114" s="206"/>
      <c r="AU114" s="204">
        <f>SUM(AU111:AU113)</f>
        <v>0</v>
      </c>
      <c r="AV114" s="204">
        <f>SUM(AV111:AV113)</f>
        <v>0</v>
      </c>
      <c r="AW114" s="205"/>
      <c r="AX114" s="206"/>
      <c r="AY114" s="204">
        <f>SUM(AY111:AY113)</f>
        <v>0</v>
      </c>
      <c r="AZ114" s="204">
        <f>SUM(AZ111:AZ113)</f>
        <v>0</v>
      </c>
      <c r="BA114" s="205"/>
      <c r="BB114" s="206"/>
      <c r="BC114" s="204">
        <f>SUM(BC111:BC113)</f>
        <v>0</v>
      </c>
      <c r="BD114" s="204">
        <f>SUM(BD111:BD113)</f>
        <v>0</v>
      </c>
      <c r="BE114" s="205"/>
      <c r="BF114" s="206"/>
      <c r="BG114" s="204">
        <f>SUM(BG111:BG113)</f>
        <v>0</v>
      </c>
      <c r="BH114" s="204">
        <f>SUM(BH111:BH113)</f>
        <v>0</v>
      </c>
      <c r="BI114" s="205"/>
      <c r="BJ114" s="206"/>
      <c r="BK114" s="204">
        <f>SUM(BK111:BK113)</f>
        <v>0</v>
      </c>
      <c r="BL114" s="204">
        <f>SUM(BL111:BL113)</f>
        <v>0</v>
      </c>
      <c r="BM114" s="205"/>
      <c r="BN114" s="206"/>
      <c r="BO114" s="46"/>
    </row>
    <row r="115" spans="1:67" s="44" customFormat="1" ht="33.75" hidden="1" x14ac:dyDescent="0.25">
      <c r="A115" s="45"/>
      <c r="B115" s="145"/>
      <c r="C115" s="385"/>
      <c r="D115" s="385"/>
      <c r="E115" s="385"/>
      <c r="F115" s="184"/>
      <c r="G115" s="254"/>
      <c r="H115" s="185" t="s">
        <v>434</v>
      </c>
      <c r="I115" s="187"/>
      <c r="J115" s="195" t="s">
        <v>455</v>
      </c>
      <c r="K115" s="184"/>
      <c r="L115" s="187">
        <f>+SUM(S115,W115,AA115,AE115,AI115,AM115,AQ115,AU115,AY115,BC115,BG115,BK115)</f>
        <v>0</v>
      </c>
      <c r="M115" s="89"/>
      <c r="N115" s="196"/>
      <c r="O115" s="196"/>
      <c r="P115" s="187">
        <f>+SUM(T115,X115,AB115,AF115,AJ115,AN115,AR115,AV115,AZ115,BD115,BH115,BL115)</f>
        <v>0</v>
      </c>
      <c r="Q115" s="197">
        <f>IFERROR(P115/L115,0)</f>
        <v>0</v>
      </c>
      <c r="R115" s="187">
        <f>P115*K115</f>
        <v>0</v>
      </c>
      <c r="S115" s="89"/>
      <c r="T115" s="89"/>
      <c r="U115" s="307"/>
      <c r="V115" s="90"/>
      <c r="W115" s="89"/>
      <c r="X115" s="89"/>
      <c r="Y115" s="307"/>
      <c r="Z115" s="90"/>
      <c r="AA115" s="89"/>
      <c r="AB115" s="89"/>
      <c r="AC115" s="307"/>
      <c r="AD115" s="90"/>
      <c r="AE115" s="89"/>
      <c r="AF115" s="89"/>
      <c r="AG115" s="307"/>
      <c r="AH115" s="90"/>
      <c r="AI115" s="89"/>
      <c r="AJ115" s="89"/>
      <c r="AK115" s="307"/>
      <c r="AL115" s="90"/>
      <c r="AM115" s="89"/>
      <c r="AN115" s="89"/>
      <c r="AO115" s="307"/>
      <c r="AP115" s="90"/>
      <c r="AQ115" s="89"/>
      <c r="AR115" s="89"/>
      <c r="AS115" s="307"/>
      <c r="AT115" s="90"/>
      <c r="AU115" s="89"/>
      <c r="AV115" s="89"/>
      <c r="AW115" s="307"/>
      <c r="AX115" s="90"/>
      <c r="AY115" s="89"/>
      <c r="AZ115" s="89"/>
      <c r="BA115" s="307"/>
      <c r="BB115" s="90"/>
      <c r="BC115" s="89"/>
      <c r="BD115" s="89"/>
      <c r="BE115" s="307"/>
      <c r="BF115" s="90"/>
      <c r="BG115" s="89"/>
      <c r="BH115" s="89"/>
      <c r="BI115" s="307"/>
      <c r="BJ115" s="90"/>
      <c r="BK115" s="89"/>
      <c r="BL115" s="89"/>
      <c r="BM115" s="307"/>
      <c r="BN115" s="90"/>
      <c r="BO115" s="46"/>
    </row>
    <row r="116" spans="1:67" s="44" customFormat="1" ht="33.75" hidden="1" x14ac:dyDescent="0.25">
      <c r="A116" s="45"/>
      <c r="B116" s="145"/>
      <c r="C116" s="385"/>
      <c r="D116" s="385"/>
      <c r="E116" s="385"/>
      <c r="F116" s="184"/>
      <c r="G116" s="254"/>
      <c r="H116" s="185" t="s">
        <v>434</v>
      </c>
      <c r="I116" s="187"/>
      <c r="J116" s="195" t="s">
        <v>455</v>
      </c>
      <c r="K116" s="184"/>
      <c r="L116" s="187">
        <f>+SUM(S116,W116,AA116,AE116,AI116,AM116,AQ116,AU116,AY116,BC116,BG116,BK116)</f>
        <v>0</v>
      </c>
      <c r="M116" s="89"/>
      <c r="N116" s="196"/>
      <c r="O116" s="196"/>
      <c r="P116" s="187">
        <f>+SUM(T116,X116,AB116,AF116,AJ116,AN116,AR116,AV116,AZ116,BD116,BH116,BL116)</f>
        <v>0</v>
      </c>
      <c r="Q116" s="197">
        <f>IFERROR(P116/L116,0)</f>
        <v>0</v>
      </c>
      <c r="R116" s="187">
        <f>P116*K116</f>
        <v>0</v>
      </c>
      <c r="S116" s="89"/>
      <c r="T116" s="89"/>
      <c r="U116" s="307"/>
      <c r="V116" s="90"/>
      <c r="W116" s="89"/>
      <c r="X116" s="89"/>
      <c r="Y116" s="307"/>
      <c r="Z116" s="90"/>
      <c r="AA116" s="89"/>
      <c r="AB116" s="89"/>
      <c r="AC116" s="307"/>
      <c r="AD116" s="90"/>
      <c r="AE116" s="89"/>
      <c r="AF116" s="89"/>
      <c r="AG116" s="307"/>
      <c r="AH116" s="90"/>
      <c r="AI116" s="89"/>
      <c r="AJ116" s="89"/>
      <c r="AK116" s="307"/>
      <c r="AL116" s="90"/>
      <c r="AM116" s="89"/>
      <c r="AN116" s="89"/>
      <c r="AO116" s="307"/>
      <c r="AP116" s="90"/>
      <c r="AQ116" s="89"/>
      <c r="AR116" s="89"/>
      <c r="AS116" s="307"/>
      <c r="AT116" s="90"/>
      <c r="AU116" s="89"/>
      <c r="AV116" s="89"/>
      <c r="AW116" s="307"/>
      <c r="AX116" s="90"/>
      <c r="AY116" s="89"/>
      <c r="AZ116" s="89"/>
      <c r="BA116" s="307"/>
      <c r="BB116" s="90"/>
      <c r="BC116" s="89"/>
      <c r="BD116" s="89"/>
      <c r="BE116" s="307"/>
      <c r="BF116" s="90"/>
      <c r="BG116" s="89"/>
      <c r="BH116" s="89"/>
      <c r="BI116" s="307"/>
      <c r="BJ116" s="90"/>
      <c r="BK116" s="89"/>
      <c r="BL116" s="89"/>
      <c r="BM116" s="307"/>
      <c r="BN116" s="90"/>
      <c r="BO116" s="46"/>
    </row>
    <row r="117" spans="1:67" s="44" customFormat="1" ht="33.75" hidden="1" x14ac:dyDescent="0.25">
      <c r="A117" s="45"/>
      <c r="B117" s="145"/>
      <c r="C117" s="385"/>
      <c r="D117" s="385"/>
      <c r="E117" s="385"/>
      <c r="F117" s="184"/>
      <c r="G117" s="254"/>
      <c r="H117" s="185" t="s">
        <v>434</v>
      </c>
      <c r="I117" s="187"/>
      <c r="J117" s="195" t="s">
        <v>455</v>
      </c>
      <c r="K117" s="184"/>
      <c r="L117" s="187">
        <f>+SUM(S117,W117,AA117,AE117,AI117,AM117,AQ117,AU117,AY117,BC117,BG117,BK117)</f>
        <v>0</v>
      </c>
      <c r="M117" s="89"/>
      <c r="N117" s="196"/>
      <c r="O117" s="196"/>
      <c r="P117" s="187">
        <f>+SUM(T117,X117,AB117,AF117,AJ117,AN117,AR117,AV117,AZ117,BD117,BH117,BL117)</f>
        <v>0</v>
      </c>
      <c r="Q117" s="197">
        <f>IFERROR(P117/L117,0)</f>
        <v>0</v>
      </c>
      <c r="R117" s="187">
        <f>P117*K117</f>
        <v>0</v>
      </c>
      <c r="S117" s="89"/>
      <c r="T117" s="89"/>
      <c r="U117" s="307"/>
      <c r="V117" s="90"/>
      <c r="W117" s="89"/>
      <c r="X117" s="89"/>
      <c r="Y117" s="307"/>
      <c r="Z117" s="90"/>
      <c r="AA117" s="89"/>
      <c r="AB117" s="89"/>
      <c r="AC117" s="307"/>
      <c r="AD117" s="90"/>
      <c r="AE117" s="89"/>
      <c r="AF117" s="89"/>
      <c r="AG117" s="307"/>
      <c r="AH117" s="90"/>
      <c r="AI117" s="89"/>
      <c r="AJ117" s="89"/>
      <c r="AK117" s="307"/>
      <c r="AL117" s="90"/>
      <c r="AM117" s="89"/>
      <c r="AN117" s="89"/>
      <c r="AO117" s="307"/>
      <c r="AP117" s="90"/>
      <c r="AQ117" s="89"/>
      <c r="AR117" s="89"/>
      <c r="AS117" s="307"/>
      <c r="AT117" s="90"/>
      <c r="AU117" s="89"/>
      <c r="AV117" s="89"/>
      <c r="AW117" s="307"/>
      <c r="AX117" s="90"/>
      <c r="AY117" s="89"/>
      <c r="AZ117" s="89"/>
      <c r="BA117" s="307"/>
      <c r="BB117" s="90"/>
      <c r="BC117" s="89"/>
      <c r="BD117" s="89"/>
      <c r="BE117" s="307"/>
      <c r="BF117" s="90"/>
      <c r="BG117" s="89"/>
      <c r="BH117" s="89"/>
      <c r="BI117" s="307"/>
      <c r="BJ117" s="90"/>
      <c r="BK117" s="89"/>
      <c r="BL117" s="89"/>
      <c r="BM117" s="307"/>
      <c r="BN117" s="90"/>
      <c r="BO117" s="46"/>
    </row>
    <row r="118" spans="1:67" s="44" customFormat="1" hidden="1" x14ac:dyDescent="0.25">
      <c r="A118" s="45"/>
      <c r="B118" s="145"/>
      <c r="C118" s="306"/>
      <c r="D118" s="306"/>
      <c r="E118" s="306"/>
      <c r="F118" s="306"/>
      <c r="G118" s="306"/>
      <c r="H118" s="306"/>
      <c r="I118" s="186">
        <f>SUM(I115:I117)</f>
        <v>0</v>
      </c>
      <c r="J118" s="199"/>
      <c r="K118" s="186">
        <f>SUM(K115:K117)</f>
        <v>0</v>
      </c>
      <c r="L118" s="186">
        <f>SUM(L115:L117)</f>
        <v>0</v>
      </c>
      <c r="M118" s="200"/>
      <c r="N118" s="201"/>
      <c r="O118" s="201"/>
      <c r="P118" s="202">
        <f>SUM(P115:P117)</f>
        <v>0</v>
      </c>
      <c r="Q118" s="203">
        <f>SUM(Q115:Q117)</f>
        <v>0</v>
      </c>
      <c r="R118" s="202">
        <f>SUM(R115:R117)</f>
        <v>0</v>
      </c>
      <c r="S118" s="204">
        <f>SUM(S115:S117)</f>
        <v>0</v>
      </c>
      <c r="T118" s="204">
        <f>SUM(T115:T117)</f>
        <v>0</v>
      </c>
      <c r="U118" s="205"/>
      <c r="V118" s="206"/>
      <c r="W118" s="204">
        <f>SUM(W115:W117)</f>
        <v>0</v>
      </c>
      <c r="X118" s="204">
        <f>SUM(X115:X117)</f>
        <v>0</v>
      </c>
      <c r="Y118" s="205"/>
      <c r="Z118" s="206"/>
      <c r="AA118" s="204">
        <f>SUM(AA115:AA117)</f>
        <v>0</v>
      </c>
      <c r="AB118" s="204">
        <f>SUM(AB115:AB117)</f>
        <v>0</v>
      </c>
      <c r="AC118" s="205"/>
      <c r="AD118" s="206"/>
      <c r="AE118" s="204">
        <f>SUM(AE115:AE117)</f>
        <v>0</v>
      </c>
      <c r="AF118" s="204">
        <f>SUM(AF115:AF117)</f>
        <v>0</v>
      </c>
      <c r="AG118" s="205"/>
      <c r="AH118" s="206"/>
      <c r="AI118" s="204">
        <f>SUM(AI115:AI117)</f>
        <v>0</v>
      </c>
      <c r="AJ118" s="204">
        <f>SUM(AJ115:AJ117)</f>
        <v>0</v>
      </c>
      <c r="AK118" s="205"/>
      <c r="AL118" s="206"/>
      <c r="AM118" s="204">
        <f>SUM(AM115:AM117)</f>
        <v>0</v>
      </c>
      <c r="AN118" s="204">
        <f>SUM(AN115:AN117)</f>
        <v>0</v>
      </c>
      <c r="AO118" s="205"/>
      <c r="AP118" s="206"/>
      <c r="AQ118" s="204">
        <f>SUM(AQ115:AQ117)</f>
        <v>0</v>
      </c>
      <c r="AR118" s="204">
        <f>SUM(AR115:AR117)</f>
        <v>0</v>
      </c>
      <c r="AS118" s="205"/>
      <c r="AT118" s="206"/>
      <c r="AU118" s="204">
        <f>SUM(AU115:AU117)</f>
        <v>0</v>
      </c>
      <c r="AV118" s="204">
        <f>SUM(AV115:AV117)</f>
        <v>0</v>
      </c>
      <c r="AW118" s="205"/>
      <c r="AX118" s="206"/>
      <c r="AY118" s="204">
        <f>SUM(AY115:AY117)</f>
        <v>0</v>
      </c>
      <c r="AZ118" s="204">
        <f>SUM(AZ115:AZ117)</f>
        <v>0</v>
      </c>
      <c r="BA118" s="205"/>
      <c r="BB118" s="206"/>
      <c r="BC118" s="204">
        <f>SUM(BC115:BC117)</f>
        <v>0</v>
      </c>
      <c r="BD118" s="204">
        <f>SUM(BD115:BD117)</f>
        <v>0</v>
      </c>
      <c r="BE118" s="205"/>
      <c r="BF118" s="206"/>
      <c r="BG118" s="204">
        <f>SUM(BG115:BG117)</f>
        <v>0</v>
      </c>
      <c r="BH118" s="204">
        <f>SUM(BH115:BH117)</f>
        <v>0</v>
      </c>
      <c r="BI118" s="205"/>
      <c r="BJ118" s="206"/>
      <c r="BK118" s="204">
        <f>SUM(BK115:BK117)</f>
        <v>0</v>
      </c>
      <c r="BL118" s="204">
        <f>SUM(BL115:BL117)</f>
        <v>0</v>
      </c>
      <c r="BM118" s="205"/>
      <c r="BN118" s="206"/>
      <c r="BO118" s="46"/>
    </row>
    <row r="119" spans="1:67" ht="33" hidden="1" customHeight="1" x14ac:dyDescent="0.25">
      <c r="A119" s="25"/>
      <c r="B119" s="140"/>
      <c r="C119" s="207"/>
      <c r="D119" s="207"/>
      <c r="E119" s="208" t="s">
        <v>131</v>
      </c>
      <c r="F119" s="208"/>
      <c r="G119" s="258"/>
      <c r="H119" s="208"/>
      <c r="I119" s="208"/>
      <c r="J119" s="208"/>
      <c r="K119" s="208"/>
      <c r="L119" s="208"/>
      <c r="M119" s="209"/>
      <c r="N119" s="210"/>
      <c r="O119" s="210"/>
      <c r="P119" s="210"/>
      <c r="Q119" s="210"/>
      <c r="R119" s="210"/>
      <c r="S119" s="209"/>
      <c r="T119" s="209"/>
      <c r="U119" s="209"/>
      <c r="V119" s="211"/>
      <c r="W119" s="209"/>
      <c r="X119" s="209"/>
      <c r="Y119" s="209"/>
      <c r="Z119" s="211"/>
      <c r="AA119" s="209"/>
      <c r="AB119" s="209"/>
      <c r="AC119" s="209"/>
      <c r="AD119" s="211"/>
      <c r="AE119" s="209"/>
      <c r="AF119" s="209"/>
      <c r="AG119" s="209"/>
      <c r="AH119" s="211"/>
      <c r="AI119" s="209"/>
      <c r="AJ119" s="209"/>
      <c r="AK119" s="209"/>
      <c r="AL119" s="211"/>
      <c r="AM119" s="209"/>
      <c r="AN119" s="209"/>
      <c r="AO119" s="209"/>
      <c r="AP119" s="211"/>
      <c r="AQ119" s="209"/>
      <c r="AR119" s="209"/>
      <c r="AS119" s="209"/>
      <c r="AT119" s="211"/>
      <c r="AU119" s="209"/>
      <c r="AV119" s="209"/>
      <c r="AW119" s="209"/>
      <c r="AX119" s="211"/>
      <c r="AY119" s="209"/>
      <c r="AZ119" s="209"/>
      <c r="BA119" s="209"/>
      <c r="BB119" s="211"/>
      <c r="BC119" s="209"/>
      <c r="BD119" s="209"/>
      <c r="BE119" s="209"/>
      <c r="BF119" s="211"/>
      <c r="BG119" s="209"/>
      <c r="BH119" s="209"/>
      <c r="BI119" s="209"/>
      <c r="BJ119" s="211"/>
      <c r="BK119" s="209"/>
      <c r="BL119" s="209"/>
      <c r="BM119" s="209"/>
      <c r="BN119" s="211"/>
      <c r="BO119" s="26"/>
    </row>
    <row r="120" spans="1:67" ht="30" customHeight="1" x14ac:dyDescent="0.25">
      <c r="A120" s="68"/>
      <c r="B120" s="140"/>
      <c r="C120" s="69"/>
      <c r="D120" s="69"/>
      <c r="E120" s="70"/>
      <c r="F120" s="70"/>
      <c r="G120" s="261"/>
      <c r="H120" s="70"/>
      <c r="I120" s="70"/>
      <c r="J120" s="70"/>
      <c r="K120" s="70"/>
      <c r="L120" s="70"/>
      <c r="M120" s="71"/>
      <c r="N120" s="72"/>
      <c r="O120" s="72"/>
      <c r="P120" s="72"/>
      <c r="Q120" s="72"/>
      <c r="R120" s="72"/>
      <c r="S120" s="71"/>
      <c r="T120" s="71"/>
      <c r="U120" s="71"/>
      <c r="V120" s="73"/>
      <c r="W120" s="71"/>
      <c r="X120" s="71"/>
      <c r="Y120" s="71"/>
      <c r="Z120" s="73"/>
      <c r="AA120" s="71"/>
      <c r="AB120" s="71"/>
      <c r="AC120" s="71"/>
      <c r="AD120" s="73"/>
      <c r="AE120" s="71"/>
      <c r="AF120" s="71"/>
      <c r="AG120" s="71"/>
      <c r="AH120" s="73"/>
      <c r="AI120" s="71"/>
      <c r="AJ120" s="71"/>
      <c r="AK120" s="71"/>
      <c r="AL120" s="73"/>
      <c r="AM120" s="71"/>
      <c r="AN120" s="71"/>
      <c r="AO120" s="71"/>
      <c r="AP120" s="73"/>
      <c r="AQ120" s="71"/>
      <c r="AR120" s="71"/>
      <c r="AS120" s="71"/>
      <c r="AT120" s="73"/>
      <c r="AU120" s="71"/>
      <c r="AV120" s="71"/>
      <c r="AW120" s="71"/>
      <c r="AX120" s="73"/>
      <c r="AY120" s="71"/>
      <c r="AZ120" s="71"/>
      <c r="BA120" s="71"/>
      <c r="BB120" s="73"/>
      <c r="BC120" s="71"/>
      <c r="BD120" s="71"/>
      <c r="BE120" s="71"/>
      <c r="BF120" s="73"/>
      <c r="BG120" s="71"/>
      <c r="BH120" s="71"/>
      <c r="BI120" s="71"/>
      <c r="BJ120" s="73"/>
      <c r="BK120" s="71"/>
      <c r="BL120" s="71"/>
      <c r="BM120" s="71"/>
      <c r="BN120" s="73"/>
      <c r="BO120" s="74"/>
    </row>
    <row r="121" spans="1:67" ht="15.75" x14ac:dyDescent="0.25">
      <c r="A121" s="12"/>
      <c r="B121" s="140"/>
      <c r="C121" s="27" t="s">
        <v>19</v>
      </c>
      <c r="D121" s="51"/>
      <c r="E121" s="12"/>
      <c r="F121" s="12"/>
      <c r="G121" s="260"/>
      <c r="H121" s="12"/>
      <c r="I121" s="12"/>
      <c r="J121" s="12"/>
      <c r="K121" s="12"/>
      <c r="L121" s="12"/>
      <c r="M121" s="274"/>
      <c r="N121" s="274"/>
      <c r="O121" s="274"/>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3"/>
    </row>
    <row r="122" spans="1:67" ht="15.75" x14ac:dyDescent="0.25">
      <c r="A122" s="12"/>
      <c r="B122" s="146"/>
      <c r="C122" s="12"/>
      <c r="D122" s="12"/>
      <c r="E122" s="12"/>
      <c r="F122" s="12"/>
      <c r="G122" s="260"/>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3"/>
    </row>
    <row r="123" spans="1:67" ht="15.75" x14ac:dyDescent="0.25">
      <c r="A123" s="12"/>
      <c r="B123" s="146"/>
      <c r="C123" s="12"/>
      <c r="D123" s="12"/>
      <c r="E123" s="12"/>
      <c r="F123" s="12"/>
      <c r="G123" s="260"/>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3"/>
    </row>
    <row r="124" spans="1:67" ht="15.75" x14ac:dyDescent="0.25">
      <c r="A124" s="12"/>
      <c r="B124" s="146"/>
      <c r="C124" s="12"/>
      <c r="D124" s="12"/>
      <c r="E124" s="12"/>
      <c r="F124" s="12"/>
      <c r="G124" s="260"/>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3"/>
    </row>
    <row r="125" spans="1:67" ht="15.75" x14ac:dyDescent="0.25">
      <c r="A125" s="12"/>
      <c r="B125" s="146"/>
      <c r="C125" s="12"/>
      <c r="D125" s="12"/>
      <c r="E125" s="12"/>
      <c r="F125" s="12"/>
      <c r="G125" s="260"/>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3"/>
    </row>
    <row r="126" spans="1:67" ht="15.75" x14ac:dyDescent="0.25">
      <c r="A126" s="12"/>
      <c r="B126" s="146"/>
      <c r="C126" s="12"/>
      <c r="D126" s="12"/>
      <c r="E126" s="12"/>
      <c r="F126" s="12"/>
      <c r="G126" s="260"/>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3"/>
    </row>
    <row r="127" spans="1:67" ht="15.75" x14ac:dyDescent="0.25">
      <c r="A127" s="12"/>
      <c r="B127" s="146"/>
      <c r="C127" s="12"/>
      <c r="D127" s="12"/>
      <c r="E127" s="12"/>
      <c r="F127" s="12"/>
      <c r="G127" s="260"/>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3"/>
    </row>
    <row r="128" spans="1:67" ht="15.75" x14ac:dyDescent="0.25">
      <c r="A128" s="12"/>
      <c r="B128" s="146"/>
      <c r="C128" s="54"/>
      <c r="D128" s="12"/>
      <c r="E128" s="12"/>
      <c r="F128" s="12"/>
      <c r="G128" s="260"/>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3"/>
    </row>
    <row r="129" spans="1:67" ht="15.75" x14ac:dyDescent="0.25">
      <c r="A129" s="12"/>
      <c r="B129" s="146"/>
      <c r="C129" s="54"/>
      <c r="D129" s="12"/>
      <c r="E129" s="12"/>
      <c r="F129" s="12"/>
      <c r="G129" s="260"/>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3"/>
    </row>
    <row r="130" spans="1:67" ht="15.75" x14ac:dyDescent="0.25">
      <c r="A130" s="12"/>
      <c r="B130" s="146"/>
      <c r="C130" s="12"/>
      <c r="D130" s="12"/>
      <c r="E130" s="12"/>
      <c r="F130" s="12"/>
      <c r="G130" s="260"/>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3"/>
    </row>
    <row r="131" spans="1:67" ht="15.75" x14ac:dyDescent="0.25">
      <c r="A131" s="12"/>
      <c r="B131" s="146"/>
      <c r="C131" s="12"/>
      <c r="D131" s="12"/>
      <c r="E131" s="12"/>
      <c r="F131" s="12"/>
      <c r="G131" s="260"/>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3"/>
    </row>
    <row r="132" spans="1:67" ht="15.75" x14ac:dyDescent="0.25">
      <c r="A132" s="13"/>
      <c r="B132" s="147"/>
      <c r="C132" s="12"/>
      <c r="D132" s="13"/>
      <c r="E132" s="13"/>
      <c r="F132" s="13"/>
      <c r="G132" s="262"/>
      <c r="H132" s="13"/>
      <c r="I132" s="13"/>
      <c r="J132" s="13"/>
      <c r="K132" s="13"/>
      <c r="L132" s="13"/>
      <c r="M132" s="13"/>
      <c r="N132" s="13"/>
      <c r="O132" s="28"/>
      <c r="P132" s="28"/>
      <c r="Q132" s="28"/>
      <c r="R132" s="28"/>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row>
    <row r="133" spans="1:67" ht="15.75" x14ac:dyDescent="0.25">
      <c r="A133" s="12"/>
      <c r="B133" s="146"/>
      <c r="C133" s="12"/>
      <c r="D133" s="12"/>
      <c r="E133" s="12"/>
      <c r="F133" s="12"/>
      <c r="G133" s="260"/>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3"/>
    </row>
    <row r="134" spans="1:67" ht="15.75" x14ac:dyDescent="0.25">
      <c r="A134" s="12"/>
      <c r="B134" s="146"/>
      <c r="C134" s="12"/>
      <c r="D134" s="12"/>
      <c r="E134" s="12"/>
      <c r="F134" s="12"/>
      <c r="G134" s="260"/>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3"/>
    </row>
    <row r="135" spans="1:67" ht="15.75" x14ac:dyDescent="0.25">
      <c r="A135" s="12"/>
      <c r="B135" s="146"/>
      <c r="C135" s="12"/>
      <c r="D135" s="12"/>
      <c r="E135" s="12"/>
      <c r="F135" s="12"/>
      <c r="G135" s="260"/>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3"/>
    </row>
    <row r="136" spans="1:67" ht="15.75" x14ac:dyDescent="0.25">
      <c r="A136" s="12"/>
      <c r="B136" s="146"/>
      <c r="C136" s="12"/>
      <c r="D136" s="12"/>
      <c r="E136" s="12"/>
      <c r="F136" s="12"/>
      <c r="G136" s="260"/>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3"/>
    </row>
    <row r="137" spans="1:67" ht="15.75" x14ac:dyDescent="0.25">
      <c r="A137" s="12"/>
      <c r="B137" s="146"/>
      <c r="C137" s="12"/>
      <c r="D137" s="12"/>
      <c r="E137" s="12"/>
      <c r="F137" s="12"/>
      <c r="G137" s="260"/>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3"/>
    </row>
    <row r="138" spans="1:67" ht="15.75" x14ac:dyDescent="0.25">
      <c r="A138" s="12"/>
      <c r="B138" s="146"/>
      <c r="C138" s="12"/>
      <c r="D138" s="12"/>
      <c r="E138" s="12"/>
      <c r="F138" s="12"/>
      <c r="G138" s="260"/>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3"/>
    </row>
    <row r="139" spans="1:67" ht="15.75" x14ac:dyDescent="0.25">
      <c r="A139" s="12"/>
      <c r="B139" s="146"/>
      <c r="C139" s="12"/>
      <c r="D139" s="12"/>
      <c r="E139" s="12"/>
      <c r="F139" s="12"/>
      <c r="G139" s="260"/>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3"/>
    </row>
    <row r="140" spans="1:67" ht="15.75" x14ac:dyDescent="0.25">
      <c r="A140" s="12"/>
      <c r="B140" s="146"/>
      <c r="C140" s="12"/>
      <c r="D140" s="12"/>
      <c r="E140" s="12"/>
      <c r="F140" s="12"/>
      <c r="G140" s="260"/>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3"/>
    </row>
    <row r="141" spans="1:67" ht="15.75" x14ac:dyDescent="0.25">
      <c r="A141" s="12"/>
      <c r="B141" s="146"/>
      <c r="C141" s="12"/>
      <c r="D141" s="12"/>
      <c r="E141" s="12"/>
      <c r="F141" s="12"/>
      <c r="G141" s="260"/>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3"/>
    </row>
    <row r="142" spans="1:67" ht="15.75" x14ac:dyDescent="0.25">
      <c r="A142" s="12"/>
      <c r="B142" s="146"/>
      <c r="C142" s="12"/>
      <c r="D142" s="12"/>
      <c r="E142" s="12"/>
      <c r="F142" s="12"/>
      <c r="G142" s="260"/>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3"/>
    </row>
    <row r="143" spans="1:67" ht="15.75" x14ac:dyDescent="0.25">
      <c r="A143" s="12"/>
      <c r="B143" s="146"/>
      <c r="C143" s="12"/>
      <c r="D143" s="12"/>
      <c r="E143" s="12"/>
      <c r="F143" s="12"/>
      <c r="G143" s="260"/>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3"/>
    </row>
    <row r="144" spans="1:67" ht="15.75" x14ac:dyDescent="0.25">
      <c r="A144" s="12"/>
      <c r="B144" s="146"/>
      <c r="C144" s="12"/>
      <c r="D144" s="12"/>
      <c r="E144" s="12"/>
      <c r="F144" s="12"/>
      <c r="G144" s="260"/>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3"/>
    </row>
    <row r="145" spans="1:67" ht="15.75" x14ac:dyDescent="0.25">
      <c r="A145" s="12"/>
      <c r="B145" s="146"/>
      <c r="C145" s="12"/>
      <c r="D145" s="12"/>
      <c r="E145" s="12"/>
      <c r="F145" s="12"/>
      <c r="G145" s="260"/>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3"/>
    </row>
    <row r="146" spans="1:67" ht="15.75" x14ac:dyDescent="0.25">
      <c r="A146" s="12"/>
      <c r="B146" s="146"/>
      <c r="C146" s="12"/>
      <c r="D146" s="12"/>
      <c r="E146" s="12"/>
      <c r="F146" s="12"/>
      <c r="G146" s="260"/>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3"/>
    </row>
    <row r="147" spans="1:67" ht="15.75" x14ac:dyDescent="0.25">
      <c r="A147" s="12"/>
      <c r="B147" s="146"/>
      <c r="C147" s="12"/>
      <c r="D147" s="12"/>
      <c r="E147" s="12"/>
      <c r="F147" s="12"/>
      <c r="G147" s="260"/>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3"/>
    </row>
    <row r="148" spans="1:67" ht="15.75" x14ac:dyDescent="0.25">
      <c r="A148" s="12"/>
      <c r="B148" s="146"/>
      <c r="C148" s="12"/>
      <c r="D148" s="12"/>
      <c r="E148" s="12"/>
      <c r="F148" s="12"/>
      <c r="G148" s="260"/>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3"/>
    </row>
    <row r="149" spans="1:67" ht="15.75" x14ac:dyDescent="0.25">
      <c r="A149" s="12"/>
      <c r="B149" s="146"/>
      <c r="C149" s="12"/>
      <c r="D149" s="12"/>
      <c r="E149" s="12"/>
      <c r="F149" s="12"/>
      <c r="G149" s="260"/>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3"/>
    </row>
    <row r="150" spans="1:67" ht="15.75" x14ac:dyDescent="0.25">
      <c r="A150" s="12"/>
      <c r="B150" s="146"/>
      <c r="C150" s="12"/>
      <c r="D150" s="12"/>
      <c r="E150" s="12"/>
      <c r="F150" s="12"/>
      <c r="G150" s="260"/>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3"/>
    </row>
    <row r="151" spans="1:67" ht="15.75" x14ac:dyDescent="0.25">
      <c r="A151" s="12"/>
      <c r="B151" s="146"/>
      <c r="C151" s="12"/>
      <c r="D151" s="12"/>
      <c r="E151" s="12"/>
      <c r="F151" s="12"/>
      <c r="G151" s="260"/>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3"/>
    </row>
    <row r="152" spans="1:67" ht="15.75" x14ac:dyDescent="0.25">
      <c r="A152" s="12"/>
      <c r="B152" s="146"/>
      <c r="C152" s="12"/>
      <c r="D152" s="12"/>
      <c r="E152" s="12"/>
      <c r="F152" s="12"/>
      <c r="G152" s="260"/>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3"/>
    </row>
    <row r="153" spans="1:67" ht="15.75" x14ac:dyDescent="0.25">
      <c r="A153" s="12"/>
      <c r="B153" s="146"/>
      <c r="C153" s="12"/>
      <c r="D153" s="12"/>
      <c r="E153" s="12"/>
      <c r="F153" s="12"/>
      <c r="G153" s="260"/>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3"/>
    </row>
    <row r="154" spans="1:67" ht="15.75" x14ac:dyDescent="0.25">
      <c r="A154" s="12"/>
      <c r="B154" s="146"/>
      <c r="C154" s="12"/>
      <c r="D154" s="12"/>
      <c r="E154" s="12"/>
      <c r="F154" s="12"/>
      <c r="G154" s="260"/>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3"/>
    </row>
    <row r="155" spans="1:67" ht="15.75" x14ac:dyDescent="0.25">
      <c r="A155" s="12"/>
      <c r="B155" s="146"/>
      <c r="C155" s="12"/>
      <c r="D155" s="12"/>
      <c r="E155" s="12"/>
      <c r="F155" s="12"/>
      <c r="G155" s="260"/>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3"/>
    </row>
    <row r="156" spans="1:67" ht="15.75" x14ac:dyDescent="0.25">
      <c r="A156" s="12"/>
      <c r="B156" s="146"/>
      <c r="C156" s="12"/>
      <c r="D156" s="12"/>
      <c r="E156" s="12"/>
      <c r="F156" s="12"/>
      <c r="G156" s="260"/>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3"/>
    </row>
    <row r="157" spans="1:67" ht="15.75" x14ac:dyDescent="0.25">
      <c r="A157" s="12"/>
      <c r="B157" s="146"/>
      <c r="C157" s="12"/>
      <c r="D157" s="12"/>
      <c r="E157" s="12"/>
      <c r="F157" s="12"/>
      <c r="G157" s="260"/>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3"/>
    </row>
    <row r="158" spans="1:67" ht="15.75" x14ac:dyDescent="0.25">
      <c r="A158" s="12"/>
      <c r="B158" s="146"/>
      <c r="C158" s="12"/>
      <c r="D158" s="12"/>
      <c r="E158" s="12"/>
      <c r="F158" s="12"/>
      <c r="G158" s="260"/>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3"/>
    </row>
    <row r="159" spans="1:67" ht="15.75" x14ac:dyDescent="0.25">
      <c r="A159" s="12"/>
      <c r="B159" s="146"/>
      <c r="C159" s="12"/>
      <c r="D159" s="12"/>
      <c r="E159" s="12"/>
      <c r="F159" s="12"/>
      <c r="G159" s="260"/>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3"/>
    </row>
    <row r="160" spans="1:67" ht="15.75" x14ac:dyDescent="0.25">
      <c r="A160" s="15"/>
      <c r="B160" s="146"/>
      <c r="C160" s="12"/>
      <c r="D160" s="12"/>
      <c r="E160" s="12"/>
      <c r="F160" s="12"/>
      <c r="G160" s="260"/>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9"/>
    </row>
    <row r="161" spans="1:67" ht="15.75" x14ac:dyDescent="0.25">
      <c r="A161" s="12"/>
      <c r="B161" s="146"/>
      <c r="C161" s="12"/>
      <c r="D161" s="12"/>
      <c r="E161" s="12"/>
      <c r="F161" s="12"/>
      <c r="G161" s="260"/>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3"/>
    </row>
    <row r="162" spans="1:67" ht="15.75" x14ac:dyDescent="0.25">
      <c r="A162" s="12"/>
      <c r="B162" s="146"/>
      <c r="C162" s="12"/>
      <c r="D162" s="12"/>
      <c r="E162" s="12"/>
      <c r="F162" s="12"/>
      <c r="G162" s="260"/>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3"/>
    </row>
    <row r="163" spans="1:67" ht="15.75" x14ac:dyDescent="0.25">
      <c r="A163" s="12"/>
      <c r="B163" s="146"/>
      <c r="C163" s="12"/>
      <c r="D163" s="12"/>
      <c r="E163" s="12"/>
      <c r="F163" s="12"/>
      <c r="G163" s="260"/>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3"/>
    </row>
    <row r="164" spans="1:67" ht="15.75" x14ac:dyDescent="0.25">
      <c r="A164" s="12"/>
      <c r="B164" s="146"/>
      <c r="C164" s="12"/>
      <c r="D164" s="12"/>
      <c r="E164" s="12"/>
      <c r="F164" s="12"/>
      <c r="G164" s="260"/>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3"/>
    </row>
    <row r="165" spans="1:67" ht="15.75" x14ac:dyDescent="0.25">
      <c r="A165" s="12"/>
      <c r="B165" s="146"/>
      <c r="C165" s="12"/>
      <c r="D165" s="12"/>
      <c r="E165" s="12"/>
      <c r="F165" s="12"/>
      <c r="G165" s="260"/>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3"/>
    </row>
    <row r="166" spans="1:67" ht="15.75" x14ac:dyDescent="0.25">
      <c r="A166" s="12"/>
      <c r="B166" s="146"/>
      <c r="C166" s="12"/>
      <c r="D166" s="12"/>
      <c r="E166" s="12"/>
      <c r="F166" s="12"/>
      <c r="G166" s="260"/>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3"/>
    </row>
    <row r="167" spans="1:67" ht="15.75" x14ac:dyDescent="0.25">
      <c r="A167" s="12"/>
      <c r="B167" s="146"/>
      <c r="C167" s="12"/>
      <c r="D167" s="12"/>
      <c r="E167" s="12"/>
      <c r="F167" s="12"/>
      <c r="G167" s="260"/>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3"/>
    </row>
    <row r="168" spans="1:67" ht="15.75" x14ac:dyDescent="0.25">
      <c r="A168" s="15"/>
      <c r="B168" s="146"/>
      <c r="C168" s="12"/>
      <c r="D168" s="12"/>
      <c r="E168" s="12"/>
      <c r="F168" s="12"/>
      <c r="G168" s="260"/>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9"/>
    </row>
    <row r="169" spans="1:67" ht="15.75" x14ac:dyDescent="0.25">
      <c r="A169" s="15"/>
      <c r="B169" s="146"/>
      <c r="C169" s="12"/>
      <c r="D169" s="12"/>
      <c r="E169" s="12"/>
      <c r="F169" s="12"/>
      <c r="G169" s="260"/>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9"/>
    </row>
    <row r="170" spans="1:67" ht="15.75" x14ac:dyDescent="0.25">
      <c r="A170" s="15"/>
      <c r="B170" s="146"/>
      <c r="C170" s="12"/>
      <c r="D170" s="12"/>
      <c r="E170" s="12"/>
      <c r="F170" s="12"/>
      <c r="G170" s="260"/>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9"/>
    </row>
    <row r="171" spans="1:67" ht="15.75" x14ac:dyDescent="0.25">
      <c r="A171" s="15"/>
      <c r="B171" s="146"/>
      <c r="C171" s="12"/>
      <c r="D171" s="12"/>
      <c r="E171" s="12"/>
      <c r="F171" s="12"/>
      <c r="G171" s="260"/>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9"/>
    </row>
    <row r="172" spans="1:67" ht="15.75" x14ac:dyDescent="0.25">
      <c r="A172" s="15"/>
      <c r="B172" s="146"/>
      <c r="C172" s="12"/>
      <c r="D172" s="12"/>
      <c r="E172" s="12"/>
      <c r="F172" s="12"/>
      <c r="G172" s="260"/>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9"/>
    </row>
    <row r="173" spans="1:67" ht="15.75" x14ac:dyDescent="0.25">
      <c r="A173" s="15"/>
      <c r="B173" s="146"/>
      <c r="C173" s="12"/>
      <c r="D173" s="12"/>
      <c r="E173" s="12"/>
      <c r="F173" s="12"/>
      <c r="G173" s="260"/>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9"/>
    </row>
    <row r="174" spans="1:67" ht="15.75" x14ac:dyDescent="0.25">
      <c r="A174" s="15"/>
      <c r="B174" s="146"/>
      <c r="C174" s="12"/>
      <c r="D174" s="12"/>
      <c r="E174" s="12"/>
      <c r="F174" s="12"/>
      <c r="G174" s="260"/>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9"/>
    </row>
    <row r="175" spans="1:67" ht="15.75" x14ac:dyDescent="0.25">
      <c r="A175" s="15"/>
      <c r="B175" s="148"/>
      <c r="C175" s="29"/>
      <c r="D175" s="52"/>
      <c r="E175" s="29"/>
      <c r="F175" s="52"/>
      <c r="G175" s="263"/>
      <c r="H175" s="52"/>
      <c r="I175" s="52"/>
      <c r="J175" s="52"/>
      <c r="K175" s="52"/>
      <c r="L175" s="52"/>
      <c r="M175" s="29"/>
      <c r="N175" s="29"/>
      <c r="O175" s="29"/>
      <c r="P175" s="52"/>
      <c r="Q175" s="52"/>
      <c r="R175" s="52"/>
      <c r="S175" s="29"/>
      <c r="T175" s="52"/>
      <c r="U175" s="52"/>
      <c r="V175" s="29"/>
      <c r="W175" s="29"/>
      <c r="X175" s="52"/>
      <c r="Y175" s="52"/>
      <c r="Z175" s="29"/>
      <c r="AA175" s="29"/>
      <c r="AB175" s="52"/>
      <c r="AC175" s="52"/>
      <c r="AD175" s="29"/>
      <c r="AE175" s="30"/>
      <c r="AF175" s="56"/>
      <c r="AG175" s="56"/>
      <c r="AH175" s="29"/>
      <c r="AI175" s="30"/>
      <c r="AJ175" s="56"/>
      <c r="AK175" s="56"/>
      <c r="AL175" s="29"/>
      <c r="AM175" s="30"/>
      <c r="AN175" s="56"/>
      <c r="AO175" s="56"/>
      <c r="AP175" s="29"/>
      <c r="AQ175" s="31"/>
      <c r="AR175" s="58"/>
      <c r="AS175" s="58"/>
      <c r="AT175" s="29"/>
      <c r="AU175" s="31"/>
      <c r="AV175" s="58"/>
      <c r="AW175" s="58"/>
      <c r="AX175" s="29"/>
      <c r="AY175" s="31"/>
      <c r="AZ175" s="58"/>
      <c r="BA175" s="58"/>
      <c r="BB175" s="29"/>
      <c r="BC175" s="31"/>
      <c r="BD175" s="58"/>
      <c r="BE175" s="58"/>
      <c r="BF175" s="29"/>
      <c r="BG175" s="31"/>
      <c r="BH175" s="58"/>
      <c r="BI175" s="58"/>
      <c r="BJ175" s="29"/>
      <c r="BK175" s="31"/>
      <c r="BL175" s="58"/>
      <c r="BM175" s="58"/>
      <c r="BN175" s="29"/>
      <c r="BO175" s="19"/>
    </row>
    <row r="176" spans="1:67" ht="15.75" x14ac:dyDescent="0.25">
      <c r="A176" s="15"/>
      <c r="B176" s="148"/>
      <c r="C176" s="29"/>
      <c r="D176" s="52"/>
      <c r="E176" s="29"/>
      <c r="F176" s="52"/>
      <c r="G176" s="263"/>
      <c r="H176" s="52"/>
      <c r="I176" s="52"/>
      <c r="J176" s="52"/>
      <c r="K176" s="52"/>
      <c r="L176" s="52"/>
      <c r="M176" s="15"/>
      <c r="N176" s="15"/>
      <c r="O176" s="15"/>
      <c r="P176" s="53"/>
      <c r="Q176" s="53"/>
      <c r="R176" s="53"/>
      <c r="S176" s="15"/>
      <c r="T176" s="53"/>
      <c r="U176" s="53"/>
      <c r="V176" s="15"/>
      <c r="W176" s="15"/>
      <c r="X176" s="53"/>
      <c r="Y176" s="53"/>
      <c r="Z176" s="15"/>
      <c r="AA176" s="15"/>
      <c r="AB176" s="53"/>
      <c r="AC176" s="53"/>
      <c r="AD176" s="15"/>
      <c r="AE176" s="32"/>
      <c r="AF176" s="57"/>
      <c r="AG176" s="57"/>
      <c r="AH176" s="15"/>
      <c r="AI176" s="32"/>
      <c r="AJ176" s="57"/>
      <c r="AK176" s="57"/>
      <c r="AL176" s="15"/>
      <c r="AM176" s="32"/>
      <c r="AN176" s="57"/>
      <c r="AO176" s="57"/>
      <c r="AP176" s="15"/>
      <c r="AQ176" s="32"/>
      <c r="AR176" s="57"/>
      <c r="AS176" s="57"/>
      <c r="AT176" s="15"/>
      <c r="AU176" s="32"/>
      <c r="AV176" s="57"/>
      <c r="AW176" s="57"/>
      <c r="AX176" s="15"/>
      <c r="AY176" s="32"/>
      <c r="AZ176" s="57"/>
      <c r="BA176" s="57"/>
      <c r="BB176" s="15"/>
      <c r="BC176" s="31"/>
      <c r="BD176" s="58"/>
      <c r="BE176" s="58"/>
      <c r="BF176" s="15"/>
      <c r="BG176" s="31"/>
      <c r="BH176" s="58"/>
      <c r="BI176" s="58"/>
      <c r="BJ176" s="15"/>
      <c r="BK176" s="31"/>
      <c r="BL176" s="58"/>
      <c r="BM176" s="58"/>
      <c r="BN176" s="15"/>
      <c r="BO176" s="19"/>
    </row>
    <row r="177" spans="1:67" ht="15.75" x14ac:dyDescent="0.25">
      <c r="A177" s="15"/>
      <c r="B177" s="148"/>
      <c r="C177" s="29"/>
      <c r="D177" s="52"/>
      <c r="E177" s="29"/>
      <c r="F177" s="52"/>
      <c r="G177" s="263"/>
      <c r="H177" s="52"/>
      <c r="I177" s="52"/>
      <c r="J177" s="52"/>
      <c r="K177" s="52"/>
      <c r="L177" s="52"/>
      <c r="M177" s="29"/>
      <c r="N177" s="29"/>
      <c r="O177" s="29"/>
      <c r="P177" s="52"/>
      <c r="Q177" s="52"/>
      <c r="R177" s="52"/>
      <c r="S177" s="29"/>
      <c r="T177" s="52"/>
      <c r="U177" s="52"/>
      <c r="V177" s="29"/>
      <c r="W177" s="29"/>
      <c r="X177" s="52"/>
      <c r="Y177" s="52"/>
      <c r="Z177" s="29"/>
      <c r="AA177" s="29"/>
      <c r="AB177" s="52"/>
      <c r="AC177" s="52"/>
      <c r="AD177" s="29"/>
      <c r="AE177" s="30"/>
      <c r="AF177" s="56"/>
      <c r="AG177" s="56"/>
      <c r="AH177" s="29"/>
      <c r="AI177" s="30"/>
      <c r="AJ177" s="56"/>
      <c r="AK177" s="56"/>
      <c r="AL177" s="29"/>
      <c r="AM177" s="30"/>
      <c r="AN177" s="56"/>
      <c r="AO177" s="56"/>
      <c r="AP177" s="29"/>
      <c r="AQ177" s="31"/>
      <c r="AR177" s="58"/>
      <c r="AS177" s="58"/>
      <c r="AT177" s="29"/>
      <c r="AU177" s="31"/>
      <c r="AV177" s="58"/>
      <c r="AW177" s="58"/>
      <c r="AX177" s="29"/>
      <c r="AY177" s="31"/>
      <c r="AZ177" s="58"/>
      <c r="BA177" s="58"/>
      <c r="BB177" s="29"/>
      <c r="BC177" s="31"/>
      <c r="BD177" s="58"/>
      <c r="BE177" s="58"/>
      <c r="BF177" s="29"/>
      <c r="BG177" s="31"/>
      <c r="BH177" s="58"/>
      <c r="BI177" s="58"/>
      <c r="BJ177" s="29"/>
      <c r="BK177" s="31"/>
      <c r="BL177" s="58"/>
      <c r="BM177" s="58"/>
      <c r="BN177" s="29"/>
      <c r="BO177" s="19"/>
    </row>
    <row r="178" spans="1:67" ht="15.75" x14ac:dyDescent="0.25">
      <c r="A178" s="15"/>
      <c r="B178" s="148"/>
      <c r="C178" s="29"/>
      <c r="D178" s="52"/>
      <c r="E178" s="29"/>
      <c r="F178" s="52"/>
      <c r="G178" s="263"/>
      <c r="H178" s="52"/>
      <c r="I178" s="52"/>
      <c r="J178" s="52"/>
      <c r="K178" s="52"/>
      <c r="L178" s="52"/>
      <c r="M178" s="29"/>
      <c r="N178" s="29"/>
      <c r="O178" s="29"/>
      <c r="P178" s="52"/>
      <c r="Q178" s="52"/>
      <c r="R178" s="52"/>
      <c r="S178" s="29"/>
      <c r="T178" s="52"/>
      <c r="U178" s="52"/>
      <c r="V178" s="29"/>
      <c r="W178" s="29"/>
      <c r="X178" s="52"/>
      <c r="Y178" s="52"/>
      <c r="Z178" s="29"/>
      <c r="AA178" s="29"/>
      <c r="AB178" s="52"/>
      <c r="AC178" s="52"/>
      <c r="AD178" s="29"/>
      <c r="AE178" s="30"/>
      <c r="AF178" s="56"/>
      <c r="AG178" s="56"/>
      <c r="AH178" s="29"/>
      <c r="AI178" s="30"/>
      <c r="AJ178" s="56"/>
      <c r="AK178" s="56"/>
      <c r="AL178" s="29"/>
      <c r="AM178" s="30"/>
      <c r="AN178" s="56"/>
      <c r="AO178" s="56"/>
      <c r="AP178" s="29"/>
      <c r="AQ178" s="31"/>
      <c r="AR178" s="58"/>
      <c r="AS178" s="58"/>
      <c r="AT178" s="29"/>
      <c r="AU178" s="31"/>
      <c r="AV178" s="58"/>
      <c r="AW178" s="58"/>
      <c r="AX178" s="29"/>
      <c r="AY178" s="31"/>
      <c r="AZ178" s="58"/>
      <c r="BA178" s="58"/>
      <c r="BB178" s="29"/>
      <c r="BC178" s="31"/>
      <c r="BD178" s="58"/>
      <c r="BE178" s="58"/>
      <c r="BF178" s="29"/>
      <c r="BG178" s="31"/>
      <c r="BH178" s="58"/>
      <c r="BI178" s="58"/>
      <c r="BJ178" s="29"/>
      <c r="BK178" s="31"/>
      <c r="BL178" s="58"/>
      <c r="BM178" s="58"/>
      <c r="BN178" s="29"/>
      <c r="BO178" s="19"/>
    </row>
    <row r="179" spans="1:67" ht="15.75" x14ac:dyDescent="0.25">
      <c r="A179" s="15"/>
      <c r="B179" s="148"/>
      <c r="C179" s="29"/>
      <c r="D179" s="52"/>
      <c r="E179" s="29"/>
      <c r="F179" s="52"/>
      <c r="G179" s="263"/>
      <c r="H179" s="52"/>
      <c r="I179" s="52"/>
      <c r="J179" s="52"/>
      <c r="K179" s="52"/>
      <c r="L179" s="52"/>
      <c r="M179" s="29"/>
      <c r="N179" s="29"/>
      <c r="O179" s="29"/>
      <c r="P179" s="52"/>
      <c r="Q179" s="52"/>
      <c r="R179" s="52"/>
      <c r="S179" s="29"/>
      <c r="T179" s="52"/>
      <c r="U179" s="52"/>
      <c r="V179" s="29"/>
      <c r="W179" s="29"/>
      <c r="X179" s="52"/>
      <c r="Y179" s="52"/>
      <c r="Z179" s="29"/>
      <c r="AA179" s="29"/>
      <c r="AB179" s="52"/>
      <c r="AC179" s="52"/>
      <c r="AD179" s="29"/>
      <c r="AE179" s="30"/>
      <c r="AF179" s="56"/>
      <c r="AG179" s="56"/>
      <c r="AH179" s="29"/>
      <c r="AI179" s="30"/>
      <c r="AJ179" s="56"/>
      <c r="AK179" s="56"/>
      <c r="AL179" s="29"/>
      <c r="AM179" s="30"/>
      <c r="AN179" s="56"/>
      <c r="AO179" s="56"/>
      <c r="AP179" s="29"/>
      <c r="AQ179" s="31"/>
      <c r="AR179" s="58"/>
      <c r="AS179" s="58"/>
      <c r="AT179" s="29"/>
      <c r="AU179" s="31"/>
      <c r="AV179" s="58"/>
      <c r="AW179" s="58"/>
      <c r="AX179" s="29"/>
      <c r="AY179" s="31"/>
      <c r="AZ179" s="58"/>
      <c r="BA179" s="58"/>
      <c r="BB179" s="29"/>
      <c r="BC179" s="31"/>
      <c r="BD179" s="58"/>
      <c r="BE179" s="58"/>
      <c r="BF179" s="29"/>
      <c r="BG179" s="31"/>
      <c r="BH179" s="58"/>
      <c r="BI179" s="58"/>
      <c r="BJ179" s="29"/>
      <c r="BK179" s="31"/>
      <c r="BL179" s="58"/>
      <c r="BM179" s="58"/>
      <c r="BN179" s="29"/>
      <c r="BO179" s="19"/>
    </row>
    <row r="180" spans="1:67" ht="15.75" x14ac:dyDescent="0.25">
      <c r="A180" s="12"/>
      <c r="B180" s="149"/>
      <c r="C180" s="33"/>
      <c r="D180" s="33"/>
      <c r="E180" s="33"/>
      <c r="F180" s="33"/>
      <c r="G180" s="260"/>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49"/>
      <c r="C181" s="33"/>
      <c r="D181" s="33"/>
      <c r="E181" s="33"/>
      <c r="F181" s="33"/>
      <c r="G181" s="260"/>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49"/>
      <c r="C182" s="33"/>
      <c r="D182" s="33"/>
      <c r="E182" s="33"/>
      <c r="F182" s="33"/>
      <c r="G182" s="260"/>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49"/>
      <c r="C183" s="33"/>
      <c r="D183" s="33"/>
      <c r="E183" s="33"/>
      <c r="F183" s="33"/>
      <c r="G183" s="260"/>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49"/>
      <c r="C184" s="33"/>
      <c r="D184" s="33"/>
      <c r="E184" s="33"/>
      <c r="F184" s="33"/>
      <c r="G184" s="260"/>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49"/>
      <c r="C185" s="33"/>
      <c r="D185" s="33"/>
      <c r="E185" s="33"/>
      <c r="F185" s="33"/>
      <c r="G185" s="260"/>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49"/>
      <c r="C186" s="33"/>
      <c r="D186" s="33"/>
      <c r="E186" s="33"/>
      <c r="F186" s="33"/>
      <c r="G186" s="260"/>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49"/>
      <c r="C187" s="33"/>
      <c r="D187" s="33"/>
      <c r="E187" s="33"/>
      <c r="F187" s="33"/>
      <c r="G187" s="260"/>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49"/>
      <c r="C188" s="33"/>
      <c r="D188" s="33"/>
      <c r="E188" s="33"/>
      <c r="F188" s="33"/>
      <c r="G188" s="260"/>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49"/>
      <c r="C189" s="33"/>
      <c r="D189" s="33"/>
      <c r="E189" s="33"/>
      <c r="F189" s="33"/>
      <c r="G189" s="260"/>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49"/>
      <c r="C190" s="33"/>
      <c r="D190" s="33"/>
      <c r="E190" s="33"/>
      <c r="F190" s="33"/>
      <c r="G190" s="260"/>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49"/>
      <c r="C191" s="33"/>
      <c r="D191" s="33"/>
      <c r="E191" s="33"/>
      <c r="F191" s="33"/>
      <c r="G191" s="260"/>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49"/>
      <c r="C192" s="33"/>
      <c r="D192" s="33"/>
      <c r="E192" s="33"/>
      <c r="F192" s="33"/>
      <c r="G192" s="260"/>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49"/>
      <c r="C193" s="33"/>
      <c r="D193" s="33"/>
      <c r="E193" s="33"/>
      <c r="F193" s="33"/>
      <c r="G193" s="260"/>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49"/>
      <c r="C194" s="33"/>
      <c r="D194" s="33"/>
      <c r="E194" s="33"/>
      <c r="F194" s="33"/>
      <c r="G194" s="260"/>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49"/>
      <c r="C195" s="33"/>
      <c r="D195" s="33"/>
      <c r="E195" s="33"/>
      <c r="F195" s="33"/>
      <c r="G195" s="260"/>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49"/>
      <c r="C196" s="33"/>
      <c r="D196" s="33"/>
      <c r="E196" s="33"/>
      <c r="F196" s="33"/>
      <c r="G196" s="260"/>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49"/>
      <c r="C197" s="33"/>
      <c r="D197" s="33"/>
      <c r="E197" s="33"/>
      <c r="F197" s="33"/>
      <c r="G197" s="260"/>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49"/>
      <c r="C198" s="33"/>
      <c r="D198" s="33"/>
      <c r="E198" s="33"/>
      <c r="F198" s="33"/>
      <c r="G198" s="260"/>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49"/>
      <c r="C199" s="33"/>
      <c r="D199" s="33"/>
      <c r="E199" s="33"/>
      <c r="F199" s="33"/>
      <c r="G199" s="260"/>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49"/>
      <c r="C200" s="33"/>
      <c r="D200" s="33"/>
      <c r="E200" s="33"/>
      <c r="F200" s="33"/>
      <c r="G200" s="260"/>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49"/>
      <c r="C201" s="33"/>
      <c r="D201" s="33"/>
      <c r="E201" s="33"/>
      <c r="F201" s="33"/>
      <c r="G201" s="260"/>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49"/>
      <c r="C202" s="33"/>
      <c r="D202" s="33"/>
      <c r="E202" s="33"/>
      <c r="F202" s="33"/>
      <c r="G202" s="260"/>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49"/>
      <c r="C203" s="33"/>
      <c r="D203" s="33"/>
      <c r="E203" s="33"/>
      <c r="F203" s="33"/>
      <c r="G203" s="260"/>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49"/>
      <c r="C204" s="33"/>
      <c r="D204" s="33"/>
      <c r="E204" s="33"/>
      <c r="F204" s="33"/>
      <c r="G204" s="260"/>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49"/>
      <c r="C205" s="33"/>
      <c r="D205" s="33"/>
      <c r="E205" s="33"/>
      <c r="F205" s="33"/>
      <c r="G205" s="260"/>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49"/>
      <c r="C206" s="33"/>
      <c r="D206" s="33"/>
      <c r="E206" s="33"/>
      <c r="F206" s="33"/>
      <c r="G206" s="260"/>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49"/>
      <c r="C207" s="33"/>
      <c r="D207" s="33"/>
      <c r="E207" s="33"/>
      <c r="F207" s="33"/>
      <c r="G207" s="260"/>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49"/>
      <c r="C208" s="33"/>
      <c r="D208" s="33"/>
      <c r="E208" s="33"/>
      <c r="F208" s="33"/>
      <c r="G208" s="260"/>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49"/>
      <c r="C209" s="33"/>
      <c r="D209" s="33"/>
      <c r="E209" s="33"/>
      <c r="F209" s="33"/>
      <c r="G209" s="260"/>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49"/>
      <c r="C210" s="33"/>
      <c r="D210" s="33"/>
      <c r="E210" s="33"/>
      <c r="F210" s="33"/>
      <c r="G210" s="260"/>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49"/>
      <c r="C211" s="33"/>
      <c r="D211" s="33"/>
      <c r="E211" s="33"/>
      <c r="F211" s="33"/>
      <c r="G211" s="260"/>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49"/>
      <c r="C212" s="33"/>
      <c r="D212" s="33"/>
      <c r="E212" s="33"/>
      <c r="F212" s="33"/>
      <c r="G212" s="260"/>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49"/>
      <c r="C213" s="33"/>
      <c r="D213" s="33"/>
      <c r="E213" s="33"/>
      <c r="F213" s="33"/>
      <c r="G213" s="260"/>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49"/>
      <c r="C214" s="33"/>
      <c r="D214" s="33"/>
      <c r="E214" s="33"/>
      <c r="F214" s="33"/>
      <c r="G214" s="260"/>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49"/>
      <c r="C215" s="33"/>
      <c r="D215" s="33"/>
      <c r="E215" s="33"/>
      <c r="F215" s="33"/>
      <c r="G215" s="260"/>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49"/>
      <c r="C216" s="33"/>
      <c r="D216" s="33"/>
      <c r="E216" s="33"/>
      <c r="F216" s="33"/>
      <c r="G216" s="260"/>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49"/>
      <c r="C217" s="33"/>
      <c r="D217" s="33"/>
      <c r="E217" s="33"/>
      <c r="F217" s="33"/>
      <c r="G217" s="260"/>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49"/>
      <c r="C218" s="33"/>
      <c r="D218" s="33"/>
      <c r="E218" s="33"/>
      <c r="F218" s="33"/>
      <c r="G218" s="260"/>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49"/>
      <c r="C219" s="33"/>
      <c r="D219" s="33"/>
      <c r="E219" s="33"/>
      <c r="F219" s="33"/>
      <c r="G219" s="260"/>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49"/>
      <c r="C220" s="33"/>
      <c r="D220" s="33"/>
      <c r="E220" s="33"/>
      <c r="F220" s="33"/>
      <c r="G220" s="260"/>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49"/>
      <c r="C221" s="33"/>
      <c r="D221" s="33"/>
      <c r="E221" s="33"/>
      <c r="F221" s="33"/>
      <c r="G221" s="260"/>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49"/>
      <c r="C222" s="33"/>
      <c r="D222" s="33"/>
      <c r="E222" s="33"/>
      <c r="F222" s="33"/>
      <c r="G222" s="260"/>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49"/>
      <c r="C223" s="33"/>
      <c r="D223" s="33"/>
      <c r="E223" s="33"/>
      <c r="F223" s="33"/>
      <c r="G223" s="260"/>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49"/>
      <c r="C224" s="33"/>
      <c r="D224" s="33"/>
      <c r="E224" s="33"/>
      <c r="F224" s="33"/>
      <c r="G224" s="260"/>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49"/>
      <c r="C225" s="33"/>
      <c r="D225" s="33"/>
      <c r="E225" s="33"/>
      <c r="F225" s="33"/>
      <c r="G225" s="260"/>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49"/>
      <c r="C226" s="33"/>
      <c r="D226" s="33"/>
      <c r="E226" s="33"/>
      <c r="F226" s="33"/>
      <c r="G226" s="260"/>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49"/>
      <c r="C227" s="33"/>
      <c r="D227" s="33"/>
      <c r="E227" s="33"/>
      <c r="F227" s="33"/>
      <c r="G227" s="260"/>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49"/>
      <c r="C228" s="33"/>
      <c r="D228" s="33"/>
      <c r="E228" s="33"/>
      <c r="F228" s="33"/>
      <c r="G228" s="260"/>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49"/>
      <c r="C229" s="33"/>
      <c r="D229" s="33"/>
      <c r="E229" s="33"/>
      <c r="F229" s="33"/>
      <c r="G229" s="260"/>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49"/>
      <c r="C230" s="33"/>
      <c r="D230" s="33"/>
      <c r="E230" s="33"/>
      <c r="F230" s="33"/>
      <c r="G230" s="260"/>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49"/>
      <c r="C231" s="33"/>
      <c r="D231" s="33"/>
      <c r="E231" s="33"/>
      <c r="F231" s="33"/>
      <c r="G231" s="260"/>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49"/>
      <c r="C232" s="33"/>
      <c r="D232" s="33"/>
      <c r="E232" s="33"/>
      <c r="F232" s="33"/>
      <c r="G232" s="260"/>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49"/>
      <c r="C233" s="33"/>
      <c r="D233" s="33"/>
      <c r="E233" s="33"/>
      <c r="F233" s="33"/>
      <c r="G233" s="260"/>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49"/>
      <c r="C234" s="33"/>
      <c r="D234" s="33"/>
      <c r="E234" s="33"/>
      <c r="F234" s="33"/>
      <c r="G234" s="260"/>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49"/>
      <c r="C235" s="33"/>
      <c r="D235" s="33"/>
      <c r="E235" s="33"/>
      <c r="F235" s="33"/>
      <c r="G235" s="260"/>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49"/>
      <c r="C236" s="33"/>
      <c r="D236" s="33"/>
      <c r="E236" s="33"/>
      <c r="F236" s="33"/>
      <c r="G236" s="260"/>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49"/>
      <c r="C237" s="33"/>
      <c r="D237" s="33"/>
      <c r="E237" s="33"/>
      <c r="F237" s="33"/>
      <c r="G237" s="260"/>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49"/>
      <c r="C238" s="33"/>
      <c r="D238" s="33"/>
      <c r="E238" s="33"/>
      <c r="F238" s="33"/>
      <c r="G238" s="260"/>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49"/>
      <c r="C239" s="33"/>
      <c r="D239" s="33"/>
      <c r="E239" s="33"/>
      <c r="F239" s="33"/>
      <c r="G239" s="260"/>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49"/>
      <c r="C240" s="33"/>
      <c r="D240" s="33"/>
      <c r="E240" s="33"/>
      <c r="F240" s="33"/>
      <c r="G240" s="260"/>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49"/>
      <c r="C241" s="33"/>
      <c r="D241" s="33"/>
      <c r="E241" s="33"/>
      <c r="F241" s="33"/>
      <c r="G241" s="260"/>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49"/>
      <c r="C242" s="33"/>
      <c r="D242" s="33"/>
      <c r="E242" s="33"/>
      <c r="F242" s="33"/>
      <c r="G242" s="260"/>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49"/>
      <c r="C243" s="33"/>
      <c r="D243" s="33"/>
      <c r="E243" s="33"/>
      <c r="F243" s="33"/>
      <c r="G243" s="260"/>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49"/>
      <c r="C244" s="33"/>
      <c r="D244" s="33"/>
      <c r="E244" s="33"/>
      <c r="F244" s="33"/>
      <c r="G244" s="260"/>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49"/>
      <c r="C245" s="33"/>
      <c r="D245" s="33"/>
      <c r="E245" s="33"/>
      <c r="F245" s="33"/>
      <c r="G245" s="260"/>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49"/>
      <c r="C246" s="33"/>
      <c r="D246" s="33"/>
      <c r="E246" s="33"/>
      <c r="F246" s="33"/>
      <c r="G246" s="260"/>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49"/>
      <c r="C247" s="33"/>
      <c r="D247" s="33"/>
      <c r="E247" s="33"/>
      <c r="F247" s="33"/>
      <c r="G247" s="260"/>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49"/>
      <c r="C248" s="33"/>
      <c r="D248" s="33"/>
      <c r="E248" s="33"/>
      <c r="F248" s="33"/>
      <c r="G248" s="260"/>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49"/>
      <c r="C249" s="33"/>
      <c r="D249" s="33"/>
      <c r="E249" s="33"/>
      <c r="F249" s="33"/>
      <c r="G249" s="260"/>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49"/>
      <c r="C250" s="33"/>
      <c r="D250" s="33"/>
      <c r="E250" s="33"/>
      <c r="F250" s="33"/>
      <c r="G250" s="260"/>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49"/>
      <c r="C251" s="33"/>
      <c r="D251" s="33"/>
      <c r="E251" s="33"/>
      <c r="F251" s="33"/>
      <c r="G251" s="260"/>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49"/>
      <c r="C252" s="33"/>
      <c r="D252" s="33"/>
      <c r="E252" s="33"/>
      <c r="F252" s="33"/>
      <c r="G252" s="260"/>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49"/>
      <c r="C253" s="33"/>
      <c r="D253" s="33"/>
      <c r="E253" s="33"/>
      <c r="F253" s="33"/>
      <c r="G253" s="260"/>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49"/>
      <c r="C254" s="33"/>
      <c r="D254" s="33"/>
      <c r="E254" s="33"/>
      <c r="F254" s="33"/>
      <c r="G254" s="260"/>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49"/>
      <c r="C255" s="33"/>
      <c r="D255" s="33"/>
      <c r="E255" s="33"/>
      <c r="F255" s="33"/>
      <c r="G255" s="260"/>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49"/>
      <c r="C256" s="33"/>
      <c r="D256" s="33"/>
      <c r="E256" s="33"/>
      <c r="F256" s="33"/>
      <c r="G256" s="260"/>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49"/>
      <c r="C257" s="33"/>
      <c r="D257" s="33"/>
      <c r="E257" s="33"/>
      <c r="F257" s="33"/>
      <c r="G257" s="260"/>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49"/>
      <c r="C258" s="33"/>
      <c r="D258" s="33"/>
      <c r="E258" s="33"/>
      <c r="F258" s="33"/>
      <c r="G258" s="260"/>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49"/>
      <c r="C259" s="33"/>
      <c r="D259" s="33"/>
      <c r="E259" s="33"/>
      <c r="F259" s="33"/>
      <c r="G259" s="260"/>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49"/>
      <c r="C260" s="33"/>
      <c r="D260" s="33"/>
      <c r="E260" s="33"/>
      <c r="F260" s="33"/>
      <c r="G260" s="260"/>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49"/>
      <c r="C261" s="33"/>
      <c r="D261" s="33"/>
      <c r="E261" s="33"/>
      <c r="F261" s="33"/>
      <c r="G261" s="260"/>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49"/>
      <c r="C262" s="33"/>
      <c r="D262" s="33"/>
      <c r="E262" s="33"/>
      <c r="F262" s="33"/>
      <c r="G262" s="260"/>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49"/>
      <c r="C263" s="33"/>
      <c r="D263" s="33"/>
      <c r="E263" s="33"/>
      <c r="F263" s="33"/>
      <c r="G263" s="260"/>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49"/>
      <c r="C264" s="33"/>
      <c r="D264" s="33"/>
      <c r="E264" s="33"/>
      <c r="F264" s="33"/>
      <c r="G264" s="260"/>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49"/>
      <c r="C265" s="33"/>
      <c r="D265" s="33"/>
      <c r="E265" s="33"/>
      <c r="F265" s="33"/>
      <c r="G265" s="260"/>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49"/>
      <c r="C266" s="33"/>
      <c r="D266" s="33"/>
      <c r="E266" s="33"/>
      <c r="F266" s="33"/>
      <c r="G266" s="260"/>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49"/>
      <c r="C267" s="33"/>
      <c r="D267" s="33"/>
      <c r="E267" s="33"/>
      <c r="F267" s="33"/>
      <c r="G267" s="260"/>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49"/>
      <c r="C268" s="33"/>
      <c r="D268" s="33"/>
      <c r="E268" s="33"/>
      <c r="F268" s="33"/>
      <c r="G268" s="260"/>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49"/>
      <c r="C269" s="33"/>
      <c r="D269" s="33"/>
      <c r="E269" s="33"/>
      <c r="F269" s="33"/>
      <c r="G269" s="260"/>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49"/>
      <c r="C270" s="33"/>
      <c r="D270" s="33"/>
      <c r="E270" s="33"/>
      <c r="F270" s="33"/>
      <c r="G270" s="260"/>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49"/>
      <c r="C271" s="33"/>
      <c r="D271" s="33"/>
      <c r="E271" s="33"/>
      <c r="F271" s="33"/>
      <c r="G271" s="260"/>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49"/>
      <c r="C272" s="33"/>
      <c r="D272" s="33"/>
      <c r="E272" s="33"/>
      <c r="F272" s="33"/>
      <c r="G272" s="260"/>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49"/>
      <c r="C273" s="33"/>
      <c r="D273" s="33"/>
      <c r="E273" s="33"/>
      <c r="F273" s="33"/>
      <c r="G273" s="260"/>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49"/>
      <c r="C274" s="33"/>
      <c r="D274" s="33"/>
      <c r="E274" s="33"/>
      <c r="F274" s="33"/>
      <c r="G274" s="260"/>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49"/>
      <c r="C275" s="33"/>
      <c r="D275" s="33"/>
      <c r="E275" s="33"/>
      <c r="F275" s="33"/>
      <c r="G275" s="260"/>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49"/>
      <c r="C276" s="33"/>
      <c r="D276" s="33"/>
      <c r="E276" s="33"/>
      <c r="F276" s="33"/>
      <c r="G276" s="260"/>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49"/>
      <c r="C277" s="33"/>
      <c r="D277" s="33"/>
      <c r="E277" s="33"/>
      <c r="F277" s="33"/>
      <c r="G277" s="260"/>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49"/>
      <c r="C278" s="33"/>
      <c r="D278" s="33"/>
      <c r="E278" s="33"/>
      <c r="F278" s="33"/>
      <c r="G278" s="260"/>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49"/>
      <c r="C279" s="33"/>
      <c r="D279" s="33"/>
      <c r="E279" s="33"/>
      <c r="F279" s="33"/>
      <c r="G279" s="260"/>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49"/>
      <c r="C280" s="33"/>
      <c r="D280" s="33"/>
      <c r="E280" s="33"/>
      <c r="F280" s="33"/>
      <c r="G280" s="260"/>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49"/>
      <c r="C281" s="33"/>
      <c r="D281" s="33"/>
      <c r="E281" s="33"/>
      <c r="F281" s="33"/>
      <c r="G281" s="260"/>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49"/>
      <c r="C282" s="33"/>
      <c r="D282" s="33"/>
      <c r="E282" s="33"/>
      <c r="F282" s="33"/>
      <c r="G282" s="260"/>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49"/>
      <c r="C283" s="33"/>
      <c r="D283" s="33"/>
      <c r="E283" s="33"/>
      <c r="F283" s="33"/>
      <c r="G283" s="260"/>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49"/>
      <c r="C284" s="33"/>
      <c r="D284" s="33"/>
      <c r="E284" s="33"/>
      <c r="F284" s="33"/>
      <c r="G284" s="260"/>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49"/>
      <c r="C285" s="33"/>
      <c r="D285" s="33"/>
      <c r="E285" s="33"/>
      <c r="F285" s="33"/>
      <c r="G285" s="260"/>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49"/>
      <c r="C286" s="33"/>
      <c r="D286" s="33"/>
      <c r="E286" s="33"/>
      <c r="F286" s="33"/>
      <c r="G286" s="260"/>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49"/>
      <c r="C287" s="33"/>
      <c r="D287" s="33"/>
      <c r="E287" s="33"/>
      <c r="F287" s="33"/>
      <c r="G287" s="260"/>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49"/>
      <c r="C288" s="33"/>
      <c r="D288" s="33"/>
      <c r="E288" s="33"/>
      <c r="F288" s="33"/>
      <c r="G288" s="260"/>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49"/>
      <c r="C289" s="33"/>
      <c r="D289" s="33"/>
      <c r="E289" s="33"/>
      <c r="F289" s="33"/>
      <c r="G289" s="260"/>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49"/>
      <c r="C290" s="33"/>
      <c r="D290" s="33"/>
      <c r="E290" s="33"/>
      <c r="F290" s="33"/>
      <c r="G290" s="260"/>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49"/>
      <c r="C291" s="33"/>
      <c r="D291" s="33"/>
      <c r="E291" s="33"/>
      <c r="F291" s="33"/>
      <c r="G291" s="260"/>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49"/>
      <c r="C292" s="33"/>
      <c r="D292" s="33"/>
      <c r="E292" s="33"/>
      <c r="F292" s="33"/>
      <c r="G292" s="260"/>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49"/>
      <c r="C293" s="33"/>
      <c r="D293" s="33"/>
      <c r="E293" s="33"/>
      <c r="F293" s="33"/>
      <c r="G293" s="260"/>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49"/>
      <c r="C294" s="33"/>
      <c r="D294" s="33"/>
      <c r="E294" s="33"/>
      <c r="F294" s="33"/>
      <c r="G294" s="260"/>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49"/>
      <c r="C295" s="33"/>
      <c r="D295" s="33"/>
      <c r="E295" s="33"/>
      <c r="F295" s="33"/>
      <c r="G295" s="260"/>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49"/>
      <c r="C296" s="33"/>
      <c r="D296" s="33"/>
      <c r="E296" s="33"/>
      <c r="F296" s="33"/>
      <c r="G296" s="260"/>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49"/>
      <c r="C297" s="33"/>
      <c r="D297" s="33"/>
      <c r="E297" s="33"/>
      <c r="F297" s="33"/>
      <c r="G297" s="260"/>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49"/>
      <c r="C298" s="33"/>
      <c r="D298" s="33"/>
      <c r="E298" s="33"/>
      <c r="F298" s="33"/>
      <c r="G298" s="260"/>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49"/>
      <c r="C299" s="33"/>
      <c r="D299" s="33"/>
      <c r="E299" s="33"/>
      <c r="F299" s="33"/>
      <c r="G299" s="260"/>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49"/>
      <c r="C300" s="33"/>
      <c r="D300" s="33"/>
      <c r="E300" s="33"/>
      <c r="F300" s="33"/>
      <c r="G300" s="260"/>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49"/>
      <c r="C301" s="33"/>
      <c r="D301" s="33"/>
      <c r="E301" s="33"/>
      <c r="F301" s="33"/>
      <c r="G301" s="260"/>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49"/>
      <c r="C302" s="33"/>
      <c r="D302" s="33"/>
      <c r="E302" s="33"/>
      <c r="F302" s="33"/>
      <c r="G302" s="260"/>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49"/>
      <c r="C303" s="33"/>
      <c r="D303" s="33"/>
      <c r="E303" s="33"/>
      <c r="F303" s="33"/>
      <c r="G303" s="260"/>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49"/>
      <c r="C304" s="33"/>
      <c r="D304" s="33"/>
      <c r="E304" s="33"/>
      <c r="F304" s="33"/>
      <c r="G304" s="260"/>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49"/>
      <c r="C305" s="33"/>
      <c r="D305" s="33"/>
      <c r="E305" s="33"/>
      <c r="F305" s="33"/>
      <c r="G305" s="260"/>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49"/>
      <c r="C306" s="33"/>
      <c r="D306" s="33"/>
      <c r="E306" s="33"/>
      <c r="F306" s="33"/>
      <c r="G306" s="260"/>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49"/>
      <c r="C307" s="33"/>
      <c r="D307" s="33"/>
      <c r="E307" s="33"/>
      <c r="F307" s="33"/>
      <c r="G307" s="260"/>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49"/>
      <c r="C308" s="33"/>
      <c r="D308" s="33"/>
      <c r="E308" s="33"/>
      <c r="F308" s="33"/>
      <c r="G308" s="260"/>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49"/>
      <c r="C309" s="33"/>
      <c r="D309" s="33"/>
      <c r="E309" s="33"/>
      <c r="F309" s="33"/>
      <c r="G309" s="260"/>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49"/>
      <c r="C310" s="33"/>
      <c r="D310" s="33"/>
      <c r="E310" s="33"/>
      <c r="F310" s="33"/>
      <c r="G310" s="260"/>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49"/>
      <c r="C311" s="33"/>
      <c r="D311" s="33"/>
      <c r="E311" s="33"/>
      <c r="F311" s="33"/>
      <c r="G311" s="260"/>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49"/>
      <c r="C312" s="33"/>
      <c r="D312" s="33"/>
      <c r="E312" s="33"/>
      <c r="F312" s="33"/>
      <c r="G312" s="260"/>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49"/>
      <c r="C313" s="33"/>
      <c r="D313" s="33"/>
      <c r="E313" s="33"/>
      <c r="F313" s="33"/>
      <c r="G313" s="260"/>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49"/>
      <c r="C314" s="33"/>
      <c r="D314" s="33"/>
      <c r="E314" s="33"/>
      <c r="F314" s="33"/>
      <c r="G314" s="260"/>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49"/>
      <c r="C315" s="33"/>
      <c r="D315" s="33"/>
      <c r="E315" s="33"/>
      <c r="F315" s="33"/>
      <c r="G315" s="260"/>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49"/>
      <c r="C316" s="33"/>
      <c r="D316" s="33"/>
      <c r="E316" s="33"/>
      <c r="F316" s="33"/>
      <c r="G316" s="260"/>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49"/>
      <c r="C317" s="33"/>
      <c r="D317" s="33"/>
      <c r="E317" s="33"/>
      <c r="F317" s="33"/>
      <c r="G317" s="260"/>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49"/>
      <c r="C318" s="33"/>
      <c r="D318" s="33"/>
      <c r="E318" s="33"/>
      <c r="F318" s="33"/>
      <c r="G318" s="260"/>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49"/>
      <c r="C319" s="33"/>
      <c r="D319" s="33"/>
      <c r="E319" s="33"/>
      <c r="F319" s="33"/>
      <c r="G319" s="260"/>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49"/>
      <c r="C320" s="33"/>
      <c r="D320" s="33"/>
      <c r="E320" s="33"/>
      <c r="F320" s="33"/>
      <c r="G320" s="260"/>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49"/>
      <c r="C321" s="33"/>
      <c r="D321" s="33"/>
      <c r="E321" s="33"/>
      <c r="F321" s="33"/>
      <c r="G321" s="260"/>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49"/>
      <c r="C322" s="33"/>
      <c r="D322" s="33"/>
      <c r="E322" s="33"/>
      <c r="F322" s="33"/>
      <c r="G322" s="260"/>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49"/>
      <c r="C323" s="33"/>
      <c r="D323" s="33"/>
      <c r="E323" s="33"/>
      <c r="F323" s="33"/>
      <c r="G323" s="260"/>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49"/>
      <c r="C324" s="33"/>
      <c r="D324" s="33"/>
      <c r="E324" s="33"/>
      <c r="F324" s="33"/>
      <c r="G324" s="260"/>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49"/>
      <c r="C325" s="33"/>
      <c r="D325" s="33"/>
      <c r="E325" s="33"/>
      <c r="F325" s="33"/>
      <c r="G325" s="260"/>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49"/>
      <c r="C326" s="33"/>
      <c r="D326" s="33"/>
      <c r="E326" s="33"/>
      <c r="F326" s="33"/>
      <c r="G326" s="260"/>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49"/>
      <c r="C327" s="33"/>
      <c r="D327" s="33"/>
      <c r="E327" s="33"/>
      <c r="F327" s="33"/>
      <c r="G327" s="260"/>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49"/>
      <c r="C328" s="33"/>
      <c r="D328" s="33"/>
      <c r="E328" s="33"/>
      <c r="F328" s="33"/>
      <c r="G328" s="260"/>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49"/>
      <c r="C329" s="33"/>
      <c r="D329" s="33"/>
      <c r="E329" s="33"/>
      <c r="F329" s="33"/>
      <c r="G329" s="260"/>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49"/>
      <c r="C330" s="33"/>
      <c r="D330" s="33"/>
      <c r="E330" s="33"/>
      <c r="F330" s="33"/>
      <c r="G330" s="260"/>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49"/>
      <c r="C331" s="33"/>
      <c r="D331" s="33"/>
      <c r="E331" s="33"/>
      <c r="F331" s="33"/>
      <c r="G331" s="260"/>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49"/>
      <c r="C332" s="33"/>
      <c r="D332" s="33"/>
      <c r="E332" s="33"/>
      <c r="F332" s="33"/>
      <c r="G332" s="260"/>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49"/>
      <c r="C333" s="33"/>
      <c r="D333" s="33"/>
      <c r="E333" s="33"/>
      <c r="F333" s="33"/>
      <c r="G333" s="260"/>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49"/>
      <c r="C334" s="33"/>
      <c r="D334" s="33"/>
      <c r="E334" s="33"/>
      <c r="F334" s="33"/>
      <c r="G334" s="260"/>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49"/>
      <c r="C335" s="33"/>
      <c r="D335" s="33"/>
      <c r="E335" s="33"/>
      <c r="F335" s="33"/>
      <c r="G335" s="260"/>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49"/>
      <c r="C336" s="33"/>
      <c r="D336" s="33"/>
      <c r="E336" s="33"/>
      <c r="F336" s="33"/>
      <c r="G336" s="260"/>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49"/>
      <c r="C337" s="33"/>
      <c r="D337" s="33"/>
      <c r="E337" s="33"/>
      <c r="F337" s="33"/>
      <c r="G337" s="260"/>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49"/>
      <c r="C338" s="33"/>
      <c r="D338" s="33"/>
      <c r="E338" s="33"/>
      <c r="F338" s="33"/>
      <c r="G338" s="260"/>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49"/>
      <c r="C339" s="33"/>
      <c r="D339" s="33"/>
      <c r="E339" s="33"/>
      <c r="F339" s="33"/>
      <c r="G339" s="260"/>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49"/>
      <c r="C340" s="33"/>
      <c r="D340" s="33"/>
      <c r="E340" s="33"/>
      <c r="F340" s="33"/>
      <c r="G340" s="260"/>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49"/>
      <c r="C341" s="33"/>
      <c r="D341" s="33"/>
      <c r="E341" s="33"/>
      <c r="F341" s="33"/>
      <c r="G341" s="260"/>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49"/>
      <c r="C342" s="33"/>
      <c r="D342" s="33"/>
      <c r="E342" s="33"/>
      <c r="F342" s="33"/>
      <c r="G342" s="260"/>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49"/>
      <c r="C343" s="33"/>
      <c r="D343" s="33"/>
      <c r="E343" s="33"/>
      <c r="F343" s="33"/>
      <c r="G343" s="260"/>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49"/>
      <c r="C344" s="33"/>
      <c r="D344" s="33"/>
      <c r="E344" s="33"/>
      <c r="F344" s="33"/>
      <c r="G344" s="260"/>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49"/>
      <c r="C345" s="33"/>
      <c r="D345" s="33"/>
      <c r="E345" s="33"/>
      <c r="F345" s="33"/>
      <c r="G345" s="260"/>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49"/>
      <c r="C346" s="33"/>
      <c r="D346" s="33"/>
      <c r="E346" s="33"/>
      <c r="F346" s="33"/>
      <c r="G346" s="260"/>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49"/>
      <c r="C347" s="33"/>
      <c r="D347" s="33"/>
      <c r="E347" s="33"/>
      <c r="F347" s="33"/>
      <c r="G347" s="260"/>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49"/>
      <c r="C348" s="33"/>
      <c r="D348" s="33"/>
      <c r="E348" s="33"/>
      <c r="F348" s="33"/>
      <c r="G348" s="260"/>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49"/>
      <c r="C349" s="33"/>
      <c r="D349" s="33"/>
      <c r="E349" s="33"/>
      <c r="F349" s="33"/>
      <c r="G349" s="260"/>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49"/>
      <c r="C350" s="33"/>
      <c r="D350" s="33"/>
      <c r="E350" s="33"/>
      <c r="F350" s="33"/>
      <c r="G350" s="260"/>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49"/>
      <c r="C351" s="33"/>
      <c r="D351" s="33"/>
      <c r="E351" s="33"/>
      <c r="F351" s="33"/>
      <c r="G351" s="260"/>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49"/>
      <c r="C352" s="33"/>
      <c r="D352" s="33"/>
      <c r="E352" s="33"/>
      <c r="F352" s="33"/>
      <c r="G352" s="260"/>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49"/>
      <c r="C353" s="33"/>
      <c r="D353" s="33"/>
      <c r="E353" s="33"/>
      <c r="F353" s="33"/>
      <c r="G353" s="260"/>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49"/>
      <c r="C354" s="33"/>
      <c r="D354" s="33"/>
      <c r="E354" s="33"/>
      <c r="F354" s="33"/>
      <c r="G354" s="260"/>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49"/>
      <c r="C355" s="33"/>
      <c r="D355" s="33"/>
      <c r="E355" s="33"/>
      <c r="F355" s="33"/>
      <c r="G355" s="260"/>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49"/>
      <c r="C356" s="33"/>
      <c r="D356" s="33"/>
      <c r="E356" s="33"/>
      <c r="F356" s="33"/>
      <c r="G356" s="260"/>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49"/>
      <c r="C357" s="33"/>
      <c r="D357" s="33"/>
      <c r="E357" s="33"/>
      <c r="F357" s="33"/>
      <c r="G357" s="260"/>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49"/>
      <c r="C358" s="33"/>
      <c r="D358" s="33"/>
      <c r="E358" s="33"/>
      <c r="F358" s="33"/>
      <c r="G358" s="260"/>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49"/>
      <c r="C359" s="33"/>
      <c r="D359" s="33"/>
      <c r="E359" s="33"/>
      <c r="F359" s="33"/>
      <c r="G359" s="260"/>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49"/>
      <c r="C360" s="33"/>
      <c r="D360" s="33"/>
      <c r="E360" s="33"/>
      <c r="F360" s="33"/>
      <c r="G360" s="260"/>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49"/>
      <c r="C361" s="33"/>
      <c r="D361" s="33"/>
      <c r="E361" s="33"/>
      <c r="F361" s="33"/>
      <c r="G361" s="260"/>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49"/>
      <c r="C362" s="33"/>
      <c r="D362" s="33"/>
      <c r="E362" s="33"/>
      <c r="F362" s="33"/>
      <c r="G362" s="260"/>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49"/>
      <c r="C363" s="33"/>
      <c r="D363" s="33"/>
      <c r="E363" s="33"/>
      <c r="F363" s="33"/>
      <c r="G363" s="260"/>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49"/>
      <c r="C364" s="33"/>
      <c r="D364" s="33"/>
      <c r="E364" s="33"/>
      <c r="F364" s="33"/>
      <c r="G364" s="260"/>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49"/>
      <c r="C365" s="33"/>
      <c r="D365" s="33"/>
      <c r="E365" s="33"/>
      <c r="F365" s="33"/>
      <c r="G365" s="260"/>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49"/>
      <c r="C366" s="33"/>
      <c r="D366" s="33"/>
      <c r="E366" s="33"/>
      <c r="F366" s="33"/>
      <c r="G366" s="260"/>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49"/>
      <c r="C367" s="33"/>
      <c r="D367" s="33"/>
      <c r="E367" s="33"/>
      <c r="F367" s="33"/>
      <c r="G367" s="260"/>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49"/>
      <c r="C368" s="33"/>
      <c r="D368" s="33"/>
      <c r="E368" s="33"/>
      <c r="F368" s="33"/>
      <c r="G368" s="260"/>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49"/>
      <c r="C369" s="33"/>
      <c r="D369" s="33"/>
      <c r="E369" s="33"/>
      <c r="F369" s="33"/>
      <c r="G369" s="260"/>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49"/>
      <c r="C370" s="33"/>
      <c r="D370" s="33"/>
      <c r="E370" s="33"/>
      <c r="F370" s="33"/>
      <c r="G370" s="260"/>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49"/>
      <c r="C371" s="33"/>
      <c r="D371" s="33"/>
      <c r="E371" s="33"/>
      <c r="F371" s="33"/>
      <c r="G371" s="260"/>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49"/>
      <c r="C372" s="33"/>
      <c r="D372" s="33"/>
      <c r="E372" s="33"/>
      <c r="F372" s="33"/>
      <c r="G372" s="260"/>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49"/>
      <c r="C373" s="33"/>
      <c r="D373" s="33"/>
      <c r="E373" s="33"/>
      <c r="F373" s="33"/>
      <c r="G373" s="260"/>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49"/>
      <c r="C374" s="33"/>
      <c r="D374" s="33"/>
      <c r="E374" s="33"/>
      <c r="F374" s="33"/>
      <c r="G374" s="260"/>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49"/>
      <c r="C375" s="33"/>
      <c r="D375" s="33"/>
      <c r="E375" s="33"/>
      <c r="F375" s="33"/>
      <c r="G375" s="260"/>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49"/>
      <c r="C376" s="33"/>
      <c r="D376" s="33"/>
      <c r="E376" s="33"/>
      <c r="F376" s="33"/>
      <c r="G376" s="260"/>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49"/>
      <c r="C377" s="33"/>
      <c r="D377" s="33"/>
      <c r="E377" s="33"/>
      <c r="F377" s="33"/>
      <c r="G377" s="260"/>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49"/>
      <c r="C378" s="33"/>
      <c r="D378" s="33"/>
      <c r="E378" s="33"/>
      <c r="F378" s="33"/>
      <c r="G378" s="260"/>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49"/>
      <c r="C379" s="33"/>
      <c r="D379" s="33"/>
      <c r="E379" s="33"/>
      <c r="F379" s="33"/>
      <c r="G379" s="260"/>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49"/>
      <c r="C380" s="33"/>
      <c r="D380" s="33"/>
      <c r="E380" s="33"/>
      <c r="F380" s="33"/>
      <c r="G380" s="260"/>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49"/>
      <c r="C381" s="33"/>
      <c r="D381" s="33"/>
      <c r="E381" s="33"/>
      <c r="F381" s="33"/>
      <c r="G381" s="260"/>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49"/>
      <c r="C382" s="33"/>
      <c r="D382" s="33"/>
      <c r="E382" s="33"/>
      <c r="F382" s="33"/>
      <c r="G382" s="260"/>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49"/>
      <c r="C383" s="33"/>
      <c r="D383" s="33"/>
      <c r="E383" s="33"/>
      <c r="F383" s="33"/>
      <c r="G383" s="260"/>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49"/>
      <c r="C384" s="33"/>
      <c r="D384" s="33"/>
      <c r="E384" s="33"/>
      <c r="F384" s="33"/>
      <c r="G384" s="260"/>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49"/>
      <c r="C385" s="33"/>
      <c r="D385" s="33"/>
      <c r="E385" s="33"/>
      <c r="F385" s="33"/>
      <c r="G385" s="260"/>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49"/>
      <c r="C386" s="33"/>
      <c r="D386" s="33"/>
      <c r="E386" s="33"/>
      <c r="F386" s="33"/>
      <c r="G386" s="260"/>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49"/>
      <c r="C387" s="33"/>
      <c r="D387" s="33"/>
      <c r="E387" s="33"/>
      <c r="F387" s="33"/>
      <c r="G387" s="260"/>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49"/>
      <c r="C388" s="33"/>
      <c r="D388" s="33"/>
      <c r="E388" s="33"/>
      <c r="F388" s="33"/>
      <c r="G388" s="260"/>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49"/>
      <c r="C389" s="33"/>
      <c r="D389" s="33"/>
      <c r="E389" s="33"/>
      <c r="F389" s="33"/>
      <c r="G389" s="260"/>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49"/>
      <c r="C390" s="33"/>
      <c r="D390" s="33"/>
      <c r="E390" s="33"/>
      <c r="F390" s="33"/>
      <c r="G390" s="260"/>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49"/>
      <c r="C391" s="33"/>
      <c r="D391" s="33"/>
      <c r="E391" s="33"/>
      <c r="F391" s="33"/>
      <c r="G391" s="260"/>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49"/>
      <c r="C392" s="33"/>
      <c r="D392" s="33"/>
      <c r="E392" s="33"/>
      <c r="F392" s="33"/>
      <c r="G392" s="260"/>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49"/>
      <c r="C393" s="33"/>
      <c r="D393" s="33"/>
      <c r="E393" s="33"/>
      <c r="F393" s="33"/>
      <c r="G393" s="260"/>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49"/>
      <c r="C394" s="33"/>
      <c r="D394" s="33"/>
      <c r="E394" s="33"/>
      <c r="F394" s="33"/>
      <c r="G394" s="260"/>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49"/>
      <c r="C395" s="33"/>
      <c r="D395" s="33"/>
      <c r="E395" s="33"/>
      <c r="F395" s="33"/>
      <c r="G395" s="260"/>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49"/>
      <c r="C396" s="33"/>
      <c r="D396" s="33"/>
      <c r="E396" s="33"/>
      <c r="F396" s="33"/>
      <c r="G396" s="260"/>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49"/>
      <c r="C397" s="33"/>
      <c r="D397" s="33"/>
      <c r="E397" s="33"/>
      <c r="F397" s="33"/>
      <c r="G397" s="260"/>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49"/>
      <c r="C398" s="33"/>
      <c r="D398" s="33"/>
      <c r="E398" s="33"/>
      <c r="F398" s="33"/>
      <c r="G398" s="260"/>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49"/>
      <c r="C399" s="33"/>
      <c r="D399" s="33"/>
      <c r="E399" s="33"/>
      <c r="F399" s="33"/>
      <c r="G399" s="260"/>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49"/>
      <c r="C400" s="33"/>
      <c r="D400" s="33"/>
      <c r="E400" s="33"/>
      <c r="F400" s="33"/>
      <c r="G400" s="260"/>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49"/>
      <c r="C401" s="33"/>
      <c r="D401" s="33"/>
      <c r="E401" s="33"/>
      <c r="F401" s="33"/>
      <c r="G401" s="260"/>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49"/>
      <c r="C402" s="33"/>
      <c r="D402" s="33"/>
      <c r="E402" s="33"/>
      <c r="F402" s="33"/>
      <c r="G402" s="260"/>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49"/>
      <c r="C403" s="33"/>
      <c r="D403" s="33"/>
      <c r="E403" s="33"/>
      <c r="F403" s="33"/>
      <c r="G403" s="260"/>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49"/>
      <c r="C404" s="33"/>
      <c r="D404" s="33"/>
      <c r="E404" s="33"/>
      <c r="F404" s="33"/>
      <c r="G404" s="260"/>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49"/>
      <c r="C405" s="33"/>
      <c r="D405" s="33"/>
      <c r="E405" s="33"/>
      <c r="F405" s="33"/>
      <c r="G405" s="260"/>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49"/>
      <c r="C406" s="33"/>
      <c r="D406" s="33"/>
      <c r="E406" s="33"/>
      <c r="F406" s="33"/>
      <c r="G406" s="260"/>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49"/>
      <c r="C407" s="33"/>
      <c r="D407" s="33"/>
      <c r="E407" s="33"/>
      <c r="F407" s="33"/>
      <c r="G407" s="260"/>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49"/>
      <c r="C408" s="33"/>
      <c r="D408" s="33"/>
      <c r="E408" s="33"/>
      <c r="F408" s="33"/>
      <c r="G408" s="260"/>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49"/>
      <c r="C409" s="33"/>
      <c r="D409" s="33"/>
      <c r="E409" s="33"/>
      <c r="F409" s="33"/>
      <c r="G409" s="260"/>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49"/>
      <c r="C410" s="33"/>
      <c r="D410" s="33"/>
      <c r="E410" s="33"/>
      <c r="F410" s="33"/>
      <c r="G410" s="260"/>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49"/>
      <c r="C411" s="33"/>
      <c r="D411" s="33"/>
      <c r="E411" s="33"/>
      <c r="F411" s="33"/>
      <c r="G411" s="260"/>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49"/>
      <c r="C412" s="33"/>
      <c r="D412" s="33"/>
      <c r="E412" s="33"/>
      <c r="F412" s="33"/>
      <c r="G412" s="260"/>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49"/>
      <c r="C413" s="33"/>
      <c r="D413" s="33"/>
      <c r="E413" s="33"/>
      <c r="F413" s="33"/>
      <c r="G413" s="260"/>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49"/>
      <c r="C414" s="33"/>
      <c r="D414" s="33"/>
      <c r="E414" s="33"/>
      <c r="F414" s="33"/>
      <c r="G414" s="260"/>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49"/>
      <c r="C415" s="33"/>
      <c r="D415" s="33"/>
      <c r="E415" s="33"/>
      <c r="F415" s="33"/>
      <c r="G415" s="260"/>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49"/>
      <c r="C416" s="33"/>
      <c r="D416" s="33"/>
      <c r="E416" s="33"/>
      <c r="F416" s="33"/>
      <c r="G416" s="260"/>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49"/>
      <c r="C417" s="33"/>
      <c r="D417" s="33"/>
      <c r="E417" s="33"/>
      <c r="F417" s="33"/>
      <c r="G417" s="260"/>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49"/>
      <c r="C418" s="33"/>
      <c r="D418" s="33"/>
      <c r="E418" s="33"/>
      <c r="F418" s="33"/>
      <c r="G418" s="260"/>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49"/>
      <c r="C419" s="33"/>
      <c r="D419" s="33"/>
      <c r="E419" s="33"/>
      <c r="F419" s="33"/>
      <c r="G419" s="260"/>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49"/>
      <c r="C420" s="33"/>
      <c r="D420" s="33"/>
      <c r="E420" s="33"/>
      <c r="F420" s="33"/>
      <c r="G420" s="260"/>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49"/>
      <c r="C421" s="33"/>
      <c r="D421" s="33"/>
      <c r="E421" s="33"/>
      <c r="F421" s="33"/>
      <c r="G421" s="260"/>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49"/>
      <c r="C422" s="33"/>
      <c r="D422" s="33"/>
      <c r="E422" s="33"/>
      <c r="F422" s="33"/>
      <c r="G422" s="260"/>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49"/>
      <c r="C423" s="33"/>
      <c r="D423" s="33"/>
      <c r="E423" s="33"/>
      <c r="F423" s="33"/>
      <c r="G423" s="260"/>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49"/>
      <c r="C424" s="33"/>
      <c r="D424" s="33"/>
      <c r="E424" s="33"/>
      <c r="F424" s="33"/>
      <c r="G424" s="260"/>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49"/>
      <c r="C425" s="33"/>
      <c r="D425" s="33"/>
      <c r="E425" s="33"/>
      <c r="F425" s="33"/>
      <c r="G425" s="260"/>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49"/>
      <c r="C426" s="33"/>
      <c r="D426" s="33"/>
      <c r="E426" s="33"/>
      <c r="F426" s="33"/>
      <c r="G426" s="260"/>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49"/>
      <c r="C427" s="33"/>
      <c r="D427" s="33"/>
      <c r="E427" s="33"/>
      <c r="F427" s="33"/>
      <c r="G427" s="260"/>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49"/>
      <c r="C428" s="33"/>
      <c r="D428" s="33"/>
      <c r="E428" s="33"/>
      <c r="F428" s="33"/>
      <c r="G428" s="260"/>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49"/>
      <c r="C429" s="33"/>
      <c r="D429" s="33"/>
      <c r="E429" s="33"/>
      <c r="F429" s="33"/>
      <c r="G429" s="260"/>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49"/>
      <c r="C430" s="33"/>
      <c r="D430" s="33"/>
      <c r="E430" s="33"/>
      <c r="F430" s="33"/>
      <c r="G430" s="260"/>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49"/>
      <c r="C431" s="33"/>
      <c r="D431" s="33"/>
      <c r="E431" s="33"/>
      <c r="F431" s="33"/>
      <c r="G431" s="260"/>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49"/>
      <c r="C432" s="33"/>
      <c r="D432" s="33"/>
      <c r="E432" s="33"/>
      <c r="F432" s="33"/>
      <c r="G432" s="260"/>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49"/>
      <c r="C433" s="33"/>
      <c r="D433" s="33"/>
      <c r="E433" s="33"/>
      <c r="F433" s="33"/>
      <c r="G433" s="260"/>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49"/>
      <c r="C434" s="33"/>
      <c r="D434" s="33"/>
      <c r="E434" s="33"/>
      <c r="F434" s="33"/>
      <c r="G434" s="260"/>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49"/>
      <c r="C435" s="33"/>
      <c r="D435" s="33"/>
      <c r="E435" s="33"/>
      <c r="F435" s="33"/>
      <c r="G435" s="260"/>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49"/>
      <c r="C436" s="33"/>
      <c r="D436" s="33"/>
      <c r="E436" s="33"/>
      <c r="F436" s="33"/>
      <c r="G436" s="260"/>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49"/>
      <c r="C437" s="33"/>
      <c r="D437" s="33"/>
      <c r="E437" s="33"/>
      <c r="F437" s="33"/>
      <c r="G437" s="260"/>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49"/>
      <c r="C438" s="33"/>
      <c r="D438" s="33"/>
      <c r="E438" s="33"/>
      <c r="F438" s="33"/>
      <c r="G438" s="260"/>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49"/>
      <c r="C439" s="33"/>
      <c r="D439" s="33"/>
      <c r="E439" s="33"/>
      <c r="F439" s="33"/>
      <c r="G439" s="260"/>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49"/>
      <c r="C440" s="33"/>
      <c r="D440" s="33"/>
      <c r="E440" s="33"/>
      <c r="F440" s="33"/>
      <c r="G440" s="260"/>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49"/>
      <c r="C441" s="33"/>
      <c r="D441" s="33"/>
      <c r="E441" s="33"/>
      <c r="F441" s="33"/>
      <c r="G441" s="260"/>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49"/>
      <c r="C442" s="33"/>
      <c r="D442" s="33"/>
      <c r="E442" s="33"/>
      <c r="F442" s="33"/>
      <c r="G442" s="260"/>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49"/>
      <c r="C443" s="33"/>
      <c r="D443" s="33"/>
      <c r="E443" s="33"/>
      <c r="F443" s="33"/>
      <c r="G443" s="260"/>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49"/>
      <c r="C444" s="33"/>
      <c r="D444" s="33"/>
      <c r="E444" s="33"/>
      <c r="F444" s="33"/>
      <c r="G444" s="260"/>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49"/>
      <c r="C445" s="33"/>
      <c r="D445" s="33"/>
      <c r="E445" s="33"/>
      <c r="F445" s="33"/>
      <c r="G445" s="260"/>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49"/>
      <c r="C446" s="33"/>
      <c r="D446" s="33"/>
      <c r="E446" s="33"/>
      <c r="F446" s="33"/>
      <c r="G446" s="260"/>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49"/>
      <c r="C447" s="33"/>
      <c r="D447" s="33"/>
      <c r="E447" s="33"/>
      <c r="F447" s="33"/>
      <c r="G447" s="260"/>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49"/>
      <c r="C448" s="33"/>
      <c r="D448" s="33"/>
      <c r="E448" s="33"/>
      <c r="F448" s="33"/>
      <c r="G448" s="260"/>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49"/>
      <c r="C449" s="33"/>
      <c r="D449" s="33"/>
      <c r="E449" s="33"/>
      <c r="F449" s="33"/>
      <c r="G449" s="260"/>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49"/>
      <c r="C450" s="33"/>
      <c r="D450" s="33"/>
      <c r="E450" s="33"/>
      <c r="F450" s="33"/>
      <c r="G450" s="260"/>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49"/>
      <c r="C451" s="33"/>
      <c r="D451" s="33"/>
      <c r="E451" s="33"/>
      <c r="F451" s="33"/>
      <c r="G451" s="260"/>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49"/>
      <c r="C452" s="33"/>
      <c r="D452" s="33"/>
      <c r="E452" s="33"/>
      <c r="F452" s="33"/>
      <c r="G452" s="260"/>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49"/>
      <c r="C453" s="33"/>
      <c r="D453" s="33"/>
      <c r="E453" s="33"/>
      <c r="F453" s="33"/>
      <c r="G453" s="260"/>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49"/>
      <c r="C454" s="33"/>
      <c r="D454" s="33"/>
      <c r="E454" s="33"/>
      <c r="F454" s="33"/>
      <c r="G454" s="260"/>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49"/>
      <c r="C455" s="33"/>
      <c r="D455" s="33"/>
      <c r="E455" s="33"/>
      <c r="F455" s="33"/>
      <c r="G455" s="260"/>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49"/>
      <c r="C456" s="33"/>
      <c r="D456" s="33"/>
      <c r="E456" s="33"/>
      <c r="F456" s="33"/>
      <c r="G456" s="260"/>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49"/>
      <c r="C457" s="33"/>
      <c r="D457" s="33"/>
      <c r="E457" s="33"/>
      <c r="F457" s="33"/>
      <c r="G457" s="260"/>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49"/>
      <c r="C458" s="33"/>
      <c r="D458" s="33"/>
      <c r="E458" s="33"/>
      <c r="F458" s="33"/>
      <c r="G458" s="260"/>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49"/>
      <c r="C459" s="33"/>
      <c r="D459" s="33"/>
      <c r="E459" s="33"/>
      <c r="F459" s="33"/>
      <c r="G459" s="260"/>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49"/>
      <c r="C460" s="33"/>
      <c r="D460" s="33"/>
      <c r="E460" s="33"/>
      <c r="F460" s="33"/>
      <c r="G460" s="260"/>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49"/>
      <c r="C461" s="33"/>
      <c r="D461" s="33"/>
      <c r="E461" s="33"/>
      <c r="F461" s="33"/>
      <c r="G461" s="260"/>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49"/>
      <c r="C462" s="33"/>
      <c r="D462" s="33"/>
      <c r="E462" s="33"/>
      <c r="F462" s="33"/>
      <c r="G462" s="260"/>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49"/>
      <c r="C463" s="33"/>
      <c r="D463" s="33"/>
      <c r="E463" s="33"/>
      <c r="F463" s="33"/>
      <c r="G463" s="260"/>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49"/>
      <c r="C464" s="33"/>
      <c r="D464" s="33"/>
      <c r="E464" s="33"/>
      <c r="F464" s="33"/>
      <c r="G464" s="260"/>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49"/>
      <c r="C465" s="33"/>
      <c r="D465" s="33"/>
      <c r="E465" s="33"/>
      <c r="F465" s="33"/>
      <c r="G465" s="260"/>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49"/>
      <c r="C466" s="33"/>
      <c r="D466" s="33"/>
      <c r="E466" s="33"/>
      <c r="F466" s="33"/>
      <c r="G466" s="260"/>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49"/>
      <c r="C467" s="33"/>
      <c r="D467" s="33"/>
      <c r="E467" s="33"/>
      <c r="F467" s="33"/>
      <c r="G467" s="260"/>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49"/>
      <c r="C468" s="33"/>
      <c r="D468" s="33"/>
      <c r="E468" s="33"/>
      <c r="F468" s="33"/>
      <c r="G468" s="260"/>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49"/>
      <c r="C469" s="33"/>
      <c r="D469" s="33"/>
      <c r="E469" s="33"/>
      <c r="F469" s="33"/>
      <c r="G469" s="260"/>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49"/>
      <c r="C470" s="33"/>
      <c r="D470" s="33"/>
      <c r="E470" s="33"/>
      <c r="F470" s="33"/>
      <c r="G470" s="260"/>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49"/>
      <c r="C471" s="33"/>
      <c r="D471" s="33"/>
      <c r="E471" s="33"/>
      <c r="F471" s="33"/>
      <c r="G471" s="260"/>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49"/>
      <c r="C472" s="33"/>
      <c r="D472" s="33"/>
      <c r="E472" s="33"/>
      <c r="F472" s="33"/>
      <c r="G472" s="260"/>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49"/>
      <c r="C473" s="33"/>
      <c r="D473" s="33"/>
      <c r="E473" s="33"/>
      <c r="F473" s="33"/>
      <c r="G473" s="260"/>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49"/>
      <c r="C474" s="33"/>
      <c r="D474" s="33"/>
      <c r="E474" s="33"/>
      <c r="F474" s="33"/>
      <c r="G474" s="260"/>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49"/>
      <c r="C475" s="33"/>
      <c r="D475" s="33"/>
      <c r="E475" s="33"/>
      <c r="F475" s="33"/>
      <c r="G475" s="260"/>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49"/>
      <c r="C476" s="33"/>
      <c r="D476" s="33"/>
      <c r="E476" s="33"/>
      <c r="F476" s="33"/>
      <c r="G476" s="260"/>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49"/>
      <c r="C477" s="33"/>
      <c r="D477" s="33"/>
      <c r="E477" s="33"/>
      <c r="F477" s="33"/>
      <c r="G477" s="260"/>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49"/>
      <c r="C478" s="33"/>
      <c r="D478" s="33"/>
      <c r="E478" s="33"/>
      <c r="F478" s="33"/>
      <c r="G478" s="260"/>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49"/>
      <c r="C479" s="33"/>
      <c r="D479" s="33"/>
      <c r="E479" s="33"/>
      <c r="F479" s="33"/>
      <c r="G479" s="260"/>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49"/>
      <c r="C480" s="33"/>
      <c r="D480" s="33"/>
      <c r="E480" s="33"/>
      <c r="F480" s="33"/>
      <c r="G480" s="260"/>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49"/>
      <c r="C481" s="33"/>
      <c r="D481" s="33"/>
      <c r="E481" s="33"/>
      <c r="F481" s="33"/>
      <c r="G481" s="260"/>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49"/>
      <c r="C482" s="33"/>
      <c r="D482" s="33"/>
      <c r="E482" s="33"/>
      <c r="F482" s="33"/>
      <c r="G482" s="260"/>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49"/>
      <c r="C483" s="33"/>
      <c r="D483" s="33"/>
      <c r="E483" s="33"/>
      <c r="F483" s="33"/>
      <c r="G483" s="260"/>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49"/>
      <c r="C484" s="33"/>
      <c r="D484" s="33"/>
      <c r="E484" s="33"/>
      <c r="F484" s="33"/>
      <c r="G484" s="260"/>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49"/>
      <c r="C485" s="33"/>
      <c r="D485" s="33"/>
      <c r="E485" s="33"/>
      <c r="F485" s="33"/>
      <c r="G485" s="260"/>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49"/>
      <c r="C486" s="33"/>
      <c r="D486" s="33"/>
      <c r="E486" s="33"/>
      <c r="F486" s="33"/>
      <c r="G486" s="260"/>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49"/>
      <c r="C487" s="33"/>
      <c r="D487" s="33"/>
      <c r="E487" s="33"/>
      <c r="F487" s="33"/>
      <c r="G487" s="260"/>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49"/>
      <c r="C488" s="33"/>
      <c r="D488" s="33"/>
      <c r="E488" s="33"/>
      <c r="F488" s="33"/>
      <c r="G488" s="260"/>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49"/>
      <c r="C489" s="33"/>
      <c r="D489" s="33"/>
      <c r="E489" s="33"/>
      <c r="F489" s="33"/>
      <c r="G489" s="260"/>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49"/>
      <c r="C490" s="33"/>
      <c r="D490" s="33"/>
      <c r="E490" s="33"/>
      <c r="F490" s="33"/>
      <c r="G490" s="260"/>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49"/>
      <c r="C491" s="33"/>
      <c r="D491" s="33"/>
      <c r="E491" s="33"/>
      <c r="F491" s="33"/>
      <c r="G491" s="260"/>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49"/>
      <c r="C492" s="33"/>
      <c r="D492" s="33"/>
      <c r="E492" s="33"/>
      <c r="F492" s="33"/>
      <c r="G492" s="260"/>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49"/>
      <c r="C493" s="33"/>
      <c r="D493" s="33"/>
      <c r="E493" s="33"/>
      <c r="F493" s="33"/>
      <c r="G493" s="260"/>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49"/>
      <c r="C494" s="33"/>
      <c r="D494" s="33"/>
      <c r="E494" s="33"/>
      <c r="F494" s="33"/>
      <c r="G494" s="260"/>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49"/>
      <c r="C495" s="33"/>
      <c r="D495" s="33"/>
      <c r="E495" s="33"/>
      <c r="F495" s="33"/>
      <c r="G495" s="260"/>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49"/>
      <c r="C496" s="33"/>
      <c r="D496" s="33"/>
      <c r="E496" s="33"/>
      <c r="F496" s="33"/>
      <c r="G496" s="260"/>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49"/>
      <c r="C497" s="33"/>
      <c r="D497" s="33"/>
      <c r="E497" s="33"/>
      <c r="F497" s="33"/>
      <c r="G497" s="260"/>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49"/>
      <c r="C498" s="33"/>
      <c r="D498" s="33"/>
      <c r="E498" s="33"/>
      <c r="F498" s="33"/>
      <c r="G498" s="260"/>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49"/>
      <c r="C499" s="33"/>
      <c r="D499" s="33"/>
      <c r="E499" s="33"/>
      <c r="F499" s="33"/>
      <c r="G499" s="260"/>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49"/>
      <c r="C500" s="33"/>
      <c r="D500" s="33"/>
      <c r="E500" s="33"/>
      <c r="F500" s="33"/>
      <c r="G500" s="260"/>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49"/>
      <c r="C501" s="33"/>
      <c r="D501" s="33"/>
      <c r="E501" s="33"/>
      <c r="F501" s="33"/>
      <c r="G501" s="260"/>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49"/>
      <c r="C502" s="33"/>
      <c r="D502" s="33"/>
      <c r="E502" s="33"/>
      <c r="F502" s="33"/>
      <c r="G502" s="260"/>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49"/>
      <c r="C503" s="33"/>
      <c r="D503" s="33"/>
      <c r="E503" s="33"/>
      <c r="F503" s="33"/>
      <c r="G503" s="260"/>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49"/>
      <c r="C504" s="33"/>
      <c r="D504" s="33"/>
      <c r="E504" s="33"/>
      <c r="F504" s="33"/>
      <c r="G504" s="260"/>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49"/>
      <c r="C505" s="33"/>
      <c r="D505" s="33"/>
      <c r="E505" s="33"/>
      <c r="F505" s="33"/>
      <c r="G505" s="260"/>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49"/>
      <c r="C506" s="33"/>
      <c r="D506" s="33"/>
      <c r="E506" s="33"/>
      <c r="F506" s="33"/>
      <c r="G506" s="260"/>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49"/>
      <c r="C507" s="33"/>
      <c r="D507" s="33"/>
      <c r="E507" s="33"/>
      <c r="F507" s="33"/>
      <c r="G507" s="260"/>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49"/>
      <c r="C508" s="33"/>
      <c r="D508" s="33"/>
      <c r="E508" s="33"/>
      <c r="F508" s="33"/>
      <c r="G508" s="260"/>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49"/>
      <c r="C509" s="33"/>
      <c r="D509" s="33"/>
      <c r="E509" s="33"/>
      <c r="F509" s="33"/>
      <c r="G509" s="260"/>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49"/>
      <c r="C510" s="33"/>
      <c r="D510" s="33"/>
      <c r="E510" s="33"/>
      <c r="F510" s="33"/>
      <c r="G510" s="260"/>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49"/>
      <c r="C511" s="33"/>
      <c r="D511" s="33"/>
      <c r="E511" s="33"/>
      <c r="F511" s="33"/>
      <c r="G511" s="260"/>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49"/>
      <c r="C512" s="33"/>
      <c r="D512" s="33"/>
      <c r="E512" s="33"/>
      <c r="F512" s="33"/>
      <c r="G512" s="260"/>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49"/>
      <c r="C513" s="33"/>
      <c r="D513" s="33"/>
      <c r="E513" s="33"/>
      <c r="F513" s="33"/>
      <c r="G513" s="260"/>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49"/>
      <c r="C514" s="33"/>
      <c r="D514" s="33"/>
      <c r="E514" s="33"/>
      <c r="F514" s="33"/>
      <c r="G514" s="260"/>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49"/>
      <c r="C515" s="33"/>
      <c r="D515" s="33"/>
      <c r="E515" s="33"/>
      <c r="F515" s="33"/>
      <c r="G515" s="260"/>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49"/>
      <c r="C516" s="33"/>
      <c r="D516" s="33"/>
      <c r="E516" s="33"/>
      <c r="F516" s="33"/>
      <c r="G516" s="260"/>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49"/>
      <c r="C517" s="33"/>
      <c r="D517" s="33"/>
      <c r="E517" s="33"/>
      <c r="F517" s="33"/>
      <c r="G517" s="260"/>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49"/>
      <c r="C518" s="33"/>
      <c r="D518" s="33"/>
      <c r="E518" s="33"/>
      <c r="F518" s="33"/>
      <c r="G518" s="260"/>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49"/>
      <c r="C519" s="33"/>
      <c r="D519" s="33"/>
      <c r="E519" s="33"/>
      <c r="F519" s="33"/>
      <c r="G519" s="260"/>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49"/>
      <c r="C520" s="33"/>
      <c r="D520" s="33"/>
      <c r="E520" s="33"/>
      <c r="F520" s="33"/>
      <c r="G520" s="260"/>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49"/>
      <c r="C521" s="33"/>
      <c r="D521" s="33"/>
      <c r="E521" s="33"/>
      <c r="F521" s="33"/>
      <c r="G521" s="260"/>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49"/>
      <c r="C522" s="33"/>
      <c r="D522" s="33"/>
      <c r="E522" s="33"/>
      <c r="F522" s="33"/>
      <c r="G522" s="260"/>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49"/>
      <c r="C523" s="33"/>
      <c r="D523" s="33"/>
      <c r="E523" s="33"/>
      <c r="F523" s="33"/>
      <c r="G523" s="260"/>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49"/>
      <c r="C524" s="33"/>
      <c r="D524" s="33"/>
      <c r="E524" s="33"/>
      <c r="F524" s="33"/>
      <c r="G524" s="260"/>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49"/>
      <c r="C525" s="33"/>
      <c r="D525" s="33"/>
      <c r="E525" s="33"/>
      <c r="F525" s="33"/>
      <c r="G525" s="260"/>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49"/>
      <c r="C526" s="33"/>
      <c r="D526" s="33"/>
      <c r="E526" s="33"/>
      <c r="F526" s="33"/>
      <c r="G526" s="260"/>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49"/>
      <c r="C527" s="33"/>
      <c r="D527" s="33"/>
      <c r="E527" s="33"/>
      <c r="F527" s="33"/>
      <c r="G527" s="260"/>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49"/>
      <c r="C528" s="33"/>
      <c r="D528" s="33"/>
      <c r="E528" s="33"/>
      <c r="F528" s="33"/>
      <c r="G528" s="260"/>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49"/>
      <c r="C529" s="33"/>
      <c r="D529" s="33"/>
      <c r="E529" s="33"/>
      <c r="F529" s="33"/>
      <c r="G529" s="260"/>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49"/>
      <c r="C530" s="33"/>
      <c r="D530" s="33"/>
      <c r="E530" s="33"/>
      <c r="F530" s="33"/>
      <c r="G530" s="260"/>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49"/>
      <c r="C531" s="33"/>
      <c r="D531" s="33"/>
      <c r="E531" s="33"/>
      <c r="F531" s="33"/>
      <c r="G531" s="260"/>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49"/>
      <c r="C532" s="33"/>
      <c r="D532" s="33"/>
      <c r="E532" s="33"/>
      <c r="F532" s="33"/>
      <c r="G532" s="260"/>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49"/>
      <c r="C533" s="33"/>
      <c r="D533" s="33"/>
      <c r="E533" s="33"/>
      <c r="F533" s="33"/>
      <c r="G533" s="260"/>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49"/>
      <c r="C534" s="33"/>
      <c r="D534" s="33"/>
      <c r="E534" s="33"/>
      <c r="F534" s="33"/>
      <c r="G534" s="260"/>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49"/>
      <c r="C535" s="33"/>
      <c r="D535" s="33"/>
      <c r="E535" s="33"/>
      <c r="F535" s="33"/>
      <c r="G535" s="260"/>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49"/>
      <c r="C536" s="33"/>
      <c r="D536" s="33"/>
      <c r="E536" s="33"/>
      <c r="F536" s="33"/>
      <c r="G536" s="260"/>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49"/>
      <c r="C537" s="33"/>
      <c r="D537" s="33"/>
      <c r="E537" s="33"/>
      <c r="F537" s="33"/>
      <c r="G537" s="260"/>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49"/>
      <c r="C538" s="33"/>
      <c r="D538" s="33"/>
      <c r="E538" s="33"/>
      <c r="F538" s="33"/>
      <c r="G538" s="260"/>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49"/>
      <c r="C539" s="33"/>
      <c r="D539" s="33"/>
      <c r="E539" s="33"/>
      <c r="F539" s="33"/>
      <c r="G539" s="260"/>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49"/>
      <c r="C540" s="33"/>
      <c r="D540" s="33"/>
      <c r="E540" s="33"/>
      <c r="F540" s="33"/>
      <c r="G540" s="260"/>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49"/>
      <c r="C541" s="33"/>
      <c r="D541" s="33"/>
      <c r="E541" s="33"/>
      <c r="F541" s="33"/>
      <c r="G541" s="260"/>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49"/>
      <c r="C542" s="33"/>
      <c r="D542" s="33"/>
      <c r="E542" s="33"/>
      <c r="F542" s="33"/>
      <c r="G542" s="260"/>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49"/>
      <c r="C543" s="33"/>
      <c r="D543" s="33"/>
      <c r="E543" s="33"/>
      <c r="F543" s="33"/>
      <c r="G543" s="260"/>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49"/>
      <c r="C544" s="33"/>
      <c r="D544" s="33"/>
      <c r="E544" s="33"/>
      <c r="F544" s="33"/>
      <c r="G544" s="260"/>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49"/>
      <c r="C545" s="33"/>
      <c r="D545" s="33"/>
      <c r="E545" s="33"/>
      <c r="F545" s="33"/>
      <c r="G545" s="260"/>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49"/>
      <c r="C546" s="33"/>
      <c r="D546" s="33"/>
      <c r="E546" s="33"/>
      <c r="F546" s="33"/>
      <c r="G546" s="260"/>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49"/>
      <c r="C547" s="33"/>
      <c r="D547" s="33"/>
      <c r="E547" s="33"/>
      <c r="F547" s="33"/>
      <c r="G547" s="260"/>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49"/>
      <c r="C548" s="33"/>
      <c r="D548" s="33"/>
      <c r="E548" s="33"/>
      <c r="F548" s="33"/>
      <c r="G548" s="260"/>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49"/>
      <c r="C549" s="33"/>
      <c r="D549" s="33"/>
      <c r="E549" s="33"/>
      <c r="F549" s="33"/>
      <c r="G549" s="260"/>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49"/>
      <c r="C550" s="33"/>
      <c r="D550" s="33"/>
      <c r="E550" s="33"/>
      <c r="F550" s="33"/>
      <c r="G550" s="260"/>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49"/>
      <c r="C551" s="33"/>
      <c r="D551" s="33"/>
      <c r="E551" s="33"/>
      <c r="F551" s="33"/>
      <c r="G551" s="260"/>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49"/>
      <c r="C552" s="33"/>
      <c r="D552" s="33"/>
      <c r="E552" s="33"/>
      <c r="F552" s="33"/>
      <c r="G552" s="260"/>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49"/>
      <c r="C553" s="33"/>
      <c r="D553" s="33"/>
      <c r="E553" s="33"/>
      <c r="F553" s="33"/>
      <c r="G553" s="260"/>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49"/>
      <c r="C554" s="33"/>
      <c r="D554" s="33"/>
      <c r="E554" s="33"/>
      <c r="F554" s="33"/>
      <c r="G554" s="260"/>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49"/>
      <c r="C555" s="33"/>
      <c r="D555" s="33"/>
      <c r="E555" s="33"/>
      <c r="F555" s="33"/>
      <c r="G555" s="260"/>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49"/>
      <c r="C556" s="33"/>
      <c r="D556" s="33"/>
      <c r="E556" s="33"/>
      <c r="F556" s="33"/>
      <c r="G556" s="260"/>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49"/>
      <c r="C557" s="33"/>
      <c r="D557" s="33"/>
      <c r="E557" s="33"/>
      <c r="F557" s="33"/>
      <c r="G557" s="260"/>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49"/>
      <c r="C558" s="33"/>
      <c r="D558" s="33"/>
      <c r="E558" s="33"/>
      <c r="F558" s="33"/>
      <c r="G558" s="260"/>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49"/>
      <c r="C559" s="33"/>
      <c r="D559" s="33"/>
      <c r="E559" s="33"/>
      <c r="F559" s="33"/>
      <c r="G559" s="260"/>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49"/>
      <c r="C560" s="33"/>
      <c r="D560" s="33"/>
      <c r="E560" s="33"/>
      <c r="F560" s="33"/>
      <c r="G560" s="260"/>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49"/>
      <c r="C561" s="33"/>
      <c r="D561" s="33"/>
      <c r="E561" s="33"/>
      <c r="F561" s="33"/>
      <c r="G561" s="260"/>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49"/>
      <c r="C562" s="33"/>
      <c r="D562" s="33"/>
      <c r="E562" s="33"/>
      <c r="F562" s="33"/>
      <c r="G562" s="260"/>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49"/>
      <c r="C563" s="33"/>
      <c r="D563" s="33"/>
      <c r="E563" s="33"/>
      <c r="F563" s="33"/>
      <c r="G563" s="260"/>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49"/>
      <c r="C564" s="33"/>
      <c r="D564" s="33"/>
      <c r="E564" s="33"/>
      <c r="F564" s="33"/>
      <c r="G564" s="260"/>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49"/>
      <c r="C565" s="33"/>
      <c r="D565" s="33"/>
      <c r="E565" s="33"/>
      <c r="F565" s="33"/>
      <c r="G565" s="260"/>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49"/>
      <c r="C566" s="33"/>
      <c r="D566" s="33"/>
      <c r="E566" s="33"/>
      <c r="F566" s="33"/>
      <c r="G566" s="260"/>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49"/>
      <c r="C567" s="33"/>
      <c r="D567" s="33"/>
      <c r="E567" s="33"/>
      <c r="F567" s="33"/>
      <c r="G567" s="260"/>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49"/>
      <c r="C568" s="33"/>
      <c r="D568" s="33"/>
      <c r="E568" s="33"/>
      <c r="F568" s="33"/>
      <c r="G568" s="260"/>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49"/>
      <c r="C569" s="33"/>
      <c r="D569" s="33"/>
      <c r="E569" s="33"/>
      <c r="F569" s="33"/>
      <c r="G569" s="260"/>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49"/>
      <c r="C570" s="33"/>
      <c r="D570" s="33"/>
      <c r="E570" s="33"/>
      <c r="F570" s="33"/>
      <c r="G570" s="260"/>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49"/>
      <c r="C571" s="33"/>
      <c r="D571" s="33"/>
      <c r="E571" s="33"/>
      <c r="F571" s="33"/>
      <c r="G571" s="260"/>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49"/>
      <c r="C572" s="33"/>
      <c r="D572" s="33"/>
      <c r="E572" s="33"/>
      <c r="F572" s="33"/>
      <c r="G572" s="260"/>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49"/>
      <c r="C573" s="33"/>
      <c r="D573" s="33"/>
      <c r="E573" s="33"/>
      <c r="F573" s="33"/>
      <c r="G573" s="260"/>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49"/>
      <c r="C574" s="33"/>
      <c r="D574" s="33"/>
      <c r="E574" s="33"/>
      <c r="F574" s="33"/>
      <c r="G574" s="260"/>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49"/>
      <c r="C575" s="33"/>
      <c r="D575" s="33"/>
      <c r="E575" s="33"/>
      <c r="F575" s="33"/>
      <c r="G575" s="260"/>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49"/>
      <c r="C576" s="33"/>
      <c r="D576" s="33"/>
      <c r="E576" s="33"/>
      <c r="F576" s="33"/>
      <c r="G576" s="260"/>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49"/>
      <c r="C577" s="33"/>
      <c r="D577" s="33"/>
      <c r="E577" s="33"/>
      <c r="F577" s="33"/>
      <c r="G577" s="260"/>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49"/>
      <c r="C578" s="33"/>
      <c r="D578" s="33"/>
      <c r="E578" s="33"/>
      <c r="F578" s="33"/>
      <c r="G578" s="260"/>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49"/>
      <c r="C579" s="33"/>
      <c r="D579" s="33"/>
      <c r="E579" s="33"/>
      <c r="F579" s="33"/>
      <c r="G579" s="260"/>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49"/>
      <c r="C580" s="33"/>
      <c r="D580" s="33"/>
      <c r="E580" s="33"/>
      <c r="F580" s="33"/>
      <c r="G580" s="260"/>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49"/>
      <c r="C581" s="33"/>
      <c r="D581" s="33"/>
      <c r="E581" s="33"/>
      <c r="F581" s="33"/>
      <c r="G581" s="260"/>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49"/>
      <c r="C582" s="33"/>
      <c r="D582" s="33"/>
      <c r="E582" s="33"/>
      <c r="F582" s="33"/>
      <c r="G582" s="260"/>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49"/>
      <c r="C583" s="33"/>
      <c r="D583" s="33"/>
      <c r="E583" s="33"/>
      <c r="F583" s="33"/>
      <c r="G583" s="260"/>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49"/>
      <c r="C584" s="33"/>
      <c r="D584" s="33"/>
      <c r="E584" s="33"/>
      <c r="F584" s="33"/>
      <c r="G584" s="260"/>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49"/>
      <c r="C585" s="33"/>
      <c r="D585" s="33"/>
      <c r="E585" s="33"/>
      <c r="F585" s="33"/>
      <c r="G585" s="260"/>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49"/>
      <c r="C586" s="33"/>
      <c r="D586" s="33"/>
      <c r="E586" s="33"/>
      <c r="F586" s="33"/>
      <c r="G586" s="260"/>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49"/>
      <c r="C587" s="33"/>
      <c r="D587" s="33"/>
      <c r="E587" s="33"/>
      <c r="F587" s="33"/>
      <c r="G587" s="260"/>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49"/>
      <c r="C588" s="33"/>
      <c r="D588" s="33"/>
      <c r="E588" s="33"/>
      <c r="F588" s="33"/>
      <c r="G588" s="260"/>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49"/>
      <c r="C589" s="33"/>
      <c r="D589" s="33"/>
      <c r="E589" s="33"/>
      <c r="F589" s="33"/>
      <c r="G589" s="260"/>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49"/>
      <c r="C590" s="33"/>
      <c r="D590" s="33"/>
      <c r="E590" s="33"/>
      <c r="F590" s="33"/>
      <c r="G590" s="260"/>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49"/>
      <c r="C591" s="33"/>
      <c r="D591" s="33"/>
      <c r="E591" s="33"/>
      <c r="F591" s="33"/>
      <c r="G591" s="260"/>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49"/>
      <c r="C592" s="33"/>
      <c r="D592" s="33"/>
      <c r="E592" s="33"/>
      <c r="F592" s="33"/>
      <c r="G592" s="260"/>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49"/>
      <c r="C593" s="33"/>
      <c r="D593" s="33"/>
      <c r="E593" s="33"/>
      <c r="F593" s="33"/>
      <c r="G593" s="260"/>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49"/>
      <c r="C594" s="33"/>
      <c r="D594" s="33"/>
      <c r="E594" s="33"/>
      <c r="F594" s="33"/>
      <c r="G594" s="260"/>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49"/>
      <c r="C595" s="33"/>
      <c r="D595" s="33"/>
      <c r="E595" s="33"/>
      <c r="F595" s="33"/>
      <c r="G595" s="260"/>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49"/>
      <c r="C596" s="33"/>
      <c r="D596" s="33"/>
      <c r="E596" s="33"/>
      <c r="F596" s="33"/>
      <c r="G596" s="260"/>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49"/>
      <c r="C597" s="33"/>
      <c r="D597" s="33"/>
      <c r="E597" s="33"/>
      <c r="F597" s="33"/>
      <c r="G597" s="260"/>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49"/>
      <c r="C598" s="33"/>
      <c r="D598" s="33"/>
      <c r="E598" s="33"/>
      <c r="F598" s="33"/>
      <c r="G598" s="260"/>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49"/>
      <c r="C599" s="33"/>
      <c r="D599" s="33"/>
      <c r="E599" s="33"/>
      <c r="F599" s="33"/>
      <c r="G599" s="260"/>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49"/>
      <c r="C600" s="33"/>
      <c r="D600" s="33"/>
      <c r="E600" s="33"/>
      <c r="F600" s="33"/>
      <c r="G600" s="260"/>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49"/>
      <c r="C601" s="33"/>
      <c r="D601" s="33"/>
      <c r="E601" s="33"/>
      <c r="F601" s="33"/>
      <c r="G601" s="260"/>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49"/>
      <c r="C602" s="33"/>
      <c r="D602" s="33"/>
      <c r="E602" s="33"/>
      <c r="F602" s="33"/>
      <c r="G602" s="260"/>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49"/>
      <c r="C603" s="33"/>
      <c r="D603" s="33"/>
      <c r="E603" s="33"/>
      <c r="F603" s="33"/>
      <c r="G603" s="260"/>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49"/>
      <c r="C604" s="33"/>
      <c r="D604" s="33"/>
      <c r="E604" s="33"/>
      <c r="F604" s="33"/>
      <c r="G604" s="260"/>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49"/>
      <c r="C605" s="33"/>
      <c r="D605" s="33"/>
      <c r="E605" s="33"/>
      <c r="F605" s="33"/>
      <c r="G605" s="260"/>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49"/>
      <c r="C606" s="33"/>
      <c r="D606" s="33"/>
      <c r="E606" s="33"/>
      <c r="F606" s="33"/>
      <c r="G606" s="260"/>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49"/>
      <c r="C607" s="33"/>
      <c r="D607" s="33"/>
      <c r="E607" s="33"/>
      <c r="F607" s="33"/>
      <c r="G607" s="260"/>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49"/>
      <c r="C608" s="33"/>
      <c r="D608" s="33"/>
      <c r="E608" s="33"/>
      <c r="F608" s="33"/>
      <c r="G608" s="260"/>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49"/>
      <c r="C609" s="33"/>
      <c r="D609" s="33"/>
      <c r="E609" s="33"/>
      <c r="F609" s="33"/>
      <c r="G609" s="260"/>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49"/>
      <c r="C610" s="33"/>
      <c r="D610" s="33"/>
      <c r="E610" s="33"/>
      <c r="F610" s="33"/>
      <c r="G610" s="260"/>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49"/>
      <c r="C611" s="33"/>
      <c r="D611" s="33"/>
      <c r="E611" s="33"/>
      <c r="F611" s="33"/>
      <c r="G611" s="260"/>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49"/>
      <c r="C612" s="33"/>
      <c r="D612" s="33"/>
      <c r="E612" s="33"/>
      <c r="F612" s="33"/>
      <c r="G612" s="260"/>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49"/>
      <c r="C613" s="33"/>
      <c r="D613" s="33"/>
      <c r="E613" s="33"/>
      <c r="F613" s="33"/>
      <c r="G613" s="260"/>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49"/>
      <c r="C614" s="33"/>
      <c r="D614" s="33"/>
      <c r="E614" s="33"/>
      <c r="F614" s="33"/>
      <c r="G614" s="260"/>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49"/>
      <c r="C615" s="33"/>
      <c r="D615" s="33"/>
      <c r="E615" s="33"/>
      <c r="F615" s="33"/>
      <c r="G615" s="260"/>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49"/>
      <c r="C616" s="33"/>
      <c r="D616" s="33"/>
      <c r="E616" s="33"/>
      <c r="F616" s="33"/>
      <c r="G616" s="260"/>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49"/>
      <c r="C617" s="33"/>
      <c r="D617" s="33"/>
      <c r="E617" s="33"/>
      <c r="F617" s="33"/>
      <c r="G617" s="260"/>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49"/>
      <c r="C618" s="33"/>
      <c r="D618" s="33"/>
      <c r="E618" s="33"/>
      <c r="F618" s="33"/>
      <c r="G618" s="260"/>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49"/>
      <c r="C619" s="33"/>
      <c r="D619" s="33"/>
      <c r="E619" s="33"/>
      <c r="F619" s="33"/>
      <c r="G619" s="260"/>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49"/>
      <c r="C620" s="33"/>
      <c r="D620" s="33"/>
      <c r="E620" s="33"/>
      <c r="F620" s="33"/>
      <c r="G620" s="260"/>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49"/>
      <c r="C621" s="33"/>
      <c r="D621" s="33"/>
      <c r="E621" s="33"/>
      <c r="F621" s="33"/>
      <c r="G621" s="260"/>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49"/>
      <c r="C622" s="33"/>
      <c r="D622" s="33"/>
      <c r="E622" s="33"/>
      <c r="F622" s="33"/>
      <c r="G622" s="260"/>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49"/>
      <c r="C623" s="33"/>
      <c r="D623" s="33"/>
      <c r="E623" s="33"/>
      <c r="F623" s="33"/>
      <c r="G623" s="260"/>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49"/>
      <c r="C624" s="33"/>
      <c r="D624" s="33"/>
      <c r="E624" s="33"/>
      <c r="F624" s="33"/>
      <c r="G624" s="260"/>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49"/>
      <c r="C625" s="33"/>
      <c r="D625" s="33"/>
      <c r="E625" s="33"/>
      <c r="F625" s="33"/>
      <c r="G625" s="260"/>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49"/>
      <c r="C626" s="33"/>
      <c r="D626" s="33"/>
      <c r="E626" s="33"/>
      <c r="F626" s="33"/>
      <c r="G626" s="260"/>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49"/>
      <c r="C627" s="33"/>
      <c r="D627" s="33"/>
      <c r="E627" s="33"/>
      <c r="F627" s="33"/>
      <c r="G627" s="260"/>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49"/>
      <c r="C628" s="33"/>
      <c r="D628" s="33"/>
      <c r="E628" s="33"/>
      <c r="F628" s="33"/>
      <c r="G628" s="260"/>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49"/>
      <c r="C629" s="33"/>
      <c r="D629" s="33"/>
      <c r="E629" s="33"/>
      <c r="F629" s="33"/>
      <c r="G629" s="260"/>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49"/>
      <c r="C630" s="33"/>
      <c r="D630" s="33"/>
      <c r="E630" s="33"/>
      <c r="F630" s="33"/>
      <c r="G630" s="260"/>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49"/>
      <c r="C631" s="33"/>
      <c r="D631" s="33"/>
      <c r="E631" s="33"/>
      <c r="F631" s="33"/>
      <c r="G631" s="260"/>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49"/>
      <c r="C632" s="33"/>
      <c r="D632" s="33"/>
      <c r="E632" s="33"/>
      <c r="F632" s="33"/>
      <c r="G632" s="260"/>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49"/>
      <c r="C633" s="33"/>
      <c r="D633" s="33"/>
      <c r="E633" s="33"/>
      <c r="F633" s="33"/>
      <c r="G633" s="260"/>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49"/>
      <c r="C634" s="33"/>
      <c r="D634" s="33"/>
      <c r="E634" s="33"/>
      <c r="F634" s="33"/>
      <c r="G634" s="260"/>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49"/>
      <c r="C635" s="33"/>
      <c r="D635" s="33"/>
      <c r="E635" s="33"/>
      <c r="F635" s="33"/>
      <c r="G635" s="260"/>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49"/>
      <c r="C636" s="33"/>
      <c r="D636" s="33"/>
      <c r="E636" s="33"/>
      <c r="F636" s="33"/>
      <c r="G636" s="260"/>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49"/>
      <c r="C637" s="33"/>
      <c r="D637" s="33"/>
      <c r="E637" s="33"/>
      <c r="F637" s="33"/>
      <c r="G637" s="260"/>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49"/>
      <c r="C638" s="33"/>
      <c r="D638" s="33"/>
      <c r="E638" s="33"/>
      <c r="F638" s="33"/>
      <c r="G638" s="260"/>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49"/>
      <c r="C639" s="33"/>
      <c r="D639" s="33"/>
      <c r="E639" s="33"/>
      <c r="F639" s="33"/>
      <c r="G639" s="260"/>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49"/>
      <c r="C640" s="33"/>
      <c r="D640" s="33"/>
      <c r="E640" s="33"/>
      <c r="F640" s="33"/>
      <c r="G640" s="260"/>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49"/>
      <c r="C641" s="33"/>
      <c r="D641" s="33"/>
      <c r="E641" s="33"/>
      <c r="F641" s="33"/>
      <c r="G641" s="260"/>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49"/>
      <c r="C642" s="33"/>
      <c r="D642" s="33"/>
      <c r="E642" s="33"/>
      <c r="F642" s="33"/>
      <c r="G642" s="260"/>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49"/>
      <c r="C643" s="33"/>
      <c r="D643" s="33"/>
      <c r="E643" s="33"/>
      <c r="F643" s="33"/>
      <c r="G643" s="260"/>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49"/>
      <c r="C644" s="33"/>
      <c r="D644" s="33"/>
      <c r="E644" s="33"/>
      <c r="F644" s="33"/>
      <c r="G644" s="260"/>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49"/>
      <c r="C645" s="33"/>
      <c r="D645" s="33"/>
      <c r="E645" s="33"/>
      <c r="F645" s="33"/>
      <c r="G645" s="260"/>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49"/>
      <c r="C646" s="33"/>
      <c r="D646" s="33"/>
      <c r="E646" s="33"/>
      <c r="F646" s="33"/>
      <c r="G646" s="260"/>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49"/>
      <c r="C647" s="33"/>
      <c r="D647" s="33"/>
      <c r="E647" s="33"/>
      <c r="F647" s="33"/>
      <c r="G647" s="260"/>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49"/>
      <c r="C648" s="33"/>
      <c r="D648" s="33"/>
      <c r="E648" s="33"/>
      <c r="F648" s="33"/>
      <c r="G648" s="260"/>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49"/>
      <c r="C649" s="33"/>
      <c r="D649" s="33"/>
      <c r="E649" s="33"/>
      <c r="F649" s="33"/>
      <c r="G649" s="260"/>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49"/>
      <c r="C650" s="33"/>
      <c r="D650" s="33"/>
      <c r="E650" s="33"/>
      <c r="F650" s="33"/>
      <c r="G650" s="260"/>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49"/>
      <c r="C651" s="33"/>
      <c r="D651" s="33"/>
      <c r="E651" s="33"/>
      <c r="F651" s="33"/>
      <c r="G651" s="260"/>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49"/>
      <c r="C652" s="33"/>
      <c r="D652" s="33"/>
      <c r="E652" s="33"/>
      <c r="F652" s="33"/>
      <c r="G652" s="260"/>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49"/>
      <c r="C653" s="33"/>
      <c r="D653" s="33"/>
      <c r="E653" s="33"/>
      <c r="F653" s="33"/>
      <c r="G653" s="260"/>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49"/>
      <c r="C654" s="33"/>
      <c r="D654" s="33"/>
      <c r="E654" s="33"/>
      <c r="F654" s="33"/>
      <c r="G654" s="260"/>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49"/>
      <c r="C655" s="33"/>
      <c r="D655" s="33"/>
      <c r="E655" s="33"/>
      <c r="F655" s="33"/>
      <c r="G655" s="260"/>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49"/>
      <c r="C656" s="33"/>
      <c r="D656" s="33"/>
      <c r="E656" s="33"/>
      <c r="F656" s="33"/>
      <c r="G656" s="260"/>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49"/>
      <c r="C657" s="33"/>
      <c r="D657" s="33"/>
      <c r="E657" s="33"/>
      <c r="F657" s="33"/>
      <c r="G657" s="260"/>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49"/>
      <c r="C658" s="33"/>
      <c r="D658" s="33"/>
      <c r="E658" s="33"/>
      <c r="F658" s="33"/>
      <c r="G658" s="260"/>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49"/>
      <c r="C659" s="33"/>
      <c r="D659" s="33"/>
      <c r="E659" s="33"/>
      <c r="F659" s="33"/>
      <c r="G659" s="260"/>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49"/>
      <c r="C660" s="33"/>
      <c r="D660" s="33"/>
      <c r="E660" s="33"/>
      <c r="F660" s="33"/>
      <c r="G660" s="260"/>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49"/>
      <c r="C661" s="33"/>
      <c r="D661" s="33"/>
      <c r="E661" s="33"/>
      <c r="F661" s="33"/>
      <c r="G661" s="260"/>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49"/>
      <c r="C662" s="33"/>
      <c r="D662" s="33"/>
      <c r="E662" s="33"/>
      <c r="F662" s="33"/>
      <c r="G662" s="260"/>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49"/>
      <c r="C663" s="33"/>
      <c r="D663" s="33"/>
      <c r="E663" s="33"/>
      <c r="F663" s="33"/>
      <c r="G663" s="260"/>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49"/>
      <c r="C664" s="33"/>
      <c r="D664" s="33"/>
      <c r="E664" s="33"/>
      <c r="F664" s="33"/>
      <c r="G664" s="260"/>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49"/>
      <c r="C665" s="33"/>
      <c r="D665" s="33"/>
      <c r="E665" s="33"/>
      <c r="F665" s="33"/>
      <c r="G665" s="260"/>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49"/>
      <c r="C666" s="33"/>
      <c r="D666" s="33"/>
      <c r="E666" s="33"/>
      <c r="F666" s="33"/>
      <c r="G666" s="260"/>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49"/>
      <c r="C667" s="33"/>
      <c r="D667" s="33"/>
      <c r="E667" s="33"/>
      <c r="F667" s="33"/>
      <c r="G667" s="260"/>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49"/>
      <c r="C668" s="33"/>
      <c r="D668" s="33"/>
      <c r="E668" s="33"/>
      <c r="F668" s="33"/>
      <c r="G668" s="260"/>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49"/>
      <c r="C669" s="33"/>
      <c r="D669" s="33"/>
      <c r="E669" s="33"/>
      <c r="F669" s="33"/>
      <c r="G669" s="260"/>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49"/>
      <c r="C670" s="33"/>
      <c r="D670" s="33"/>
      <c r="E670" s="33"/>
      <c r="F670" s="33"/>
      <c r="G670" s="260"/>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49"/>
      <c r="C671" s="33"/>
      <c r="D671" s="33"/>
      <c r="E671" s="33"/>
      <c r="F671" s="33"/>
      <c r="G671" s="260"/>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49"/>
      <c r="C672" s="33"/>
      <c r="D672" s="33"/>
      <c r="E672" s="33"/>
      <c r="F672" s="33"/>
      <c r="G672" s="260"/>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49"/>
      <c r="C673" s="33"/>
      <c r="D673" s="33"/>
      <c r="E673" s="33"/>
      <c r="F673" s="33"/>
      <c r="G673" s="260"/>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49"/>
      <c r="C674" s="33"/>
      <c r="D674" s="33"/>
      <c r="E674" s="33"/>
      <c r="F674" s="33"/>
      <c r="G674" s="260"/>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49"/>
      <c r="C675" s="33"/>
      <c r="D675" s="33"/>
      <c r="E675" s="33"/>
      <c r="F675" s="33"/>
      <c r="G675" s="260"/>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49"/>
      <c r="C676" s="33"/>
      <c r="D676" s="33"/>
      <c r="E676" s="33"/>
      <c r="F676" s="33"/>
      <c r="G676" s="260"/>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49"/>
      <c r="C677" s="33"/>
      <c r="D677" s="33"/>
      <c r="E677" s="33"/>
      <c r="F677" s="33"/>
      <c r="G677" s="260"/>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49"/>
      <c r="C678" s="33"/>
      <c r="D678" s="33"/>
      <c r="E678" s="33"/>
      <c r="F678" s="33"/>
      <c r="G678" s="260"/>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49"/>
      <c r="C679" s="33"/>
      <c r="D679" s="33"/>
      <c r="E679" s="33"/>
      <c r="F679" s="33"/>
      <c r="G679" s="260"/>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49"/>
      <c r="C680" s="33"/>
      <c r="D680" s="33"/>
      <c r="E680" s="33"/>
      <c r="F680" s="33"/>
      <c r="G680" s="260"/>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49"/>
      <c r="C681" s="33"/>
      <c r="D681" s="33"/>
      <c r="E681" s="33"/>
      <c r="F681" s="33"/>
      <c r="G681" s="260"/>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49"/>
      <c r="C682" s="33"/>
      <c r="D682" s="33"/>
      <c r="E682" s="33"/>
      <c r="F682" s="33"/>
      <c r="G682" s="260"/>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49"/>
      <c r="C683" s="33"/>
      <c r="D683" s="33"/>
      <c r="E683" s="33"/>
      <c r="F683" s="33"/>
      <c r="G683" s="260"/>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49"/>
      <c r="C684" s="33"/>
      <c r="D684" s="33"/>
      <c r="E684" s="33"/>
      <c r="F684" s="33"/>
      <c r="G684" s="260"/>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49"/>
      <c r="C685" s="33"/>
      <c r="D685" s="33"/>
      <c r="E685" s="33"/>
      <c r="F685" s="33"/>
      <c r="G685" s="260"/>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49"/>
      <c r="C686" s="33"/>
      <c r="D686" s="33"/>
      <c r="E686" s="33"/>
      <c r="F686" s="33"/>
      <c r="G686" s="260"/>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49"/>
      <c r="C687" s="33"/>
      <c r="D687" s="33"/>
      <c r="E687" s="33"/>
      <c r="F687" s="33"/>
      <c r="G687" s="260"/>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49"/>
      <c r="C688" s="33"/>
      <c r="D688" s="33"/>
      <c r="E688" s="33"/>
      <c r="F688" s="33"/>
      <c r="G688" s="260"/>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49"/>
      <c r="C689" s="33"/>
      <c r="D689" s="33"/>
      <c r="E689" s="33"/>
      <c r="F689" s="33"/>
      <c r="G689" s="260"/>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49"/>
      <c r="C690" s="33"/>
      <c r="D690" s="33"/>
      <c r="E690" s="33"/>
      <c r="F690" s="33"/>
      <c r="G690" s="260"/>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49"/>
      <c r="C691" s="33"/>
      <c r="D691" s="33"/>
      <c r="E691" s="33"/>
      <c r="F691" s="33"/>
      <c r="G691" s="260"/>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49"/>
      <c r="C692" s="33"/>
      <c r="D692" s="33"/>
      <c r="E692" s="33"/>
      <c r="F692" s="33"/>
      <c r="G692" s="260"/>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49"/>
      <c r="C693" s="33"/>
      <c r="D693" s="33"/>
      <c r="E693" s="33"/>
      <c r="F693" s="33"/>
      <c r="G693" s="260"/>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49"/>
      <c r="C694" s="33"/>
      <c r="D694" s="33"/>
      <c r="E694" s="33"/>
      <c r="F694" s="33"/>
      <c r="G694" s="260"/>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49"/>
      <c r="C695" s="33"/>
      <c r="D695" s="33"/>
      <c r="E695" s="33"/>
      <c r="F695" s="33"/>
      <c r="G695" s="260"/>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49"/>
      <c r="C696" s="33"/>
      <c r="D696" s="33"/>
      <c r="E696" s="33"/>
      <c r="F696" s="33"/>
      <c r="G696" s="260"/>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49"/>
      <c r="C697" s="33"/>
      <c r="D697" s="33"/>
      <c r="E697" s="33"/>
      <c r="F697" s="33"/>
      <c r="G697" s="260"/>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49"/>
      <c r="C698" s="33"/>
      <c r="D698" s="33"/>
      <c r="E698" s="33"/>
      <c r="F698" s="33"/>
      <c r="G698" s="260"/>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49"/>
      <c r="C699" s="33"/>
      <c r="D699" s="33"/>
      <c r="E699" s="33"/>
      <c r="F699" s="33"/>
      <c r="G699" s="260"/>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49"/>
      <c r="C700" s="33"/>
      <c r="D700" s="33"/>
      <c r="E700" s="33"/>
      <c r="F700" s="33"/>
      <c r="G700" s="260"/>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49"/>
      <c r="C701" s="33"/>
      <c r="D701" s="33"/>
      <c r="E701" s="33"/>
      <c r="F701" s="33"/>
      <c r="G701" s="260"/>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49"/>
      <c r="C702" s="33"/>
      <c r="D702" s="33"/>
      <c r="E702" s="33"/>
      <c r="F702" s="33"/>
      <c r="G702" s="260"/>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49"/>
      <c r="C703" s="33"/>
      <c r="D703" s="33"/>
      <c r="E703" s="33"/>
      <c r="F703" s="33"/>
      <c r="G703" s="260"/>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49"/>
      <c r="C704" s="33"/>
      <c r="D704" s="33"/>
      <c r="E704" s="33"/>
      <c r="F704" s="33"/>
      <c r="G704" s="260"/>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49"/>
      <c r="C705" s="33"/>
      <c r="D705" s="33"/>
      <c r="E705" s="33"/>
      <c r="F705" s="33"/>
      <c r="G705" s="260"/>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49"/>
      <c r="C706" s="33"/>
      <c r="D706" s="33"/>
      <c r="E706" s="33"/>
      <c r="F706" s="33"/>
      <c r="G706" s="260"/>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49"/>
      <c r="C707" s="33"/>
      <c r="D707" s="33"/>
      <c r="E707" s="33"/>
      <c r="F707" s="33"/>
      <c r="G707" s="260"/>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49"/>
      <c r="C708" s="33"/>
      <c r="D708" s="33"/>
      <c r="E708" s="33"/>
      <c r="F708" s="33"/>
      <c r="G708" s="260"/>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49"/>
      <c r="C709" s="33"/>
      <c r="D709" s="33"/>
      <c r="E709" s="33"/>
      <c r="F709" s="33"/>
      <c r="G709" s="260"/>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49"/>
      <c r="C710" s="33"/>
      <c r="D710" s="33"/>
      <c r="E710" s="33"/>
      <c r="F710" s="33"/>
      <c r="G710" s="260"/>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49"/>
      <c r="C711" s="33"/>
      <c r="D711" s="33"/>
      <c r="E711" s="33"/>
      <c r="F711" s="33"/>
      <c r="G711" s="260"/>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49"/>
      <c r="C712" s="33"/>
      <c r="D712" s="33"/>
      <c r="E712" s="33"/>
      <c r="F712" s="33"/>
      <c r="G712" s="260"/>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49"/>
      <c r="C713" s="33"/>
      <c r="D713" s="33"/>
      <c r="E713" s="33"/>
      <c r="F713" s="33"/>
      <c r="G713" s="260"/>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49"/>
      <c r="C714" s="33"/>
      <c r="D714" s="33"/>
      <c r="E714" s="33"/>
      <c r="F714" s="33"/>
      <c r="G714" s="260"/>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49"/>
      <c r="C715" s="33"/>
      <c r="D715" s="33"/>
      <c r="E715" s="33"/>
      <c r="F715" s="33"/>
      <c r="G715" s="260"/>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49"/>
      <c r="C716" s="33"/>
      <c r="D716" s="33"/>
      <c r="E716" s="33"/>
      <c r="F716" s="33"/>
      <c r="G716" s="260"/>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49"/>
      <c r="C717" s="33"/>
      <c r="D717" s="33"/>
      <c r="E717" s="33"/>
      <c r="F717" s="33"/>
      <c r="G717" s="260"/>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49"/>
      <c r="C718" s="33"/>
      <c r="D718" s="33"/>
      <c r="E718" s="33"/>
      <c r="F718" s="33"/>
      <c r="G718" s="260"/>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49"/>
      <c r="C719" s="33"/>
      <c r="D719" s="33"/>
      <c r="E719" s="33"/>
      <c r="F719" s="33"/>
      <c r="G719" s="260"/>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49"/>
      <c r="C720" s="33"/>
      <c r="D720" s="33"/>
      <c r="E720" s="33"/>
      <c r="F720" s="33"/>
      <c r="G720" s="260"/>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49"/>
      <c r="C721" s="33"/>
      <c r="D721" s="33"/>
      <c r="E721" s="33"/>
      <c r="F721" s="33"/>
      <c r="G721" s="260"/>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49"/>
      <c r="C722" s="33"/>
      <c r="D722" s="33"/>
      <c r="E722" s="33"/>
      <c r="F722" s="33"/>
      <c r="G722" s="260"/>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49"/>
      <c r="C723" s="33"/>
      <c r="D723" s="33"/>
      <c r="E723" s="33"/>
      <c r="F723" s="33"/>
      <c r="G723" s="260"/>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49"/>
      <c r="C724" s="33"/>
      <c r="D724" s="33"/>
      <c r="E724" s="33"/>
      <c r="F724" s="33"/>
      <c r="G724" s="260"/>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49"/>
      <c r="C725" s="33"/>
      <c r="D725" s="33"/>
      <c r="E725" s="33"/>
      <c r="F725" s="33"/>
      <c r="G725" s="260"/>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49"/>
      <c r="C726" s="33"/>
      <c r="D726" s="33"/>
      <c r="E726" s="33"/>
      <c r="F726" s="33"/>
      <c r="G726" s="260"/>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49"/>
      <c r="C727" s="33"/>
      <c r="D727" s="33"/>
      <c r="E727" s="33"/>
      <c r="F727" s="33"/>
      <c r="G727" s="260"/>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49"/>
      <c r="C728" s="33"/>
      <c r="D728" s="33"/>
      <c r="E728" s="33"/>
      <c r="F728" s="33"/>
      <c r="G728" s="260"/>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49"/>
      <c r="C729" s="33"/>
      <c r="D729" s="33"/>
      <c r="E729" s="33"/>
      <c r="F729" s="33"/>
      <c r="G729" s="260"/>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49"/>
      <c r="C730" s="33"/>
      <c r="D730" s="33"/>
      <c r="E730" s="33"/>
      <c r="F730" s="33"/>
      <c r="G730" s="260"/>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49"/>
      <c r="C731" s="33"/>
      <c r="D731" s="33"/>
      <c r="E731" s="33"/>
      <c r="F731" s="33"/>
      <c r="G731" s="260"/>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49"/>
      <c r="C732" s="33"/>
      <c r="D732" s="33"/>
      <c r="E732" s="33"/>
      <c r="F732" s="33"/>
      <c r="G732" s="260"/>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49"/>
      <c r="C733" s="33"/>
      <c r="D733" s="33"/>
      <c r="E733" s="33"/>
      <c r="F733" s="33"/>
      <c r="G733" s="260"/>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49"/>
      <c r="C734" s="33"/>
      <c r="D734" s="33"/>
      <c r="E734" s="33"/>
      <c r="F734" s="33"/>
      <c r="G734" s="260"/>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49"/>
      <c r="C735" s="33"/>
      <c r="D735" s="33"/>
      <c r="E735" s="33"/>
      <c r="F735" s="33"/>
      <c r="G735" s="260"/>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49"/>
      <c r="C736" s="33"/>
      <c r="D736" s="33"/>
      <c r="E736" s="33"/>
      <c r="F736" s="33"/>
      <c r="G736" s="260"/>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49"/>
      <c r="C737" s="33"/>
      <c r="D737" s="33"/>
      <c r="E737" s="33"/>
      <c r="F737" s="33"/>
      <c r="G737" s="260"/>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49"/>
      <c r="C738" s="33"/>
      <c r="D738" s="33"/>
      <c r="E738" s="33"/>
      <c r="F738" s="33"/>
      <c r="G738" s="260"/>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49"/>
      <c r="C739" s="33"/>
      <c r="D739" s="33"/>
      <c r="E739" s="33"/>
      <c r="F739" s="33"/>
      <c r="G739" s="260"/>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49"/>
      <c r="C740" s="33"/>
      <c r="D740" s="33"/>
      <c r="E740" s="33"/>
      <c r="F740" s="33"/>
      <c r="G740" s="260"/>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49"/>
      <c r="C741" s="33"/>
      <c r="D741" s="33"/>
      <c r="E741" s="33"/>
      <c r="F741" s="33"/>
      <c r="G741" s="260"/>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49"/>
      <c r="C742" s="33"/>
      <c r="D742" s="33"/>
      <c r="E742" s="33"/>
      <c r="F742" s="33"/>
      <c r="G742" s="260"/>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49"/>
      <c r="C743" s="33"/>
      <c r="D743" s="33"/>
      <c r="E743" s="33"/>
      <c r="F743" s="33"/>
      <c r="G743" s="260"/>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49"/>
      <c r="C744" s="33"/>
      <c r="D744" s="33"/>
      <c r="E744" s="33"/>
      <c r="F744" s="33"/>
      <c r="G744" s="260"/>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49"/>
      <c r="C745" s="33"/>
      <c r="D745" s="33"/>
      <c r="E745" s="33"/>
      <c r="F745" s="33"/>
      <c r="G745" s="260"/>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49"/>
      <c r="C746" s="33"/>
      <c r="D746" s="33"/>
      <c r="E746" s="33"/>
      <c r="F746" s="33"/>
      <c r="G746" s="260"/>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49"/>
      <c r="C747" s="33"/>
      <c r="D747" s="33"/>
      <c r="E747" s="33"/>
      <c r="F747" s="33"/>
      <c r="G747" s="260"/>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49"/>
      <c r="C748" s="33"/>
      <c r="D748" s="33"/>
      <c r="E748" s="33"/>
      <c r="F748" s="33"/>
      <c r="G748" s="260"/>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49"/>
      <c r="C749" s="33"/>
      <c r="D749" s="33"/>
      <c r="E749" s="33"/>
      <c r="F749" s="33"/>
      <c r="G749" s="260"/>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49"/>
      <c r="C750" s="33"/>
      <c r="D750" s="33"/>
      <c r="E750" s="33"/>
      <c r="F750" s="33"/>
      <c r="G750" s="260"/>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49"/>
      <c r="C751" s="33"/>
      <c r="D751" s="33"/>
      <c r="E751" s="33"/>
      <c r="F751" s="33"/>
      <c r="G751" s="260"/>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49"/>
      <c r="C752" s="33"/>
      <c r="D752" s="33"/>
      <c r="E752" s="33"/>
      <c r="F752" s="33"/>
      <c r="G752" s="260"/>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49"/>
      <c r="C753" s="33"/>
      <c r="D753" s="33"/>
      <c r="E753" s="33"/>
      <c r="F753" s="33"/>
      <c r="G753" s="260"/>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49"/>
      <c r="C754" s="33"/>
      <c r="D754" s="33"/>
      <c r="E754" s="33"/>
      <c r="F754" s="33"/>
      <c r="G754" s="260"/>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49"/>
      <c r="C755" s="33"/>
      <c r="D755" s="33"/>
      <c r="E755" s="33"/>
      <c r="F755" s="33"/>
      <c r="G755" s="260"/>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49"/>
      <c r="C756" s="33"/>
      <c r="D756" s="33"/>
      <c r="E756" s="33"/>
      <c r="F756" s="33"/>
      <c r="G756" s="260"/>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49"/>
      <c r="C757" s="33"/>
      <c r="D757" s="33"/>
      <c r="E757" s="33"/>
      <c r="F757" s="33"/>
      <c r="G757" s="260"/>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49"/>
      <c r="C758" s="33"/>
      <c r="D758" s="33"/>
      <c r="E758" s="33"/>
      <c r="F758" s="33"/>
      <c r="G758" s="260"/>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49"/>
      <c r="C759" s="33"/>
      <c r="D759" s="33"/>
      <c r="E759" s="33"/>
      <c r="F759" s="33"/>
      <c r="G759" s="260"/>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49"/>
      <c r="C760" s="33"/>
      <c r="D760" s="33"/>
      <c r="E760" s="33"/>
      <c r="F760" s="33"/>
      <c r="G760" s="260"/>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49"/>
      <c r="C761" s="33"/>
      <c r="D761" s="33"/>
      <c r="E761" s="33"/>
      <c r="F761" s="33"/>
      <c r="G761" s="260"/>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49"/>
      <c r="C762" s="33"/>
      <c r="D762" s="33"/>
      <c r="E762" s="33"/>
      <c r="F762" s="33"/>
      <c r="G762" s="260"/>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49"/>
      <c r="C763" s="33"/>
      <c r="D763" s="33"/>
      <c r="E763" s="33"/>
      <c r="F763" s="33"/>
      <c r="G763" s="260"/>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49"/>
      <c r="C764" s="33"/>
      <c r="D764" s="33"/>
      <c r="E764" s="33"/>
      <c r="F764" s="33"/>
      <c r="G764" s="260"/>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49"/>
      <c r="C765" s="33"/>
      <c r="D765" s="33"/>
      <c r="E765" s="33"/>
      <c r="F765" s="33"/>
      <c r="G765" s="260"/>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49"/>
      <c r="C766" s="33"/>
      <c r="D766" s="33"/>
      <c r="E766" s="33"/>
      <c r="F766" s="33"/>
      <c r="G766" s="260"/>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49"/>
      <c r="C767" s="33"/>
      <c r="D767" s="33"/>
      <c r="E767" s="33"/>
      <c r="F767" s="33"/>
      <c r="G767" s="260"/>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49"/>
      <c r="C768" s="33"/>
      <c r="D768" s="33"/>
      <c r="E768" s="33"/>
      <c r="F768" s="33"/>
      <c r="G768" s="260"/>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49"/>
      <c r="C769" s="33"/>
      <c r="D769" s="33"/>
      <c r="E769" s="33"/>
      <c r="F769" s="33"/>
      <c r="G769" s="260"/>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49"/>
      <c r="C770" s="33"/>
      <c r="D770" s="33"/>
      <c r="E770" s="33"/>
      <c r="F770" s="33"/>
      <c r="G770" s="260"/>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49"/>
      <c r="C771" s="33"/>
      <c r="D771" s="33"/>
      <c r="E771" s="33"/>
      <c r="F771" s="33"/>
      <c r="G771" s="260"/>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49"/>
      <c r="C772" s="33"/>
      <c r="D772" s="33"/>
      <c r="E772" s="33"/>
      <c r="F772" s="33"/>
      <c r="G772" s="260"/>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49"/>
      <c r="C773" s="33"/>
      <c r="D773" s="33"/>
      <c r="E773" s="33"/>
      <c r="F773" s="33"/>
      <c r="G773" s="260"/>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49"/>
      <c r="C774" s="33"/>
      <c r="D774" s="33"/>
      <c r="E774" s="33"/>
      <c r="F774" s="33"/>
      <c r="G774" s="260"/>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49"/>
      <c r="C775" s="33"/>
      <c r="D775" s="33"/>
      <c r="E775" s="33"/>
      <c r="F775" s="33"/>
      <c r="G775" s="260"/>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49"/>
      <c r="C776" s="33"/>
      <c r="D776" s="33"/>
      <c r="E776" s="33"/>
      <c r="F776" s="33"/>
      <c r="G776" s="260"/>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49"/>
      <c r="C777" s="33"/>
      <c r="D777" s="33"/>
      <c r="E777" s="33"/>
      <c r="F777" s="33"/>
      <c r="G777" s="260"/>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49"/>
      <c r="C778" s="33"/>
      <c r="D778" s="33"/>
      <c r="E778" s="33"/>
      <c r="F778" s="33"/>
      <c r="G778" s="260"/>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49"/>
      <c r="C779" s="33"/>
      <c r="D779" s="33"/>
      <c r="E779" s="33"/>
      <c r="F779" s="33"/>
      <c r="G779" s="260"/>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49"/>
      <c r="C780" s="33"/>
      <c r="D780" s="33"/>
      <c r="E780" s="33"/>
      <c r="F780" s="33"/>
      <c r="G780" s="260"/>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49"/>
      <c r="C781" s="33"/>
      <c r="D781" s="33"/>
      <c r="E781" s="33"/>
      <c r="F781" s="33"/>
      <c r="G781" s="260"/>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49"/>
      <c r="C782" s="33"/>
      <c r="D782" s="33"/>
      <c r="E782" s="33"/>
      <c r="F782" s="33"/>
      <c r="G782" s="260"/>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49"/>
      <c r="C783" s="33"/>
      <c r="D783" s="33"/>
      <c r="E783" s="33"/>
      <c r="F783" s="33"/>
      <c r="G783" s="260"/>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49"/>
      <c r="C784" s="33"/>
      <c r="D784" s="33"/>
      <c r="E784" s="33"/>
      <c r="F784" s="33"/>
      <c r="G784" s="260"/>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49"/>
      <c r="C785" s="33"/>
      <c r="D785" s="33"/>
      <c r="E785" s="33"/>
      <c r="F785" s="33"/>
      <c r="G785" s="260"/>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49"/>
      <c r="C786" s="33"/>
      <c r="D786" s="33"/>
      <c r="E786" s="33"/>
      <c r="F786" s="33"/>
      <c r="G786" s="260"/>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49"/>
      <c r="C787" s="33"/>
      <c r="D787" s="33"/>
      <c r="E787" s="33"/>
      <c r="F787" s="33"/>
      <c r="G787" s="260"/>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49"/>
      <c r="C788" s="33"/>
      <c r="D788" s="33"/>
      <c r="E788" s="33"/>
      <c r="F788" s="33"/>
      <c r="G788" s="260"/>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49"/>
      <c r="C789" s="33"/>
      <c r="D789" s="33"/>
      <c r="E789" s="33"/>
      <c r="F789" s="33"/>
      <c r="G789" s="260"/>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49"/>
      <c r="C790" s="33"/>
      <c r="D790" s="33"/>
      <c r="E790" s="33"/>
      <c r="F790" s="33"/>
      <c r="G790" s="260"/>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49"/>
      <c r="C791" s="33"/>
      <c r="D791" s="33"/>
      <c r="E791" s="33"/>
      <c r="F791" s="33"/>
      <c r="G791" s="260"/>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49"/>
      <c r="C792" s="33"/>
      <c r="D792" s="33"/>
      <c r="E792" s="33"/>
      <c r="F792" s="33"/>
      <c r="G792" s="260"/>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49"/>
      <c r="C793" s="33"/>
      <c r="D793" s="33"/>
      <c r="E793" s="33"/>
      <c r="F793" s="33"/>
      <c r="G793" s="260"/>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49"/>
      <c r="C794" s="33"/>
      <c r="D794" s="33"/>
      <c r="E794" s="33"/>
      <c r="F794" s="33"/>
      <c r="G794" s="260"/>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49"/>
      <c r="C795" s="33"/>
      <c r="D795" s="33"/>
      <c r="E795" s="33"/>
      <c r="F795" s="33"/>
      <c r="G795" s="260"/>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49"/>
      <c r="C796" s="33"/>
      <c r="D796" s="33"/>
      <c r="E796" s="33"/>
      <c r="F796" s="33"/>
      <c r="G796" s="260"/>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49"/>
      <c r="C797" s="33"/>
      <c r="D797" s="33"/>
      <c r="E797" s="33"/>
      <c r="F797" s="33"/>
      <c r="G797" s="260"/>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49"/>
      <c r="C798" s="33"/>
      <c r="D798" s="33"/>
      <c r="E798" s="33"/>
      <c r="F798" s="33"/>
      <c r="G798" s="260"/>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49"/>
      <c r="C799" s="33"/>
      <c r="D799" s="33"/>
      <c r="E799" s="33"/>
      <c r="F799" s="33"/>
      <c r="G799" s="260"/>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49"/>
      <c r="C800" s="33"/>
      <c r="D800" s="33"/>
      <c r="E800" s="33"/>
      <c r="F800" s="33"/>
      <c r="G800" s="260"/>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49"/>
      <c r="C801" s="33"/>
      <c r="D801" s="33"/>
      <c r="E801" s="33"/>
      <c r="F801" s="33"/>
      <c r="G801" s="260"/>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49"/>
      <c r="C802" s="33"/>
      <c r="D802" s="33"/>
      <c r="E802" s="33"/>
      <c r="F802" s="33"/>
      <c r="G802" s="260"/>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49"/>
      <c r="C803" s="33"/>
      <c r="D803" s="33"/>
      <c r="E803" s="33"/>
      <c r="F803" s="33"/>
      <c r="G803" s="260"/>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49"/>
      <c r="C804" s="33"/>
      <c r="D804" s="33"/>
      <c r="E804" s="33"/>
      <c r="F804" s="33"/>
      <c r="G804" s="260"/>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49"/>
      <c r="C805" s="33"/>
      <c r="D805" s="33"/>
      <c r="E805" s="33"/>
      <c r="F805" s="33"/>
      <c r="G805" s="260"/>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49"/>
      <c r="C806" s="33"/>
      <c r="D806" s="33"/>
      <c r="E806" s="33"/>
      <c r="F806" s="33"/>
      <c r="G806" s="260"/>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49"/>
      <c r="C807" s="33"/>
      <c r="D807" s="33"/>
      <c r="E807" s="33"/>
      <c r="F807" s="33"/>
      <c r="G807" s="260"/>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49"/>
      <c r="C808" s="33"/>
      <c r="D808" s="33"/>
      <c r="E808" s="33"/>
      <c r="F808" s="33"/>
      <c r="G808" s="260"/>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49"/>
      <c r="C809" s="33"/>
      <c r="D809" s="33"/>
      <c r="E809" s="33"/>
      <c r="F809" s="33"/>
      <c r="G809" s="260"/>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49"/>
      <c r="C810" s="33"/>
      <c r="D810" s="33"/>
      <c r="E810" s="33"/>
      <c r="F810" s="33"/>
      <c r="G810" s="260"/>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49"/>
      <c r="C811" s="33"/>
      <c r="D811" s="33"/>
      <c r="E811" s="33"/>
      <c r="F811" s="33"/>
      <c r="G811" s="260"/>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49"/>
      <c r="C812" s="33"/>
      <c r="D812" s="33"/>
      <c r="E812" s="33"/>
      <c r="F812" s="33"/>
      <c r="G812" s="260"/>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49"/>
      <c r="C813" s="33"/>
      <c r="D813" s="33"/>
      <c r="E813" s="33"/>
      <c r="F813" s="33"/>
      <c r="G813" s="260"/>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49"/>
      <c r="C814" s="33"/>
      <c r="D814" s="33"/>
      <c r="E814" s="33"/>
      <c r="F814" s="33"/>
      <c r="G814" s="260"/>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49"/>
      <c r="C815" s="33"/>
      <c r="D815" s="33"/>
      <c r="E815" s="33"/>
      <c r="F815" s="33"/>
      <c r="G815" s="260"/>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49"/>
      <c r="C816" s="33"/>
      <c r="D816" s="33"/>
      <c r="E816" s="33"/>
      <c r="F816" s="33"/>
      <c r="G816" s="260"/>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49"/>
      <c r="C817" s="33"/>
      <c r="D817" s="33"/>
      <c r="E817" s="33"/>
      <c r="F817" s="33"/>
      <c r="G817" s="260"/>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49"/>
      <c r="C818" s="33"/>
      <c r="D818" s="33"/>
      <c r="E818" s="33"/>
      <c r="F818" s="33"/>
      <c r="G818" s="260"/>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49"/>
      <c r="C819" s="33"/>
      <c r="D819" s="33"/>
      <c r="E819" s="33"/>
      <c r="F819" s="33"/>
      <c r="G819" s="260"/>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49"/>
      <c r="C820" s="33"/>
      <c r="D820" s="33"/>
      <c r="E820" s="33"/>
      <c r="F820" s="33"/>
      <c r="G820" s="260"/>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49"/>
      <c r="C821" s="33"/>
      <c r="D821" s="33"/>
      <c r="E821" s="33"/>
      <c r="F821" s="33"/>
      <c r="G821" s="260"/>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49"/>
      <c r="C822" s="33"/>
      <c r="D822" s="33"/>
      <c r="E822" s="33"/>
      <c r="F822" s="33"/>
      <c r="G822" s="260"/>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49"/>
      <c r="C823" s="33"/>
      <c r="D823" s="33"/>
      <c r="E823" s="33"/>
      <c r="F823" s="33"/>
      <c r="G823" s="260"/>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49"/>
      <c r="C824" s="33"/>
      <c r="D824" s="33"/>
      <c r="E824" s="33"/>
      <c r="F824" s="33"/>
      <c r="G824" s="260"/>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49"/>
      <c r="C825" s="33"/>
      <c r="D825" s="33"/>
      <c r="E825" s="33"/>
      <c r="F825" s="33"/>
      <c r="G825" s="260"/>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49"/>
      <c r="C826" s="33"/>
      <c r="D826" s="33"/>
      <c r="E826" s="33"/>
      <c r="F826" s="33"/>
      <c r="G826" s="260"/>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49"/>
      <c r="C827" s="33"/>
      <c r="D827" s="33"/>
      <c r="E827" s="33"/>
      <c r="F827" s="33"/>
      <c r="G827" s="260"/>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49"/>
      <c r="C828" s="33"/>
      <c r="D828" s="33"/>
      <c r="E828" s="33"/>
      <c r="F828" s="33"/>
      <c r="G828" s="260"/>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49"/>
      <c r="C829" s="33"/>
      <c r="D829" s="33"/>
      <c r="E829" s="33"/>
      <c r="F829" s="33"/>
      <c r="G829" s="260"/>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49"/>
      <c r="C830" s="33"/>
      <c r="D830" s="33"/>
      <c r="E830" s="33"/>
      <c r="F830" s="33"/>
      <c r="G830" s="260"/>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49"/>
      <c r="C831" s="33"/>
      <c r="D831" s="33"/>
      <c r="E831" s="33"/>
      <c r="F831" s="33"/>
      <c r="G831" s="260"/>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49"/>
      <c r="C832" s="33"/>
      <c r="D832" s="33"/>
      <c r="E832" s="33"/>
      <c r="F832" s="33"/>
      <c r="G832" s="260"/>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49"/>
      <c r="C833" s="33"/>
      <c r="D833" s="33"/>
      <c r="E833" s="33"/>
      <c r="F833" s="33"/>
      <c r="G833" s="260"/>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49"/>
      <c r="C834" s="33"/>
      <c r="D834" s="33"/>
      <c r="E834" s="33"/>
      <c r="F834" s="33"/>
      <c r="G834" s="260"/>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49"/>
      <c r="C835" s="33"/>
      <c r="D835" s="33"/>
      <c r="E835" s="33"/>
      <c r="F835" s="33"/>
      <c r="G835" s="260"/>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49"/>
      <c r="C836" s="33"/>
      <c r="D836" s="33"/>
      <c r="E836" s="33"/>
      <c r="F836" s="33"/>
      <c r="G836" s="260"/>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49"/>
      <c r="C837" s="33"/>
      <c r="D837" s="33"/>
      <c r="E837" s="33"/>
      <c r="F837" s="33"/>
      <c r="G837" s="260"/>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49"/>
      <c r="C838" s="33"/>
      <c r="D838" s="33"/>
      <c r="E838" s="33"/>
      <c r="F838" s="33"/>
      <c r="G838" s="260"/>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49"/>
      <c r="C839" s="33"/>
      <c r="D839" s="33"/>
      <c r="E839" s="33"/>
      <c r="F839" s="33"/>
      <c r="G839" s="260"/>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49"/>
      <c r="C840" s="33"/>
      <c r="D840" s="33"/>
      <c r="E840" s="33"/>
      <c r="F840" s="33"/>
      <c r="G840" s="260"/>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49"/>
      <c r="C841" s="33"/>
      <c r="D841" s="33"/>
      <c r="E841" s="33"/>
      <c r="F841" s="33"/>
      <c r="G841" s="260"/>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49"/>
      <c r="C842" s="33"/>
      <c r="D842" s="33"/>
      <c r="E842" s="33"/>
      <c r="F842" s="33"/>
      <c r="G842" s="260"/>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49"/>
      <c r="C843" s="33"/>
      <c r="D843" s="33"/>
      <c r="E843" s="33"/>
      <c r="F843" s="33"/>
      <c r="G843" s="260"/>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49"/>
      <c r="C844" s="33"/>
      <c r="D844" s="33"/>
      <c r="E844" s="33"/>
      <c r="F844" s="33"/>
      <c r="G844" s="260"/>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49"/>
      <c r="C845" s="33"/>
      <c r="D845" s="33"/>
      <c r="E845" s="33"/>
      <c r="F845" s="33"/>
      <c r="G845" s="260"/>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49"/>
      <c r="C846" s="33"/>
      <c r="D846" s="33"/>
      <c r="E846" s="33"/>
      <c r="F846" s="33"/>
      <c r="G846" s="260"/>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49"/>
      <c r="C847" s="33"/>
      <c r="D847" s="33"/>
      <c r="E847" s="33"/>
      <c r="F847" s="33"/>
      <c r="G847" s="260"/>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49"/>
      <c r="C848" s="33"/>
      <c r="D848" s="33"/>
      <c r="E848" s="33"/>
      <c r="F848" s="33"/>
      <c r="G848" s="260"/>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49"/>
      <c r="C849" s="33"/>
      <c r="D849" s="33"/>
      <c r="E849" s="33"/>
      <c r="F849" s="33"/>
      <c r="G849" s="260"/>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49"/>
      <c r="C850" s="33"/>
      <c r="D850" s="33"/>
      <c r="E850" s="33"/>
      <c r="F850" s="33"/>
      <c r="G850" s="260"/>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49"/>
      <c r="C851" s="33"/>
      <c r="D851" s="33"/>
      <c r="E851" s="33"/>
      <c r="F851" s="33"/>
      <c r="G851" s="260"/>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49"/>
      <c r="C852" s="33"/>
      <c r="D852" s="33"/>
      <c r="E852" s="33"/>
      <c r="F852" s="33"/>
      <c r="G852" s="260"/>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49"/>
      <c r="C853" s="33"/>
      <c r="D853" s="33"/>
      <c r="E853" s="33"/>
      <c r="F853" s="33"/>
      <c r="G853" s="260"/>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49"/>
      <c r="C854" s="33"/>
      <c r="D854" s="33"/>
      <c r="E854" s="33"/>
      <c r="F854" s="33"/>
      <c r="G854" s="260"/>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49"/>
      <c r="C855" s="33"/>
      <c r="D855" s="33"/>
      <c r="E855" s="33"/>
      <c r="F855" s="33"/>
      <c r="G855" s="260"/>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49"/>
      <c r="C856" s="33"/>
      <c r="D856" s="33"/>
      <c r="E856" s="33"/>
      <c r="F856" s="33"/>
      <c r="G856" s="260"/>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49"/>
      <c r="C857" s="33"/>
      <c r="D857" s="33"/>
      <c r="E857" s="33"/>
      <c r="F857" s="33"/>
      <c r="G857" s="260"/>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49"/>
      <c r="C858" s="33"/>
      <c r="D858" s="33"/>
      <c r="E858" s="33"/>
      <c r="F858" s="33"/>
      <c r="G858" s="260"/>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49"/>
      <c r="C859" s="33"/>
      <c r="D859" s="33"/>
      <c r="E859" s="33"/>
      <c r="F859" s="33"/>
      <c r="G859" s="260"/>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49"/>
      <c r="C860" s="33"/>
      <c r="D860" s="33"/>
      <c r="E860" s="33"/>
      <c r="F860" s="33"/>
      <c r="G860" s="260"/>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49"/>
      <c r="C861" s="33"/>
      <c r="D861" s="33"/>
      <c r="E861" s="33"/>
      <c r="F861" s="33"/>
      <c r="G861" s="260"/>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49"/>
      <c r="C862" s="33"/>
      <c r="D862" s="33"/>
      <c r="E862" s="33"/>
      <c r="F862" s="33"/>
      <c r="G862" s="260"/>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49"/>
      <c r="C863" s="33"/>
      <c r="D863" s="33"/>
      <c r="E863" s="33"/>
      <c r="F863" s="33"/>
      <c r="G863" s="260"/>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49"/>
      <c r="C864" s="33"/>
      <c r="D864" s="33"/>
      <c r="E864" s="33"/>
      <c r="F864" s="33"/>
      <c r="G864" s="260"/>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49"/>
      <c r="C865" s="33"/>
      <c r="D865" s="33"/>
      <c r="E865" s="33"/>
      <c r="F865" s="33"/>
      <c r="G865" s="260"/>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49"/>
      <c r="C866" s="33"/>
      <c r="D866" s="33"/>
      <c r="E866" s="33"/>
      <c r="F866" s="33"/>
      <c r="G866" s="260"/>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49"/>
      <c r="C867" s="33"/>
      <c r="D867" s="33"/>
      <c r="E867" s="33"/>
      <c r="F867" s="33"/>
      <c r="G867" s="260"/>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49"/>
      <c r="C868" s="33"/>
      <c r="D868" s="33"/>
      <c r="E868" s="33"/>
      <c r="F868" s="33"/>
      <c r="G868" s="260"/>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49"/>
      <c r="C869" s="33"/>
      <c r="D869" s="33"/>
      <c r="E869" s="33"/>
      <c r="F869" s="33"/>
      <c r="G869" s="260"/>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49"/>
      <c r="C870" s="33"/>
      <c r="D870" s="33"/>
      <c r="E870" s="33"/>
      <c r="F870" s="33"/>
      <c r="G870" s="260"/>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49"/>
      <c r="C871" s="33"/>
      <c r="D871" s="33"/>
      <c r="E871" s="33"/>
      <c r="F871" s="33"/>
      <c r="G871" s="260"/>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49"/>
      <c r="C872" s="33"/>
      <c r="D872" s="33"/>
      <c r="E872" s="33"/>
      <c r="F872" s="33"/>
      <c r="G872" s="260"/>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49"/>
      <c r="C873" s="33"/>
      <c r="D873" s="33"/>
      <c r="E873" s="33"/>
      <c r="F873" s="33"/>
      <c r="G873" s="260"/>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49"/>
      <c r="C874" s="33"/>
      <c r="D874" s="33"/>
      <c r="E874" s="33"/>
      <c r="F874" s="33"/>
      <c r="G874" s="260"/>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49"/>
      <c r="C875" s="33"/>
      <c r="D875" s="33"/>
      <c r="E875" s="33"/>
      <c r="F875" s="33"/>
      <c r="G875" s="260"/>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49"/>
      <c r="C876" s="33"/>
      <c r="D876" s="33"/>
      <c r="E876" s="33"/>
      <c r="F876" s="33"/>
      <c r="G876" s="260"/>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49"/>
      <c r="C877" s="33"/>
      <c r="D877" s="33"/>
      <c r="E877" s="33"/>
      <c r="F877" s="33"/>
      <c r="G877" s="260"/>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49"/>
      <c r="C878" s="33"/>
      <c r="D878" s="33"/>
      <c r="E878" s="33"/>
      <c r="F878" s="33"/>
      <c r="G878" s="260"/>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49"/>
      <c r="C879" s="33"/>
      <c r="D879" s="33"/>
      <c r="E879" s="33"/>
      <c r="F879" s="33"/>
      <c r="G879" s="260"/>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49"/>
      <c r="C880" s="33"/>
      <c r="D880" s="33"/>
      <c r="E880" s="33"/>
      <c r="F880" s="33"/>
      <c r="G880" s="260"/>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49"/>
      <c r="C881" s="33"/>
      <c r="D881" s="33"/>
      <c r="E881" s="33"/>
      <c r="F881" s="33"/>
      <c r="G881" s="260"/>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49"/>
      <c r="C882" s="33"/>
      <c r="D882" s="33"/>
      <c r="E882" s="33"/>
      <c r="F882" s="33"/>
      <c r="G882" s="260"/>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49"/>
      <c r="C883" s="33"/>
      <c r="D883" s="33"/>
      <c r="E883" s="33"/>
      <c r="F883" s="33"/>
      <c r="G883" s="260"/>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49"/>
      <c r="C884" s="33"/>
      <c r="D884" s="33"/>
      <c r="E884" s="33"/>
      <c r="F884" s="33"/>
      <c r="G884" s="260"/>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49"/>
      <c r="C885" s="33"/>
      <c r="D885" s="33"/>
      <c r="E885" s="33"/>
      <c r="F885" s="33"/>
      <c r="G885" s="260"/>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49"/>
      <c r="C886" s="33"/>
      <c r="D886" s="33"/>
      <c r="E886" s="33"/>
      <c r="F886" s="33"/>
      <c r="G886" s="260"/>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49"/>
      <c r="C887" s="33"/>
      <c r="D887" s="33"/>
      <c r="E887" s="33"/>
      <c r="F887" s="33"/>
      <c r="G887" s="260"/>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49"/>
      <c r="C888" s="33"/>
      <c r="D888" s="33"/>
      <c r="E888" s="33"/>
      <c r="F888" s="33"/>
      <c r="G888" s="260"/>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49"/>
      <c r="C889" s="33"/>
      <c r="D889" s="33"/>
      <c r="E889" s="33"/>
      <c r="F889" s="33"/>
      <c r="G889" s="260"/>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49"/>
      <c r="C890" s="33"/>
      <c r="D890" s="33"/>
      <c r="E890" s="33"/>
      <c r="F890" s="33"/>
      <c r="G890" s="260"/>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49"/>
      <c r="C891" s="33"/>
      <c r="D891" s="33"/>
      <c r="E891" s="33"/>
      <c r="F891" s="33"/>
      <c r="G891" s="260"/>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49"/>
      <c r="C892" s="33"/>
      <c r="D892" s="33"/>
      <c r="E892" s="33"/>
      <c r="F892" s="33"/>
      <c r="G892" s="260"/>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49"/>
      <c r="C893" s="33"/>
      <c r="D893" s="33"/>
      <c r="E893" s="33"/>
      <c r="F893" s="33"/>
      <c r="G893" s="260"/>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49"/>
      <c r="C894" s="33"/>
      <c r="D894" s="33"/>
      <c r="E894" s="33"/>
      <c r="F894" s="33"/>
      <c r="G894" s="260"/>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49"/>
      <c r="C895" s="33"/>
      <c r="D895" s="33"/>
      <c r="E895" s="33"/>
      <c r="F895" s="33"/>
      <c r="G895" s="260"/>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49"/>
      <c r="C896" s="33"/>
      <c r="D896" s="33"/>
      <c r="E896" s="33"/>
      <c r="F896" s="33"/>
      <c r="G896" s="260"/>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49"/>
      <c r="C897" s="33"/>
      <c r="D897" s="33"/>
      <c r="E897" s="33"/>
      <c r="F897" s="33"/>
      <c r="G897" s="260"/>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49"/>
      <c r="C898" s="33"/>
      <c r="D898" s="33"/>
      <c r="E898" s="33"/>
      <c r="F898" s="33"/>
      <c r="G898" s="260"/>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49"/>
      <c r="C899" s="33"/>
      <c r="D899" s="33"/>
      <c r="E899" s="33"/>
      <c r="F899" s="33"/>
      <c r="G899" s="260"/>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49"/>
      <c r="C900" s="33"/>
      <c r="D900" s="33"/>
      <c r="E900" s="33"/>
      <c r="F900" s="33"/>
      <c r="G900" s="260"/>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49"/>
      <c r="C901" s="33"/>
      <c r="D901" s="33"/>
      <c r="E901" s="33"/>
      <c r="F901" s="33"/>
      <c r="G901" s="260"/>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49"/>
      <c r="C902" s="33"/>
      <c r="D902" s="33"/>
      <c r="E902" s="33"/>
      <c r="F902" s="33"/>
      <c r="G902" s="260"/>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49"/>
      <c r="C903" s="33"/>
      <c r="D903" s="33"/>
      <c r="E903" s="33"/>
      <c r="F903" s="33"/>
      <c r="G903" s="260"/>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49"/>
      <c r="C904" s="33"/>
      <c r="D904" s="33"/>
      <c r="E904" s="33"/>
      <c r="F904" s="33"/>
      <c r="G904" s="260"/>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49"/>
      <c r="C905" s="33"/>
      <c r="D905" s="33"/>
      <c r="E905" s="33"/>
      <c r="F905" s="33"/>
      <c r="G905" s="260"/>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49"/>
      <c r="C906" s="33"/>
      <c r="D906" s="33"/>
      <c r="E906" s="33"/>
      <c r="F906" s="33"/>
      <c r="G906" s="260"/>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49"/>
      <c r="C907" s="33"/>
      <c r="D907" s="33"/>
      <c r="E907" s="33"/>
      <c r="F907" s="33"/>
      <c r="G907" s="260"/>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49"/>
      <c r="C908" s="33"/>
      <c r="D908" s="33"/>
      <c r="E908" s="33"/>
      <c r="F908" s="33"/>
      <c r="G908" s="260"/>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49"/>
      <c r="C909" s="33"/>
      <c r="D909" s="33"/>
      <c r="E909" s="33"/>
      <c r="F909" s="33"/>
      <c r="G909" s="260"/>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49"/>
      <c r="C910" s="33"/>
      <c r="D910" s="33"/>
      <c r="E910" s="33"/>
      <c r="F910" s="33"/>
      <c r="G910" s="260"/>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49"/>
      <c r="C911" s="33"/>
      <c r="D911" s="33"/>
      <c r="E911" s="33"/>
      <c r="F911" s="33"/>
      <c r="G911" s="260"/>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49"/>
      <c r="C912" s="33"/>
      <c r="D912" s="33"/>
      <c r="E912" s="33"/>
      <c r="F912" s="33"/>
      <c r="G912" s="260"/>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49"/>
      <c r="C913" s="33"/>
      <c r="D913" s="33"/>
      <c r="E913" s="33"/>
      <c r="F913" s="33"/>
      <c r="G913" s="260"/>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49"/>
      <c r="C914" s="33"/>
      <c r="D914" s="33"/>
      <c r="E914" s="33"/>
      <c r="F914" s="33"/>
      <c r="G914" s="260"/>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49"/>
      <c r="C915" s="33"/>
      <c r="D915" s="33"/>
      <c r="E915" s="33"/>
      <c r="F915" s="33"/>
      <c r="G915" s="260"/>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49"/>
      <c r="C916" s="33"/>
      <c r="D916" s="33"/>
      <c r="E916" s="33"/>
      <c r="F916" s="33"/>
      <c r="G916" s="260"/>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49"/>
      <c r="C917" s="33"/>
      <c r="D917" s="33"/>
      <c r="E917" s="33"/>
      <c r="F917" s="33"/>
      <c r="G917" s="260"/>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49"/>
      <c r="C918" s="33"/>
      <c r="D918" s="33"/>
      <c r="E918" s="33"/>
      <c r="F918" s="33"/>
      <c r="G918" s="260"/>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49"/>
      <c r="C919" s="33"/>
      <c r="D919" s="33"/>
      <c r="E919" s="33"/>
      <c r="F919" s="33"/>
      <c r="G919" s="260"/>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49"/>
      <c r="C920" s="33"/>
      <c r="D920" s="33"/>
      <c r="E920" s="33"/>
      <c r="F920" s="33"/>
      <c r="G920" s="260"/>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49"/>
      <c r="C921" s="33"/>
      <c r="D921" s="33"/>
      <c r="E921" s="33"/>
      <c r="F921" s="33"/>
      <c r="G921" s="260"/>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49"/>
      <c r="C922" s="33"/>
      <c r="D922" s="33"/>
      <c r="E922" s="33"/>
      <c r="F922" s="33"/>
      <c r="G922" s="260"/>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49"/>
      <c r="C923" s="33"/>
      <c r="D923" s="33"/>
      <c r="E923" s="33"/>
      <c r="F923" s="33"/>
      <c r="G923" s="260"/>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49"/>
      <c r="C924" s="33"/>
      <c r="D924" s="33"/>
      <c r="E924" s="33"/>
      <c r="F924" s="33"/>
      <c r="G924" s="260"/>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49"/>
      <c r="C925" s="33"/>
      <c r="D925" s="33"/>
      <c r="E925" s="33"/>
      <c r="F925" s="33"/>
      <c r="G925" s="260"/>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49"/>
      <c r="C926" s="33"/>
      <c r="D926" s="33"/>
      <c r="E926" s="33"/>
      <c r="F926" s="33"/>
      <c r="G926" s="260"/>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49"/>
      <c r="C927" s="33"/>
      <c r="D927" s="33"/>
      <c r="E927" s="33"/>
      <c r="F927" s="33"/>
      <c r="G927" s="260"/>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49"/>
      <c r="C928" s="33"/>
      <c r="D928" s="33"/>
      <c r="E928" s="33"/>
      <c r="F928" s="33"/>
      <c r="G928" s="260"/>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49"/>
      <c r="C929" s="33"/>
      <c r="D929" s="33"/>
      <c r="E929" s="33"/>
      <c r="F929" s="33"/>
      <c r="G929" s="260"/>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49"/>
      <c r="C930" s="33"/>
      <c r="D930" s="33"/>
      <c r="E930" s="33"/>
      <c r="F930" s="33"/>
      <c r="G930" s="260"/>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49"/>
      <c r="C931" s="33"/>
      <c r="D931" s="33"/>
      <c r="E931" s="33"/>
      <c r="F931" s="33"/>
      <c r="G931" s="260"/>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49"/>
      <c r="C932" s="33"/>
      <c r="D932" s="33"/>
      <c r="E932" s="33"/>
      <c r="F932" s="33"/>
      <c r="G932" s="260"/>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49"/>
      <c r="C933" s="33"/>
      <c r="D933" s="33"/>
      <c r="E933" s="33"/>
      <c r="F933" s="33"/>
      <c r="G933" s="260"/>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49"/>
      <c r="C934" s="33"/>
      <c r="D934" s="33"/>
      <c r="E934" s="33"/>
      <c r="F934" s="33"/>
      <c r="G934" s="260"/>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49"/>
      <c r="C935" s="33"/>
      <c r="D935" s="33"/>
      <c r="E935" s="33"/>
      <c r="F935" s="33"/>
      <c r="G935" s="260"/>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49"/>
      <c r="C936" s="33"/>
      <c r="D936" s="33"/>
      <c r="E936" s="33"/>
      <c r="F936" s="33"/>
      <c r="G936" s="260"/>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49"/>
      <c r="C937" s="33"/>
      <c r="D937" s="33"/>
      <c r="E937" s="33"/>
      <c r="F937" s="33"/>
      <c r="G937" s="260"/>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49"/>
      <c r="C938" s="33"/>
      <c r="D938" s="33"/>
      <c r="E938" s="33"/>
      <c r="F938" s="33"/>
      <c r="G938" s="260"/>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49"/>
      <c r="C939" s="33"/>
      <c r="D939" s="33"/>
      <c r="E939" s="33"/>
      <c r="F939" s="33"/>
      <c r="G939" s="260"/>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49"/>
      <c r="C940" s="33"/>
      <c r="D940" s="33"/>
      <c r="E940" s="33"/>
      <c r="F940" s="33"/>
      <c r="G940" s="260"/>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49"/>
      <c r="C941" s="33"/>
      <c r="D941" s="33"/>
      <c r="E941" s="33"/>
      <c r="F941" s="33"/>
      <c r="G941" s="260"/>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49"/>
      <c r="C942" s="33"/>
      <c r="D942" s="33"/>
      <c r="E942" s="33"/>
      <c r="F942" s="33"/>
      <c r="G942" s="260"/>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49"/>
      <c r="C943" s="33"/>
      <c r="D943" s="33"/>
      <c r="E943" s="33"/>
      <c r="F943" s="33"/>
      <c r="G943" s="260"/>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49"/>
      <c r="C944" s="33"/>
      <c r="D944" s="33"/>
      <c r="E944" s="33"/>
      <c r="F944" s="33"/>
      <c r="G944" s="260"/>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49"/>
      <c r="C945" s="33"/>
      <c r="D945" s="33"/>
      <c r="E945" s="33"/>
      <c r="F945" s="33"/>
      <c r="G945" s="260"/>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49"/>
      <c r="C946" s="33"/>
      <c r="D946" s="33"/>
      <c r="E946" s="33"/>
      <c r="F946" s="33"/>
      <c r="G946" s="260"/>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49"/>
      <c r="C947" s="33"/>
      <c r="D947" s="33"/>
      <c r="E947" s="33"/>
      <c r="F947" s="33"/>
      <c r="G947" s="260"/>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49"/>
      <c r="C948" s="33"/>
      <c r="D948" s="33"/>
      <c r="E948" s="33"/>
      <c r="F948" s="33"/>
      <c r="G948" s="260"/>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49"/>
      <c r="C949" s="33"/>
      <c r="D949" s="33"/>
      <c r="E949" s="33"/>
      <c r="F949" s="33"/>
      <c r="G949" s="260"/>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49"/>
      <c r="C950" s="33"/>
      <c r="D950" s="33"/>
      <c r="E950" s="33"/>
      <c r="F950" s="33"/>
      <c r="G950" s="260"/>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49"/>
      <c r="C951" s="33"/>
      <c r="D951" s="33"/>
      <c r="E951" s="33"/>
      <c r="F951" s="33"/>
      <c r="G951" s="260"/>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49"/>
      <c r="C952" s="33"/>
      <c r="D952" s="33"/>
      <c r="E952" s="33"/>
      <c r="F952" s="33"/>
      <c r="G952" s="260"/>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49"/>
      <c r="C953" s="33"/>
      <c r="D953" s="33"/>
      <c r="E953" s="33"/>
      <c r="F953" s="33"/>
      <c r="G953" s="260"/>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49"/>
      <c r="C954" s="33"/>
      <c r="D954" s="33"/>
      <c r="E954" s="33"/>
      <c r="F954" s="33"/>
      <c r="G954" s="260"/>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49"/>
      <c r="C955" s="33"/>
      <c r="D955" s="33"/>
      <c r="E955" s="33"/>
      <c r="F955" s="33"/>
      <c r="G955" s="260"/>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49"/>
      <c r="C956" s="33"/>
      <c r="D956" s="33"/>
      <c r="E956" s="33"/>
      <c r="F956" s="33"/>
      <c r="G956" s="260"/>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49"/>
      <c r="C957" s="33"/>
      <c r="D957" s="33"/>
      <c r="E957" s="33"/>
      <c r="F957" s="33"/>
      <c r="G957" s="260"/>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49"/>
      <c r="C958" s="33"/>
      <c r="D958" s="33"/>
      <c r="E958" s="33"/>
      <c r="F958" s="33"/>
      <c r="G958" s="260"/>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49"/>
      <c r="C959" s="33"/>
      <c r="D959" s="33"/>
      <c r="E959" s="33"/>
      <c r="F959" s="33"/>
      <c r="G959" s="260"/>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49"/>
      <c r="C960" s="33"/>
      <c r="D960" s="33"/>
      <c r="E960" s="33"/>
      <c r="F960" s="33"/>
      <c r="G960" s="260"/>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49"/>
      <c r="C961" s="33"/>
      <c r="D961" s="33"/>
      <c r="E961" s="33"/>
      <c r="F961" s="33"/>
      <c r="G961" s="260"/>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49"/>
      <c r="C962" s="33"/>
      <c r="D962" s="33"/>
      <c r="E962" s="33"/>
      <c r="F962" s="33"/>
      <c r="G962" s="260"/>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49"/>
      <c r="C963" s="33"/>
      <c r="D963" s="33"/>
      <c r="E963" s="33"/>
      <c r="F963" s="33"/>
      <c r="G963" s="260"/>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49"/>
      <c r="C964" s="33"/>
      <c r="D964" s="33"/>
      <c r="E964" s="33"/>
      <c r="F964" s="33"/>
      <c r="G964" s="260"/>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49"/>
      <c r="C965" s="33"/>
      <c r="D965" s="33"/>
      <c r="E965" s="33"/>
      <c r="F965" s="33"/>
      <c r="G965" s="260"/>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49"/>
      <c r="C966" s="33"/>
      <c r="D966" s="33"/>
      <c r="E966" s="33"/>
      <c r="F966" s="33"/>
      <c r="G966" s="260"/>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49"/>
      <c r="C967" s="33"/>
      <c r="D967" s="33"/>
      <c r="E967" s="33"/>
      <c r="F967" s="33"/>
      <c r="G967" s="260"/>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49"/>
      <c r="C968" s="33"/>
      <c r="D968" s="33"/>
      <c r="E968" s="33"/>
      <c r="F968" s="33"/>
      <c r="G968" s="260"/>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49"/>
      <c r="C969" s="33"/>
      <c r="D969" s="33"/>
      <c r="E969" s="33"/>
      <c r="F969" s="33"/>
      <c r="G969" s="260"/>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49"/>
      <c r="C970" s="33"/>
      <c r="D970" s="33"/>
      <c r="E970" s="33"/>
      <c r="F970" s="33"/>
      <c r="G970" s="260"/>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49"/>
      <c r="C971" s="33"/>
      <c r="D971" s="33"/>
      <c r="E971" s="33"/>
      <c r="F971" s="33"/>
      <c r="G971" s="260"/>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49"/>
      <c r="C972" s="33"/>
      <c r="D972" s="33"/>
      <c r="E972" s="33"/>
      <c r="F972" s="33"/>
      <c r="G972" s="260"/>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49"/>
      <c r="C973" s="33"/>
      <c r="D973" s="33"/>
      <c r="E973" s="33"/>
      <c r="F973" s="33"/>
      <c r="G973" s="260"/>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49"/>
      <c r="C974" s="33"/>
      <c r="D974" s="33"/>
      <c r="E974" s="33"/>
      <c r="F974" s="33"/>
      <c r="G974" s="260"/>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49"/>
      <c r="C975" s="33"/>
      <c r="D975" s="33"/>
      <c r="E975" s="33"/>
      <c r="F975" s="33"/>
      <c r="G975" s="260"/>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49"/>
      <c r="C976" s="33"/>
      <c r="D976" s="33"/>
      <c r="E976" s="33"/>
      <c r="F976" s="33"/>
      <c r="G976" s="260"/>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49"/>
      <c r="C977" s="33"/>
      <c r="D977" s="33"/>
      <c r="E977" s="33"/>
      <c r="F977" s="33"/>
      <c r="G977" s="260"/>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49"/>
      <c r="C978" s="33"/>
      <c r="D978" s="33"/>
      <c r="E978" s="33"/>
      <c r="F978" s="33"/>
      <c r="G978" s="260"/>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49"/>
      <c r="C979" s="33"/>
      <c r="D979" s="33"/>
      <c r="E979" s="33"/>
      <c r="F979" s="33"/>
      <c r="G979" s="260"/>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49"/>
      <c r="C980" s="33"/>
      <c r="D980" s="33"/>
      <c r="E980" s="33"/>
      <c r="F980" s="33"/>
      <c r="G980" s="260"/>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49"/>
      <c r="C981" s="33"/>
      <c r="D981" s="33"/>
      <c r="E981" s="33"/>
      <c r="F981" s="33"/>
      <c r="G981" s="260"/>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49"/>
      <c r="C982" s="33"/>
      <c r="D982" s="33"/>
      <c r="E982" s="33"/>
      <c r="F982" s="33"/>
      <c r="G982" s="260"/>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49"/>
      <c r="C983" s="33"/>
      <c r="D983" s="33"/>
      <c r="E983" s="33"/>
      <c r="F983" s="33"/>
      <c r="G983" s="260"/>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row r="984" spans="1:67" ht="15.75" x14ac:dyDescent="0.25">
      <c r="A984" s="12"/>
      <c r="B984" s="149"/>
      <c r="C984" s="33"/>
      <c r="D984" s="33"/>
      <c r="E984" s="33"/>
      <c r="F984" s="33"/>
      <c r="G984" s="260"/>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10"/>
      <c r="AF984" s="10"/>
      <c r="AG984" s="10"/>
      <c r="AH984" s="33"/>
      <c r="AI984" s="10"/>
      <c r="AJ984" s="10"/>
      <c r="AK984" s="10"/>
      <c r="AL984" s="33"/>
      <c r="AM984" s="10"/>
      <c r="AN984" s="10"/>
      <c r="AO984" s="10"/>
      <c r="AP984" s="33"/>
      <c r="AQ984" s="11"/>
      <c r="AR984" s="11"/>
      <c r="AS984" s="11"/>
      <c r="AT984" s="33"/>
      <c r="AU984" s="11"/>
      <c r="AV984" s="11"/>
      <c r="AW984" s="11"/>
      <c r="AX984" s="33"/>
      <c r="AY984" s="11"/>
      <c r="AZ984" s="11"/>
      <c r="BA984" s="11"/>
      <c r="BB984" s="33"/>
      <c r="BC984" s="11"/>
      <c r="BD984" s="11"/>
      <c r="BE984" s="11"/>
      <c r="BF984" s="33"/>
      <c r="BG984" s="11"/>
      <c r="BH984" s="11"/>
      <c r="BI984" s="11"/>
      <c r="BJ984" s="33"/>
      <c r="BK984" s="11"/>
      <c r="BL984" s="11"/>
      <c r="BM984" s="11"/>
      <c r="BN984" s="33"/>
      <c r="BO984" s="13"/>
    </row>
    <row r="985" spans="1:67" ht="15.75" x14ac:dyDescent="0.25">
      <c r="A985" s="12"/>
      <c r="B985" s="149"/>
      <c r="C985" s="33"/>
      <c r="D985" s="33"/>
      <c r="E985" s="33"/>
      <c r="F985" s="33"/>
      <c r="G985" s="260"/>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10"/>
      <c r="AF985" s="10"/>
      <c r="AG985" s="10"/>
      <c r="AH985" s="33"/>
      <c r="AI985" s="10"/>
      <c r="AJ985" s="10"/>
      <c r="AK985" s="10"/>
      <c r="AL985" s="33"/>
      <c r="AM985" s="10"/>
      <c r="AN985" s="10"/>
      <c r="AO985" s="10"/>
      <c r="AP985" s="33"/>
      <c r="AQ985" s="11"/>
      <c r="AR985" s="11"/>
      <c r="AS985" s="11"/>
      <c r="AT985" s="33"/>
      <c r="AU985" s="11"/>
      <c r="AV985" s="11"/>
      <c r="AW985" s="11"/>
      <c r="AX985" s="33"/>
      <c r="AY985" s="11"/>
      <c r="AZ985" s="11"/>
      <c r="BA985" s="11"/>
      <c r="BB985" s="33"/>
      <c r="BC985" s="11"/>
      <c r="BD985" s="11"/>
      <c r="BE985" s="11"/>
      <c r="BF985" s="33"/>
      <c r="BG985" s="11"/>
      <c r="BH985" s="11"/>
      <c r="BI985" s="11"/>
      <c r="BJ985" s="33"/>
      <c r="BK985" s="11"/>
      <c r="BL985" s="11"/>
      <c r="BM985" s="11"/>
      <c r="BN985" s="33"/>
      <c r="BO985" s="13"/>
    </row>
    <row r="986" spans="1:67" ht="15.75" x14ac:dyDescent="0.25">
      <c r="A986" s="12"/>
      <c r="B986" s="149"/>
      <c r="C986" s="33"/>
      <c r="D986" s="33"/>
      <c r="E986" s="33"/>
      <c r="F986" s="33"/>
      <c r="G986" s="260"/>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10"/>
      <c r="AF986" s="10"/>
      <c r="AG986" s="10"/>
      <c r="AH986" s="33"/>
      <c r="AI986" s="10"/>
      <c r="AJ986" s="10"/>
      <c r="AK986" s="10"/>
      <c r="AL986" s="33"/>
      <c r="AM986" s="10"/>
      <c r="AN986" s="10"/>
      <c r="AO986" s="10"/>
      <c r="AP986" s="33"/>
      <c r="AQ986" s="11"/>
      <c r="AR986" s="11"/>
      <c r="AS986" s="11"/>
      <c r="AT986" s="33"/>
      <c r="AU986" s="11"/>
      <c r="AV986" s="11"/>
      <c r="AW986" s="11"/>
      <c r="AX986" s="33"/>
      <c r="AY986" s="11"/>
      <c r="AZ986" s="11"/>
      <c r="BA986" s="11"/>
      <c r="BB986" s="33"/>
      <c r="BC986" s="11"/>
      <c r="BD986" s="11"/>
      <c r="BE986" s="11"/>
      <c r="BF986" s="33"/>
      <c r="BG986" s="11"/>
      <c r="BH986" s="11"/>
      <c r="BI986" s="11"/>
      <c r="BJ986" s="33"/>
      <c r="BK986" s="11"/>
      <c r="BL986" s="11"/>
      <c r="BM986" s="11"/>
      <c r="BN986" s="33"/>
      <c r="BO986" s="13"/>
    </row>
    <row r="987" spans="1:67" ht="15.75" x14ac:dyDescent="0.25">
      <c r="A987" s="12"/>
      <c r="B987" s="149"/>
      <c r="C987" s="33"/>
      <c r="D987" s="33"/>
      <c r="E987" s="33"/>
      <c r="F987" s="33"/>
      <c r="G987" s="260"/>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10"/>
      <c r="AF987" s="10"/>
      <c r="AG987" s="10"/>
      <c r="AH987" s="33"/>
      <c r="AI987" s="10"/>
      <c r="AJ987" s="10"/>
      <c r="AK987" s="10"/>
      <c r="AL987" s="33"/>
      <c r="AM987" s="10"/>
      <c r="AN987" s="10"/>
      <c r="AO987" s="10"/>
      <c r="AP987" s="33"/>
      <c r="AQ987" s="11"/>
      <c r="AR987" s="11"/>
      <c r="AS987" s="11"/>
      <c r="AT987" s="33"/>
      <c r="AU987" s="11"/>
      <c r="AV987" s="11"/>
      <c r="AW987" s="11"/>
      <c r="AX987" s="33"/>
      <c r="AY987" s="11"/>
      <c r="AZ987" s="11"/>
      <c r="BA987" s="11"/>
      <c r="BB987" s="33"/>
      <c r="BC987" s="11"/>
      <c r="BD987" s="11"/>
      <c r="BE987" s="11"/>
      <c r="BF987" s="33"/>
      <c r="BG987" s="11"/>
      <c r="BH987" s="11"/>
      <c r="BI987" s="11"/>
      <c r="BJ987" s="33"/>
      <c r="BK987" s="11"/>
      <c r="BL987" s="11"/>
      <c r="BM987" s="11"/>
      <c r="BN987" s="33"/>
      <c r="BO987" s="13"/>
    </row>
    <row r="988" spans="1:67" ht="15.75" x14ac:dyDescent="0.25">
      <c r="A988" s="12"/>
      <c r="B988" s="149"/>
      <c r="C988" s="33"/>
      <c r="D988" s="33"/>
      <c r="E988" s="33"/>
      <c r="F988" s="33"/>
      <c r="G988" s="260"/>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10"/>
      <c r="AF988" s="10"/>
      <c r="AG988" s="10"/>
      <c r="AH988" s="33"/>
      <c r="AI988" s="10"/>
      <c r="AJ988" s="10"/>
      <c r="AK988" s="10"/>
      <c r="AL988" s="33"/>
      <c r="AM988" s="10"/>
      <c r="AN988" s="10"/>
      <c r="AO988" s="10"/>
      <c r="AP988" s="33"/>
      <c r="AQ988" s="11"/>
      <c r="AR988" s="11"/>
      <c r="AS988" s="11"/>
      <c r="AT988" s="33"/>
      <c r="AU988" s="11"/>
      <c r="AV988" s="11"/>
      <c r="AW988" s="11"/>
      <c r="AX988" s="33"/>
      <c r="AY988" s="11"/>
      <c r="AZ988" s="11"/>
      <c r="BA988" s="11"/>
      <c r="BB988" s="33"/>
      <c r="BC988" s="11"/>
      <c r="BD988" s="11"/>
      <c r="BE988" s="11"/>
      <c r="BF988" s="33"/>
      <c r="BG988" s="11"/>
      <c r="BH988" s="11"/>
      <c r="BI988" s="11"/>
      <c r="BJ988" s="33"/>
      <c r="BK988" s="11"/>
      <c r="BL988" s="11"/>
      <c r="BM988" s="11"/>
      <c r="BN988" s="33"/>
      <c r="BO988" s="13"/>
    </row>
    <row r="989" spans="1:67" ht="15.75" x14ac:dyDescent="0.25">
      <c r="A989" s="12"/>
      <c r="B989" s="149"/>
      <c r="C989" s="33"/>
      <c r="D989" s="33"/>
      <c r="E989" s="33"/>
      <c r="F989" s="33"/>
      <c r="G989" s="260"/>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10"/>
      <c r="AF989" s="10"/>
      <c r="AG989" s="10"/>
      <c r="AH989" s="33"/>
      <c r="AI989" s="10"/>
      <c r="AJ989" s="10"/>
      <c r="AK989" s="10"/>
      <c r="AL989" s="33"/>
      <c r="AM989" s="10"/>
      <c r="AN989" s="10"/>
      <c r="AO989" s="10"/>
      <c r="AP989" s="33"/>
      <c r="AQ989" s="11"/>
      <c r="AR989" s="11"/>
      <c r="AS989" s="11"/>
      <c r="AT989" s="33"/>
      <c r="AU989" s="11"/>
      <c r="AV989" s="11"/>
      <c r="AW989" s="11"/>
      <c r="AX989" s="33"/>
      <c r="AY989" s="11"/>
      <c r="AZ989" s="11"/>
      <c r="BA989" s="11"/>
      <c r="BB989" s="33"/>
      <c r="BC989" s="11"/>
      <c r="BD989" s="11"/>
      <c r="BE989" s="11"/>
      <c r="BF989" s="33"/>
      <c r="BG989" s="11"/>
      <c r="BH989" s="11"/>
      <c r="BI989" s="11"/>
      <c r="BJ989" s="33"/>
      <c r="BK989" s="11"/>
      <c r="BL989" s="11"/>
      <c r="BM989" s="11"/>
      <c r="BN989" s="33"/>
      <c r="BO989" s="13"/>
    </row>
    <row r="990" spans="1:67" ht="15.75" x14ac:dyDescent="0.25">
      <c r="A990" s="12"/>
      <c r="B990" s="149"/>
      <c r="C990" s="33"/>
      <c r="D990" s="33"/>
      <c r="E990" s="33"/>
      <c r="F990" s="33"/>
      <c r="G990" s="260"/>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10"/>
      <c r="AF990" s="10"/>
      <c r="AG990" s="10"/>
      <c r="AH990" s="33"/>
      <c r="AI990" s="10"/>
      <c r="AJ990" s="10"/>
      <c r="AK990" s="10"/>
      <c r="AL990" s="33"/>
      <c r="AM990" s="10"/>
      <c r="AN990" s="10"/>
      <c r="AO990" s="10"/>
      <c r="AP990" s="33"/>
      <c r="AQ990" s="11"/>
      <c r="AR990" s="11"/>
      <c r="AS990" s="11"/>
      <c r="AT990" s="33"/>
      <c r="AU990" s="11"/>
      <c r="AV990" s="11"/>
      <c r="AW990" s="11"/>
      <c r="AX990" s="33"/>
      <c r="AY990" s="11"/>
      <c r="AZ990" s="11"/>
      <c r="BA990" s="11"/>
      <c r="BB990" s="33"/>
      <c r="BC990" s="11"/>
      <c r="BD990" s="11"/>
      <c r="BE990" s="11"/>
      <c r="BF990" s="33"/>
      <c r="BG990" s="11"/>
      <c r="BH990" s="11"/>
      <c r="BI990" s="11"/>
      <c r="BJ990" s="33"/>
      <c r="BK990" s="11"/>
      <c r="BL990" s="11"/>
      <c r="BM990" s="11"/>
      <c r="BN990" s="33"/>
      <c r="BO990" s="13"/>
    </row>
    <row r="991" spans="1:67" ht="15.75" x14ac:dyDescent="0.25">
      <c r="A991" s="12"/>
      <c r="B991" s="149"/>
      <c r="C991" s="33"/>
      <c r="D991" s="33"/>
      <c r="E991" s="33"/>
      <c r="F991" s="33"/>
      <c r="G991" s="260"/>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10"/>
      <c r="AF991" s="10"/>
      <c r="AG991" s="10"/>
      <c r="AH991" s="33"/>
      <c r="AI991" s="10"/>
      <c r="AJ991" s="10"/>
      <c r="AK991" s="10"/>
      <c r="AL991" s="33"/>
      <c r="AM991" s="10"/>
      <c r="AN991" s="10"/>
      <c r="AO991" s="10"/>
      <c r="AP991" s="33"/>
      <c r="AQ991" s="11"/>
      <c r="AR991" s="11"/>
      <c r="AS991" s="11"/>
      <c r="AT991" s="33"/>
      <c r="AU991" s="11"/>
      <c r="AV991" s="11"/>
      <c r="AW991" s="11"/>
      <c r="AX991" s="33"/>
      <c r="AY991" s="11"/>
      <c r="AZ991" s="11"/>
      <c r="BA991" s="11"/>
      <c r="BB991" s="33"/>
      <c r="BC991" s="11"/>
      <c r="BD991" s="11"/>
      <c r="BE991" s="11"/>
      <c r="BF991" s="33"/>
      <c r="BG991" s="11"/>
      <c r="BH991" s="11"/>
      <c r="BI991" s="11"/>
      <c r="BJ991" s="33"/>
      <c r="BK991" s="11"/>
      <c r="BL991" s="11"/>
      <c r="BM991" s="11"/>
      <c r="BN991" s="33"/>
      <c r="BO991" s="13"/>
    </row>
    <row r="992" spans="1:67" ht="15.75" x14ac:dyDescent="0.25">
      <c r="A992" s="12"/>
      <c r="B992" s="149"/>
      <c r="C992" s="33"/>
      <c r="D992" s="33"/>
      <c r="E992" s="33"/>
      <c r="F992" s="33"/>
      <c r="G992" s="260"/>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10"/>
      <c r="AF992" s="10"/>
      <c r="AG992" s="10"/>
      <c r="AH992" s="33"/>
      <c r="AI992" s="10"/>
      <c r="AJ992" s="10"/>
      <c r="AK992" s="10"/>
      <c r="AL992" s="33"/>
      <c r="AM992" s="10"/>
      <c r="AN992" s="10"/>
      <c r="AO992" s="10"/>
      <c r="AP992" s="33"/>
      <c r="AQ992" s="11"/>
      <c r="AR992" s="11"/>
      <c r="AS992" s="11"/>
      <c r="AT992" s="33"/>
      <c r="AU992" s="11"/>
      <c r="AV992" s="11"/>
      <c r="AW992" s="11"/>
      <c r="AX992" s="33"/>
      <c r="AY992" s="11"/>
      <c r="AZ992" s="11"/>
      <c r="BA992" s="11"/>
      <c r="BB992" s="33"/>
      <c r="BC992" s="11"/>
      <c r="BD992" s="11"/>
      <c r="BE992" s="11"/>
      <c r="BF992" s="33"/>
      <c r="BG992" s="11"/>
      <c r="BH992" s="11"/>
      <c r="BI992" s="11"/>
      <c r="BJ992" s="33"/>
      <c r="BK992" s="11"/>
      <c r="BL992" s="11"/>
      <c r="BM992" s="11"/>
      <c r="BN992" s="33"/>
      <c r="BO992" s="13"/>
    </row>
    <row r="993" spans="1:67" ht="15.75" x14ac:dyDescent="0.25">
      <c r="A993" s="12"/>
      <c r="B993" s="149"/>
      <c r="C993" s="33"/>
      <c r="D993" s="33"/>
      <c r="E993" s="33"/>
      <c r="F993" s="33"/>
      <c r="G993" s="260"/>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10"/>
      <c r="AF993" s="10"/>
      <c r="AG993" s="10"/>
      <c r="AH993" s="33"/>
      <c r="AI993" s="10"/>
      <c r="AJ993" s="10"/>
      <c r="AK993" s="10"/>
      <c r="AL993" s="33"/>
      <c r="AM993" s="10"/>
      <c r="AN993" s="10"/>
      <c r="AO993" s="10"/>
      <c r="AP993" s="33"/>
      <c r="AQ993" s="11"/>
      <c r="AR993" s="11"/>
      <c r="AS993" s="11"/>
      <c r="AT993" s="33"/>
      <c r="AU993" s="11"/>
      <c r="AV993" s="11"/>
      <c r="AW993" s="11"/>
      <c r="AX993" s="33"/>
      <c r="AY993" s="11"/>
      <c r="AZ993" s="11"/>
      <c r="BA993" s="11"/>
      <c r="BB993" s="33"/>
      <c r="BC993" s="11"/>
      <c r="BD993" s="11"/>
      <c r="BE993" s="11"/>
      <c r="BF993" s="33"/>
      <c r="BG993" s="11"/>
      <c r="BH993" s="11"/>
      <c r="BI993" s="11"/>
      <c r="BJ993" s="33"/>
      <c r="BK993" s="11"/>
      <c r="BL993" s="11"/>
      <c r="BM993" s="11"/>
      <c r="BN993" s="33"/>
      <c r="BO993" s="13"/>
    </row>
    <row r="994" spans="1:67" ht="15.75" x14ac:dyDescent="0.25">
      <c r="A994" s="12"/>
      <c r="B994" s="149"/>
      <c r="C994" s="33"/>
      <c r="D994" s="33"/>
      <c r="E994" s="33"/>
      <c r="F994" s="33"/>
      <c r="G994" s="260"/>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10"/>
      <c r="AF994" s="10"/>
      <c r="AG994" s="10"/>
      <c r="AH994" s="33"/>
      <c r="AI994" s="10"/>
      <c r="AJ994" s="10"/>
      <c r="AK994" s="10"/>
      <c r="AL994" s="33"/>
      <c r="AM994" s="10"/>
      <c r="AN994" s="10"/>
      <c r="AO994" s="10"/>
      <c r="AP994" s="33"/>
      <c r="AQ994" s="11"/>
      <c r="AR994" s="11"/>
      <c r="AS994" s="11"/>
      <c r="AT994" s="33"/>
      <c r="AU994" s="11"/>
      <c r="AV994" s="11"/>
      <c r="AW994" s="11"/>
      <c r="AX994" s="33"/>
      <c r="AY994" s="11"/>
      <c r="AZ994" s="11"/>
      <c r="BA994" s="11"/>
      <c r="BB994" s="33"/>
      <c r="BC994" s="11"/>
      <c r="BD994" s="11"/>
      <c r="BE994" s="11"/>
      <c r="BF994" s="33"/>
      <c r="BG994" s="11"/>
      <c r="BH994" s="11"/>
      <c r="BI994" s="11"/>
      <c r="BJ994" s="33"/>
      <c r="BK994" s="11"/>
      <c r="BL994" s="11"/>
      <c r="BM994" s="11"/>
      <c r="BN994" s="33"/>
      <c r="BO994" s="13"/>
    </row>
    <row r="995" spans="1:67" ht="15.75" x14ac:dyDescent="0.25">
      <c r="A995" s="12"/>
      <c r="B995" s="149"/>
      <c r="C995" s="33"/>
      <c r="D995" s="33"/>
      <c r="E995" s="33"/>
      <c r="F995" s="33"/>
      <c r="G995" s="260"/>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10"/>
      <c r="AF995" s="10"/>
      <c r="AG995" s="10"/>
      <c r="AH995" s="33"/>
      <c r="AI995" s="10"/>
      <c r="AJ995" s="10"/>
      <c r="AK995" s="10"/>
      <c r="AL995" s="33"/>
      <c r="AM995" s="10"/>
      <c r="AN995" s="10"/>
      <c r="AO995" s="10"/>
      <c r="AP995" s="33"/>
      <c r="AQ995" s="11"/>
      <c r="AR995" s="11"/>
      <c r="AS995" s="11"/>
      <c r="AT995" s="33"/>
      <c r="AU995" s="11"/>
      <c r="AV995" s="11"/>
      <c r="AW995" s="11"/>
      <c r="AX995" s="33"/>
      <c r="AY995" s="11"/>
      <c r="AZ995" s="11"/>
      <c r="BA995" s="11"/>
      <c r="BB995" s="33"/>
      <c r="BC995" s="11"/>
      <c r="BD995" s="11"/>
      <c r="BE995" s="11"/>
      <c r="BF995" s="33"/>
      <c r="BG995" s="11"/>
      <c r="BH995" s="11"/>
      <c r="BI995" s="11"/>
      <c r="BJ995" s="33"/>
      <c r="BK995" s="11"/>
      <c r="BL995" s="11"/>
      <c r="BM995" s="11"/>
      <c r="BN995" s="33"/>
      <c r="BO995" s="13"/>
    </row>
    <row r="996" spans="1:67" ht="15.75" x14ac:dyDescent="0.25">
      <c r="A996" s="12"/>
      <c r="B996" s="149"/>
      <c r="C996" s="33"/>
      <c r="D996" s="33"/>
      <c r="E996" s="33"/>
      <c r="F996" s="33"/>
      <c r="G996" s="260"/>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10"/>
      <c r="AF996" s="10"/>
      <c r="AG996" s="10"/>
      <c r="AH996" s="33"/>
      <c r="AI996" s="10"/>
      <c r="AJ996" s="10"/>
      <c r="AK996" s="10"/>
      <c r="AL996" s="33"/>
      <c r="AM996" s="10"/>
      <c r="AN996" s="10"/>
      <c r="AO996" s="10"/>
      <c r="AP996" s="33"/>
      <c r="AQ996" s="11"/>
      <c r="AR996" s="11"/>
      <c r="AS996" s="11"/>
      <c r="AT996" s="33"/>
      <c r="AU996" s="11"/>
      <c r="AV996" s="11"/>
      <c r="AW996" s="11"/>
      <c r="AX996" s="33"/>
      <c r="AY996" s="11"/>
      <c r="AZ996" s="11"/>
      <c r="BA996" s="11"/>
      <c r="BB996" s="33"/>
      <c r="BC996" s="11"/>
      <c r="BD996" s="11"/>
      <c r="BE996" s="11"/>
      <c r="BF996" s="33"/>
      <c r="BG996" s="11"/>
      <c r="BH996" s="11"/>
      <c r="BI996" s="11"/>
      <c r="BJ996" s="33"/>
      <c r="BK996" s="11"/>
      <c r="BL996" s="11"/>
      <c r="BM996" s="11"/>
      <c r="BN996" s="33"/>
      <c r="BO996" s="13"/>
    </row>
    <row r="997" spans="1:67" ht="15.75" x14ac:dyDescent="0.25">
      <c r="A997" s="12"/>
      <c r="B997" s="149"/>
      <c r="C997" s="33"/>
      <c r="D997" s="33"/>
      <c r="E997" s="33"/>
      <c r="F997" s="33"/>
      <c r="G997" s="260"/>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10"/>
      <c r="AF997" s="10"/>
      <c r="AG997" s="10"/>
      <c r="AH997" s="33"/>
      <c r="AI997" s="10"/>
      <c r="AJ997" s="10"/>
      <c r="AK997" s="10"/>
      <c r="AL997" s="33"/>
      <c r="AM997" s="10"/>
      <c r="AN997" s="10"/>
      <c r="AO997" s="10"/>
      <c r="AP997" s="33"/>
      <c r="AQ997" s="11"/>
      <c r="AR997" s="11"/>
      <c r="AS997" s="11"/>
      <c r="AT997" s="33"/>
      <c r="AU997" s="11"/>
      <c r="AV997" s="11"/>
      <c r="AW997" s="11"/>
      <c r="AX997" s="33"/>
      <c r="AY997" s="11"/>
      <c r="AZ997" s="11"/>
      <c r="BA997" s="11"/>
      <c r="BB997" s="33"/>
      <c r="BC997" s="11"/>
      <c r="BD997" s="11"/>
      <c r="BE997" s="11"/>
      <c r="BF997" s="33"/>
      <c r="BG997" s="11"/>
      <c r="BH997" s="11"/>
      <c r="BI997" s="11"/>
      <c r="BJ997" s="33"/>
      <c r="BK997" s="11"/>
      <c r="BL997" s="11"/>
      <c r="BM997" s="11"/>
      <c r="BN997" s="33"/>
      <c r="BO997" s="13"/>
    </row>
    <row r="998" spans="1:67" ht="15.75" x14ac:dyDescent="0.25">
      <c r="A998" s="12"/>
      <c r="B998" s="149"/>
      <c r="C998" s="33"/>
      <c r="D998" s="33"/>
      <c r="E998" s="33"/>
      <c r="F998" s="33"/>
      <c r="G998" s="260"/>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10"/>
      <c r="AF998" s="10"/>
      <c r="AG998" s="10"/>
      <c r="AH998" s="33"/>
      <c r="AI998" s="10"/>
      <c r="AJ998" s="10"/>
      <c r="AK998" s="10"/>
      <c r="AL998" s="33"/>
      <c r="AM998" s="10"/>
      <c r="AN998" s="10"/>
      <c r="AO998" s="10"/>
      <c r="AP998" s="33"/>
      <c r="AQ998" s="11"/>
      <c r="AR998" s="11"/>
      <c r="AS998" s="11"/>
      <c r="AT998" s="33"/>
      <c r="AU998" s="11"/>
      <c r="AV998" s="11"/>
      <c r="AW998" s="11"/>
      <c r="AX998" s="33"/>
      <c r="AY998" s="11"/>
      <c r="AZ998" s="11"/>
      <c r="BA998" s="11"/>
      <c r="BB998" s="33"/>
      <c r="BC998" s="11"/>
      <c r="BD998" s="11"/>
      <c r="BE998" s="11"/>
      <c r="BF998" s="33"/>
      <c r="BG998" s="11"/>
      <c r="BH998" s="11"/>
      <c r="BI998" s="11"/>
      <c r="BJ998" s="33"/>
      <c r="BK998" s="11"/>
      <c r="BL998" s="11"/>
      <c r="BM998" s="11"/>
      <c r="BN998" s="33"/>
      <c r="BO998" s="13"/>
    </row>
    <row r="999" spans="1:67" ht="15.75" x14ac:dyDescent="0.25">
      <c r="A999" s="12"/>
      <c r="B999" s="149"/>
      <c r="C999" s="33"/>
      <c r="D999" s="33"/>
      <c r="E999" s="33"/>
      <c r="F999" s="33"/>
      <c r="G999" s="260"/>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10"/>
      <c r="AF999" s="10"/>
      <c r="AG999" s="10"/>
      <c r="AH999" s="33"/>
      <c r="AI999" s="10"/>
      <c r="AJ999" s="10"/>
      <c r="AK999" s="10"/>
      <c r="AL999" s="33"/>
      <c r="AM999" s="10"/>
      <c r="AN999" s="10"/>
      <c r="AO999" s="10"/>
      <c r="AP999" s="33"/>
      <c r="AQ999" s="11"/>
      <c r="AR999" s="11"/>
      <c r="AS999" s="11"/>
      <c r="AT999" s="33"/>
      <c r="AU999" s="11"/>
      <c r="AV999" s="11"/>
      <c r="AW999" s="11"/>
      <c r="AX999" s="33"/>
      <c r="AY999" s="11"/>
      <c r="AZ999" s="11"/>
      <c r="BA999" s="11"/>
      <c r="BB999" s="33"/>
      <c r="BC999" s="11"/>
      <c r="BD999" s="11"/>
      <c r="BE999" s="11"/>
      <c r="BF999" s="33"/>
      <c r="BG999" s="11"/>
      <c r="BH999" s="11"/>
      <c r="BI999" s="11"/>
      <c r="BJ999" s="33"/>
      <c r="BK999" s="11"/>
      <c r="BL999" s="11"/>
      <c r="BM999" s="11"/>
      <c r="BN999" s="33"/>
      <c r="BO999" s="13"/>
    </row>
    <row r="1000" spans="1:67" ht="15.75" x14ac:dyDescent="0.25">
      <c r="A1000" s="12"/>
      <c r="B1000" s="149"/>
      <c r="C1000" s="33"/>
      <c r="D1000" s="33"/>
      <c r="E1000" s="33"/>
      <c r="F1000" s="33"/>
      <c r="G1000" s="260"/>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10"/>
      <c r="AF1000" s="10"/>
      <c r="AG1000" s="10"/>
      <c r="AH1000" s="33"/>
      <c r="AI1000" s="10"/>
      <c r="AJ1000" s="10"/>
      <c r="AK1000" s="10"/>
      <c r="AL1000" s="33"/>
      <c r="AM1000" s="10"/>
      <c r="AN1000" s="10"/>
      <c r="AO1000" s="10"/>
      <c r="AP1000" s="33"/>
      <c r="AQ1000" s="11"/>
      <c r="AR1000" s="11"/>
      <c r="AS1000" s="11"/>
      <c r="AT1000" s="33"/>
      <c r="AU1000" s="11"/>
      <c r="AV1000" s="11"/>
      <c r="AW1000" s="11"/>
      <c r="AX1000" s="33"/>
      <c r="AY1000" s="11"/>
      <c r="AZ1000" s="11"/>
      <c r="BA1000" s="11"/>
      <c r="BB1000" s="33"/>
      <c r="BC1000" s="11"/>
      <c r="BD1000" s="11"/>
      <c r="BE1000" s="11"/>
      <c r="BF1000" s="33"/>
      <c r="BG1000" s="11"/>
      <c r="BH1000" s="11"/>
      <c r="BI1000" s="11"/>
      <c r="BJ1000" s="33"/>
      <c r="BK1000" s="11"/>
      <c r="BL1000" s="11"/>
      <c r="BM1000" s="11"/>
      <c r="BN1000" s="33"/>
      <c r="BO1000" s="13"/>
    </row>
    <row r="1001" spans="1:67" ht="15.75" x14ac:dyDescent="0.25">
      <c r="A1001" s="12"/>
      <c r="B1001" s="149"/>
      <c r="C1001" s="33"/>
      <c r="D1001" s="33"/>
      <c r="E1001" s="33"/>
      <c r="F1001" s="33"/>
      <c r="G1001" s="260"/>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10"/>
      <c r="AF1001" s="10"/>
      <c r="AG1001" s="10"/>
      <c r="AH1001" s="33"/>
      <c r="AI1001" s="10"/>
      <c r="AJ1001" s="10"/>
      <c r="AK1001" s="10"/>
      <c r="AL1001" s="33"/>
      <c r="AM1001" s="10"/>
      <c r="AN1001" s="10"/>
      <c r="AO1001" s="10"/>
      <c r="AP1001" s="33"/>
      <c r="AQ1001" s="11"/>
      <c r="AR1001" s="11"/>
      <c r="AS1001" s="11"/>
      <c r="AT1001" s="33"/>
      <c r="AU1001" s="11"/>
      <c r="AV1001" s="11"/>
      <c r="AW1001" s="11"/>
      <c r="AX1001" s="33"/>
      <c r="AY1001" s="11"/>
      <c r="AZ1001" s="11"/>
      <c r="BA1001" s="11"/>
      <c r="BB1001" s="33"/>
      <c r="BC1001" s="11"/>
      <c r="BD1001" s="11"/>
      <c r="BE1001" s="11"/>
      <c r="BF1001" s="33"/>
      <c r="BG1001" s="11"/>
      <c r="BH1001" s="11"/>
      <c r="BI1001" s="11"/>
      <c r="BJ1001" s="33"/>
      <c r="BK1001" s="11"/>
      <c r="BL1001" s="11"/>
      <c r="BM1001" s="11"/>
      <c r="BN1001" s="33"/>
      <c r="BO1001" s="13"/>
    </row>
    <row r="1002" spans="1:67" ht="15.75" x14ac:dyDescent="0.25">
      <c r="A1002" s="12"/>
      <c r="B1002" s="149"/>
      <c r="C1002" s="33"/>
      <c r="D1002" s="33"/>
      <c r="E1002" s="33"/>
      <c r="F1002" s="33"/>
      <c r="G1002" s="260"/>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10"/>
      <c r="AF1002" s="10"/>
      <c r="AG1002" s="10"/>
      <c r="AH1002" s="33"/>
      <c r="AI1002" s="10"/>
      <c r="AJ1002" s="10"/>
      <c r="AK1002" s="10"/>
      <c r="AL1002" s="33"/>
      <c r="AM1002" s="10"/>
      <c r="AN1002" s="10"/>
      <c r="AO1002" s="10"/>
      <c r="AP1002" s="33"/>
      <c r="AQ1002" s="11"/>
      <c r="AR1002" s="11"/>
      <c r="AS1002" s="11"/>
      <c r="AT1002" s="33"/>
      <c r="AU1002" s="11"/>
      <c r="AV1002" s="11"/>
      <c r="AW1002" s="11"/>
      <c r="AX1002" s="33"/>
      <c r="AY1002" s="11"/>
      <c r="AZ1002" s="11"/>
      <c r="BA1002" s="11"/>
      <c r="BB1002" s="33"/>
      <c r="BC1002" s="11"/>
      <c r="BD1002" s="11"/>
      <c r="BE1002" s="11"/>
      <c r="BF1002" s="33"/>
      <c r="BG1002" s="11"/>
      <c r="BH1002" s="11"/>
      <c r="BI1002" s="11"/>
      <c r="BJ1002" s="33"/>
      <c r="BK1002" s="11"/>
      <c r="BL1002" s="11"/>
      <c r="BM1002" s="11"/>
      <c r="BN1002" s="33"/>
      <c r="BO1002" s="13"/>
    </row>
    <row r="1003" spans="1:67" ht="15.75" x14ac:dyDescent="0.25">
      <c r="A1003" s="12"/>
      <c r="B1003" s="149"/>
      <c r="C1003" s="33"/>
      <c r="D1003" s="33"/>
      <c r="E1003" s="33"/>
      <c r="F1003" s="33"/>
      <c r="G1003" s="260"/>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10"/>
      <c r="AF1003" s="10"/>
      <c r="AG1003" s="10"/>
      <c r="AH1003" s="33"/>
      <c r="AI1003" s="10"/>
      <c r="AJ1003" s="10"/>
      <c r="AK1003" s="10"/>
      <c r="AL1003" s="33"/>
      <c r="AM1003" s="10"/>
      <c r="AN1003" s="10"/>
      <c r="AO1003" s="10"/>
      <c r="AP1003" s="33"/>
      <c r="AQ1003" s="11"/>
      <c r="AR1003" s="11"/>
      <c r="AS1003" s="11"/>
      <c r="AT1003" s="33"/>
      <c r="AU1003" s="11"/>
      <c r="AV1003" s="11"/>
      <c r="AW1003" s="11"/>
      <c r="AX1003" s="33"/>
      <c r="AY1003" s="11"/>
      <c r="AZ1003" s="11"/>
      <c r="BA1003" s="11"/>
      <c r="BB1003" s="33"/>
      <c r="BC1003" s="11"/>
      <c r="BD1003" s="11"/>
      <c r="BE1003" s="11"/>
      <c r="BF1003" s="33"/>
      <c r="BG1003" s="11"/>
      <c r="BH1003" s="11"/>
      <c r="BI1003" s="11"/>
      <c r="BJ1003" s="33"/>
      <c r="BK1003" s="11"/>
      <c r="BL1003" s="11"/>
      <c r="BM1003" s="11"/>
      <c r="BN1003" s="33"/>
      <c r="BO1003" s="13"/>
    </row>
    <row r="1004" spans="1:67" ht="15.75" x14ac:dyDescent="0.25">
      <c r="A1004" s="12"/>
      <c r="B1004" s="149"/>
      <c r="C1004" s="33"/>
      <c r="D1004" s="33"/>
      <c r="E1004" s="33"/>
      <c r="F1004" s="33"/>
      <c r="G1004" s="260"/>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10"/>
      <c r="AF1004" s="10"/>
      <c r="AG1004" s="10"/>
      <c r="AH1004" s="33"/>
      <c r="AI1004" s="10"/>
      <c r="AJ1004" s="10"/>
      <c r="AK1004" s="10"/>
      <c r="AL1004" s="33"/>
      <c r="AM1004" s="10"/>
      <c r="AN1004" s="10"/>
      <c r="AO1004" s="10"/>
      <c r="AP1004" s="33"/>
      <c r="AQ1004" s="11"/>
      <c r="AR1004" s="11"/>
      <c r="AS1004" s="11"/>
      <c r="AT1004" s="33"/>
      <c r="AU1004" s="11"/>
      <c r="AV1004" s="11"/>
      <c r="AW1004" s="11"/>
      <c r="AX1004" s="33"/>
      <c r="AY1004" s="11"/>
      <c r="AZ1004" s="11"/>
      <c r="BA1004" s="11"/>
      <c r="BB1004" s="33"/>
      <c r="BC1004" s="11"/>
      <c r="BD1004" s="11"/>
      <c r="BE1004" s="11"/>
      <c r="BF1004" s="33"/>
      <c r="BG1004" s="11"/>
      <c r="BH1004" s="11"/>
      <c r="BI1004" s="11"/>
      <c r="BJ1004" s="33"/>
      <c r="BK1004" s="11"/>
      <c r="BL1004" s="11"/>
      <c r="BM1004" s="11"/>
      <c r="BN1004" s="33"/>
      <c r="BO1004" s="13"/>
    </row>
    <row r="1005" spans="1:67" ht="15.75" x14ac:dyDescent="0.25">
      <c r="A1005" s="12"/>
      <c r="B1005" s="149"/>
      <c r="C1005" s="33"/>
      <c r="D1005" s="33"/>
      <c r="E1005" s="33"/>
      <c r="F1005" s="33"/>
      <c r="G1005" s="260"/>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10"/>
      <c r="AF1005" s="10"/>
      <c r="AG1005" s="10"/>
      <c r="AH1005" s="33"/>
      <c r="AI1005" s="10"/>
      <c r="AJ1005" s="10"/>
      <c r="AK1005" s="10"/>
      <c r="AL1005" s="33"/>
      <c r="AM1005" s="10"/>
      <c r="AN1005" s="10"/>
      <c r="AO1005" s="10"/>
      <c r="AP1005" s="33"/>
      <c r="AQ1005" s="11"/>
      <c r="AR1005" s="11"/>
      <c r="AS1005" s="11"/>
      <c r="AT1005" s="33"/>
      <c r="AU1005" s="11"/>
      <c r="AV1005" s="11"/>
      <c r="AW1005" s="11"/>
      <c r="AX1005" s="33"/>
      <c r="AY1005" s="11"/>
      <c r="AZ1005" s="11"/>
      <c r="BA1005" s="11"/>
      <c r="BB1005" s="33"/>
      <c r="BC1005" s="11"/>
      <c r="BD1005" s="11"/>
      <c r="BE1005" s="11"/>
      <c r="BF1005" s="33"/>
      <c r="BG1005" s="11"/>
      <c r="BH1005" s="11"/>
      <c r="BI1005" s="11"/>
      <c r="BJ1005" s="33"/>
      <c r="BK1005" s="11"/>
      <c r="BL1005" s="11"/>
      <c r="BM1005" s="11"/>
      <c r="BN1005" s="33"/>
      <c r="BO1005" s="13"/>
    </row>
    <row r="1006" spans="1:67" ht="15.75" x14ac:dyDescent="0.25">
      <c r="A1006" s="12"/>
      <c r="B1006" s="149"/>
      <c r="C1006" s="33"/>
      <c r="D1006" s="33"/>
      <c r="E1006" s="33"/>
      <c r="F1006" s="33"/>
      <c r="G1006" s="260"/>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10"/>
      <c r="AF1006" s="10"/>
      <c r="AG1006" s="10"/>
      <c r="AH1006" s="33"/>
      <c r="AI1006" s="10"/>
      <c r="AJ1006" s="10"/>
      <c r="AK1006" s="10"/>
      <c r="AL1006" s="33"/>
      <c r="AM1006" s="10"/>
      <c r="AN1006" s="10"/>
      <c r="AO1006" s="10"/>
      <c r="AP1006" s="33"/>
      <c r="AQ1006" s="11"/>
      <c r="AR1006" s="11"/>
      <c r="AS1006" s="11"/>
      <c r="AT1006" s="33"/>
      <c r="AU1006" s="11"/>
      <c r="AV1006" s="11"/>
      <c r="AW1006" s="11"/>
      <c r="AX1006" s="33"/>
      <c r="AY1006" s="11"/>
      <c r="AZ1006" s="11"/>
      <c r="BA1006" s="11"/>
      <c r="BB1006" s="33"/>
      <c r="BC1006" s="11"/>
      <c r="BD1006" s="11"/>
      <c r="BE1006" s="11"/>
      <c r="BF1006" s="33"/>
      <c r="BG1006" s="11"/>
      <c r="BH1006" s="11"/>
      <c r="BI1006" s="11"/>
      <c r="BJ1006" s="33"/>
      <c r="BK1006" s="11"/>
      <c r="BL1006" s="11"/>
      <c r="BM1006" s="11"/>
      <c r="BN1006" s="33"/>
      <c r="BO1006" s="13"/>
    </row>
    <row r="1007" spans="1:67" ht="15.75" x14ac:dyDescent="0.25">
      <c r="A1007" s="12"/>
      <c r="B1007" s="149"/>
      <c r="C1007" s="33"/>
      <c r="D1007" s="33"/>
      <c r="E1007" s="33"/>
      <c r="F1007" s="33"/>
      <c r="G1007" s="260"/>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10"/>
      <c r="AF1007" s="10"/>
      <c r="AG1007" s="10"/>
      <c r="AH1007" s="33"/>
      <c r="AI1007" s="10"/>
      <c r="AJ1007" s="10"/>
      <c r="AK1007" s="10"/>
      <c r="AL1007" s="33"/>
      <c r="AM1007" s="10"/>
      <c r="AN1007" s="10"/>
      <c r="AO1007" s="10"/>
      <c r="AP1007" s="33"/>
      <c r="AQ1007" s="11"/>
      <c r="AR1007" s="11"/>
      <c r="AS1007" s="11"/>
      <c r="AT1007" s="33"/>
      <c r="AU1007" s="11"/>
      <c r="AV1007" s="11"/>
      <c r="AW1007" s="11"/>
      <c r="AX1007" s="33"/>
      <c r="AY1007" s="11"/>
      <c r="AZ1007" s="11"/>
      <c r="BA1007" s="11"/>
      <c r="BB1007" s="33"/>
      <c r="BC1007" s="11"/>
      <c r="BD1007" s="11"/>
      <c r="BE1007" s="11"/>
      <c r="BF1007" s="33"/>
      <c r="BG1007" s="11"/>
      <c r="BH1007" s="11"/>
      <c r="BI1007" s="11"/>
      <c r="BJ1007" s="33"/>
      <c r="BK1007" s="11"/>
      <c r="BL1007" s="11"/>
      <c r="BM1007" s="11"/>
      <c r="BN1007" s="33"/>
      <c r="BO1007" s="13"/>
    </row>
    <row r="1008" spans="1:67" ht="15.75" x14ac:dyDescent="0.25">
      <c r="A1008" s="12"/>
      <c r="B1008" s="149"/>
      <c r="C1008" s="33"/>
      <c r="D1008" s="33"/>
      <c r="E1008" s="33"/>
      <c r="F1008" s="33"/>
      <c r="G1008" s="260"/>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10"/>
      <c r="AF1008" s="10"/>
      <c r="AG1008" s="10"/>
      <c r="AH1008" s="33"/>
      <c r="AI1008" s="10"/>
      <c r="AJ1008" s="10"/>
      <c r="AK1008" s="10"/>
      <c r="AL1008" s="33"/>
      <c r="AM1008" s="10"/>
      <c r="AN1008" s="10"/>
      <c r="AO1008" s="10"/>
      <c r="AP1008" s="33"/>
      <c r="AQ1008" s="11"/>
      <c r="AR1008" s="11"/>
      <c r="AS1008" s="11"/>
      <c r="AT1008" s="33"/>
      <c r="AU1008" s="11"/>
      <c r="AV1008" s="11"/>
      <c r="AW1008" s="11"/>
      <c r="AX1008" s="33"/>
      <c r="AY1008" s="11"/>
      <c r="AZ1008" s="11"/>
      <c r="BA1008" s="11"/>
      <c r="BB1008" s="33"/>
      <c r="BC1008" s="11"/>
      <c r="BD1008" s="11"/>
      <c r="BE1008" s="11"/>
      <c r="BF1008" s="33"/>
      <c r="BG1008" s="11"/>
      <c r="BH1008" s="11"/>
      <c r="BI1008" s="11"/>
      <c r="BJ1008" s="33"/>
      <c r="BK1008" s="11"/>
      <c r="BL1008" s="11"/>
      <c r="BM1008" s="11"/>
      <c r="BN1008" s="33"/>
      <c r="BO1008" s="13"/>
    </row>
    <row r="1009" spans="1:67" ht="15.75" x14ac:dyDescent="0.25">
      <c r="A1009" s="12"/>
      <c r="B1009" s="149"/>
      <c r="C1009" s="33"/>
      <c r="D1009" s="33"/>
      <c r="E1009" s="33"/>
      <c r="F1009" s="33"/>
      <c r="G1009" s="260"/>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10"/>
      <c r="AF1009" s="10"/>
      <c r="AG1009" s="10"/>
      <c r="AH1009" s="33"/>
      <c r="AI1009" s="10"/>
      <c r="AJ1009" s="10"/>
      <c r="AK1009" s="10"/>
      <c r="AL1009" s="33"/>
      <c r="AM1009" s="10"/>
      <c r="AN1009" s="10"/>
      <c r="AO1009" s="10"/>
      <c r="AP1009" s="33"/>
      <c r="AQ1009" s="11"/>
      <c r="AR1009" s="11"/>
      <c r="AS1009" s="11"/>
      <c r="AT1009" s="33"/>
      <c r="AU1009" s="11"/>
      <c r="AV1009" s="11"/>
      <c r="AW1009" s="11"/>
      <c r="AX1009" s="33"/>
      <c r="AY1009" s="11"/>
      <c r="AZ1009" s="11"/>
      <c r="BA1009" s="11"/>
      <c r="BB1009" s="33"/>
      <c r="BC1009" s="11"/>
      <c r="BD1009" s="11"/>
      <c r="BE1009" s="11"/>
      <c r="BF1009" s="33"/>
      <c r="BG1009" s="11"/>
      <c r="BH1009" s="11"/>
      <c r="BI1009" s="11"/>
      <c r="BJ1009" s="33"/>
      <c r="BK1009" s="11"/>
      <c r="BL1009" s="11"/>
      <c r="BM1009" s="11"/>
      <c r="BN1009" s="33"/>
      <c r="BO1009" s="13"/>
    </row>
    <row r="1010" spans="1:67" ht="15.75" x14ac:dyDescent="0.25">
      <c r="A1010" s="12"/>
      <c r="B1010" s="149"/>
      <c r="C1010" s="33"/>
      <c r="D1010" s="33"/>
      <c r="E1010" s="33"/>
      <c r="F1010" s="33"/>
      <c r="G1010" s="260"/>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10"/>
      <c r="AF1010" s="10"/>
      <c r="AG1010" s="10"/>
      <c r="AH1010" s="33"/>
      <c r="AI1010" s="10"/>
      <c r="AJ1010" s="10"/>
      <c r="AK1010" s="10"/>
      <c r="AL1010" s="33"/>
      <c r="AM1010" s="10"/>
      <c r="AN1010" s="10"/>
      <c r="AO1010" s="10"/>
      <c r="AP1010" s="33"/>
      <c r="AQ1010" s="11"/>
      <c r="AR1010" s="11"/>
      <c r="AS1010" s="11"/>
      <c r="AT1010" s="33"/>
      <c r="AU1010" s="11"/>
      <c r="AV1010" s="11"/>
      <c r="AW1010" s="11"/>
      <c r="AX1010" s="33"/>
      <c r="AY1010" s="11"/>
      <c r="AZ1010" s="11"/>
      <c r="BA1010" s="11"/>
      <c r="BB1010" s="33"/>
      <c r="BC1010" s="11"/>
      <c r="BD1010" s="11"/>
      <c r="BE1010" s="11"/>
      <c r="BF1010" s="33"/>
      <c r="BG1010" s="11"/>
      <c r="BH1010" s="11"/>
      <c r="BI1010" s="11"/>
      <c r="BJ1010" s="33"/>
      <c r="BK1010" s="11"/>
      <c r="BL1010" s="11"/>
      <c r="BM1010" s="11"/>
      <c r="BN1010" s="33"/>
      <c r="BO1010" s="13"/>
    </row>
    <row r="1011" spans="1:67" ht="15.75" x14ac:dyDescent="0.25">
      <c r="A1011" s="12"/>
      <c r="B1011" s="149"/>
      <c r="C1011" s="33"/>
      <c r="D1011" s="33"/>
      <c r="E1011" s="33"/>
      <c r="F1011" s="33"/>
      <c r="G1011" s="260"/>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10"/>
      <c r="AF1011" s="10"/>
      <c r="AG1011" s="10"/>
      <c r="AH1011" s="33"/>
      <c r="AI1011" s="10"/>
      <c r="AJ1011" s="10"/>
      <c r="AK1011" s="10"/>
      <c r="AL1011" s="33"/>
      <c r="AM1011" s="10"/>
      <c r="AN1011" s="10"/>
      <c r="AO1011" s="10"/>
      <c r="AP1011" s="33"/>
      <c r="AQ1011" s="11"/>
      <c r="AR1011" s="11"/>
      <c r="AS1011" s="11"/>
      <c r="AT1011" s="33"/>
      <c r="AU1011" s="11"/>
      <c r="AV1011" s="11"/>
      <c r="AW1011" s="11"/>
      <c r="AX1011" s="33"/>
      <c r="AY1011" s="11"/>
      <c r="AZ1011" s="11"/>
      <c r="BA1011" s="11"/>
      <c r="BB1011" s="33"/>
      <c r="BC1011" s="11"/>
      <c r="BD1011" s="11"/>
      <c r="BE1011" s="11"/>
      <c r="BF1011" s="33"/>
      <c r="BG1011" s="11"/>
      <c r="BH1011" s="11"/>
      <c r="BI1011" s="11"/>
      <c r="BJ1011" s="33"/>
      <c r="BK1011" s="11"/>
      <c r="BL1011" s="11"/>
      <c r="BM1011" s="11"/>
      <c r="BN1011" s="33"/>
      <c r="BO1011" s="13"/>
    </row>
    <row r="1012" spans="1:67" ht="15.75" x14ac:dyDescent="0.25">
      <c r="A1012" s="12"/>
      <c r="B1012" s="149"/>
      <c r="C1012" s="33"/>
      <c r="D1012" s="33"/>
      <c r="E1012" s="33"/>
      <c r="F1012" s="33"/>
      <c r="G1012" s="260"/>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10"/>
      <c r="AF1012" s="10"/>
      <c r="AG1012" s="10"/>
      <c r="AH1012" s="33"/>
      <c r="AI1012" s="10"/>
      <c r="AJ1012" s="10"/>
      <c r="AK1012" s="10"/>
      <c r="AL1012" s="33"/>
      <c r="AM1012" s="10"/>
      <c r="AN1012" s="10"/>
      <c r="AO1012" s="10"/>
      <c r="AP1012" s="33"/>
      <c r="AQ1012" s="11"/>
      <c r="AR1012" s="11"/>
      <c r="AS1012" s="11"/>
      <c r="AT1012" s="33"/>
      <c r="AU1012" s="11"/>
      <c r="AV1012" s="11"/>
      <c r="AW1012" s="11"/>
      <c r="AX1012" s="33"/>
      <c r="AY1012" s="11"/>
      <c r="AZ1012" s="11"/>
      <c r="BA1012" s="11"/>
      <c r="BB1012" s="33"/>
      <c r="BC1012" s="11"/>
      <c r="BD1012" s="11"/>
      <c r="BE1012" s="11"/>
      <c r="BF1012" s="33"/>
      <c r="BG1012" s="11"/>
      <c r="BH1012" s="11"/>
      <c r="BI1012" s="11"/>
      <c r="BJ1012" s="33"/>
      <c r="BK1012" s="11"/>
      <c r="BL1012" s="11"/>
      <c r="BM1012" s="11"/>
      <c r="BN1012" s="33"/>
      <c r="BO1012" s="13"/>
    </row>
    <row r="1013" spans="1:67" ht="15.75" x14ac:dyDescent="0.25">
      <c r="A1013" s="12"/>
      <c r="B1013" s="149"/>
      <c r="C1013" s="33"/>
      <c r="D1013" s="33"/>
      <c r="E1013" s="33"/>
      <c r="F1013" s="33"/>
      <c r="G1013" s="260"/>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10"/>
      <c r="AF1013" s="10"/>
      <c r="AG1013" s="10"/>
      <c r="AH1013" s="33"/>
      <c r="AI1013" s="10"/>
      <c r="AJ1013" s="10"/>
      <c r="AK1013" s="10"/>
      <c r="AL1013" s="33"/>
      <c r="AM1013" s="10"/>
      <c r="AN1013" s="10"/>
      <c r="AO1013" s="10"/>
      <c r="AP1013" s="33"/>
      <c r="AQ1013" s="11"/>
      <c r="AR1013" s="11"/>
      <c r="AS1013" s="11"/>
      <c r="AT1013" s="33"/>
      <c r="AU1013" s="11"/>
      <c r="AV1013" s="11"/>
      <c r="AW1013" s="11"/>
      <c r="AX1013" s="33"/>
      <c r="AY1013" s="11"/>
      <c r="AZ1013" s="11"/>
      <c r="BA1013" s="11"/>
      <c r="BB1013" s="33"/>
      <c r="BC1013" s="11"/>
      <c r="BD1013" s="11"/>
      <c r="BE1013" s="11"/>
      <c r="BF1013" s="33"/>
      <c r="BG1013" s="11"/>
      <c r="BH1013" s="11"/>
      <c r="BI1013" s="11"/>
      <c r="BJ1013" s="33"/>
      <c r="BK1013" s="11"/>
      <c r="BL1013" s="11"/>
      <c r="BM1013" s="11"/>
      <c r="BN1013" s="33"/>
      <c r="BO1013" s="13"/>
    </row>
    <row r="1014" spans="1:67" ht="15.75" x14ac:dyDescent="0.25">
      <c r="A1014" s="12"/>
      <c r="B1014" s="149"/>
      <c r="C1014" s="33"/>
      <c r="D1014" s="33"/>
      <c r="E1014" s="33"/>
      <c r="F1014" s="33"/>
      <c r="G1014" s="260"/>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10"/>
      <c r="AF1014" s="10"/>
      <c r="AG1014" s="10"/>
      <c r="AH1014" s="33"/>
      <c r="AI1014" s="10"/>
      <c r="AJ1014" s="10"/>
      <c r="AK1014" s="10"/>
      <c r="AL1014" s="33"/>
      <c r="AM1014" s="10"/>
      <c r="AN1014" s="10"/>
      <c r="AO1014" s="10"/>
      <c r="AP1014" s="33"/>
      <c r="AQ1014" s="11"/>
      <c r="AR1014" s="11"/>
      <c r="AS1014" s="11"/>
      <c r="AT1014" s="33"/>
      <c r="AU1014" s="11"/>
      <c r="AV1014" s="11"/>
      <c r="AW1014" s="11"/>
      <c r="AX1014" s="33"/>
      <c r="AY1014" s="11"/>
      <c r="AZ1014" s="11"/>
      <c r="BA1014" s="11"/>
      <c r="BB1014" s="33"/>
      <c r="BC1014" s="11"/>
      <c r="BD1014" s="11"/>
      <c r="BE1014" s="11"/>
      <c r="BF1014" s="33"/>
      <c r="BG1014" s="11"/>
      <c r="BH1014" s="11"/>
      <c r="BI1014" s="11"/>
      <c r="BJ1014" s="33"/>
      <c r="BK1014" s="11"/>
      <c r="BL1014" s="11"/>
      <c r="BM1014" s="11"/>
      <c r="BN1014" s="33"/>
      <c r="BO1014" s="13"/>
    </row>
    <row r="1015" spans="1:67" ht="15.75" x14ac:dyDescent="0.25">
      <c r="A1015" s="12"/>
      <c r="B1015" s="149"/>
      <c r="C1015" s="33"/>
      <c r="D1015" s="33"/>
      <c r="E1015" s="33"/>
      <c r="F1015" s="33"/>
      <c r="G1015" s="260"/>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10"/>
      <c r="AF1015" s="10"/>
      <c r="AG1015" s="10"/>
      <c r="AH1015" s="33"/>
      <c r="AI1015" s="10"/>
      <c r="AJ1015" s="10"/>
      <c r="AK1015" s="10"/>
      <c r="AL1015" s="33"/>
      <c r="AM1015" s="10"/>
      <c r="AN1015" s="10"/>
      <c r="AO1015" s="10"/>
      <c r="AP1015" s="33"/>
      <c r="AQ1015" s="11"/>
      <c r="AR1015" s="11"/>
      <c r="AS1015" s="11"/>
      <c r="AT1015" s="33"/>
      <c r="AU1015" s="11"/>
      <c r="AV1015" s="11"/>
      <c r="AW1015" s="11"/>
      <c r="AX1015" s="33"/>
      <c r="AY1015" s="11"/>
      <c r="AZ1015" s="11"/>
      <c r="BA1015" s="11"/>
      <c r="BB1015" s="33"/>
      <c r="BC1015" s="11"/>
      <c r="BD1015" s="11"/>
      <c r="BE1015" s="11"/>
      <c r="BF1015" s="33"/>
      <c r="BG1015" s="11"/>
      <c r="BH1015" s="11"/>
      <c r="BI1015" s="11"/>
      <c r="BJ1015" s="33"/>
      <c r="BK1015" s="11"/>
      <c r="BL1015" s="11"/>
      <c r="BM1015" s="11"/>
      <c r="BN1015" s="33"/>
      <c r="BO1015" s="13"/>
    </row>
    <row r="1016" spans="1:67" ht="15.75" x14ac:dyDescent="0.25">
      <c r="A1016" s="12"/>
      <c r="B1016" s="149"/>
      <c r="C1016" s="33"/>
      <c r="D1016" s="33"/>
      <c r="E1016" s="33"/>
      <c r="F1016" s="33"/>
      <c r="G1016" s="260"/>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10"/>
      <c r="AF1016" s="10"/>
      <c r="AG1016" s="10"/>
      <c r="AH1016" s="33"/>
      <c r="AI1016" s="10"/>
      <c r="AJ1016" s="10"/>
      <c r="AK1016" s="10"/>
      <c r="AL1016" s="33"/>
      <c r="AM1016" s="10"/>
      <c r="AN1016" s="10"/>
      <c r="AO1016" s="10"/>
      <c r="AP1016" s="33"/>
      <c r="AQ1016" s="11"/>
      <c r="AR1016" s="11"/>
      <c r="AS1016" s="11"/>
      <c r="AT1016" s="33"/>
      <c r="AU1016" s="11"/>
      <c r="AV1016" s="11"/>
      <c r="AW1016" s="11"/>
      <c r="AX1016" s="33"/>
      <c r="AY1016" s="11"/>
      <c r="AZ1016" s="11"/>
      <c r="BA1016" s="11"/>
      <c r="BB1016" s="33"/>
      <c r="BC1016" s="11"/>
      <c r="BD1016" s="11"/>
      <c r="BE1016" s="11"/>
      <c r="BF1016" s="33"/>
      <c r="BG1016" s="11"/>
      <c r="BH1016" s="11"/>
      <c r="BI1016" s="11"/>
      <c r="BJ1016" s="33"/>
      <c r="BK1016" s="11"/>
      <c r="BL1016" s="11"/>
      <c r="BM1016" s="11"/>
      <c r="BN1016" s="33"/>
      <c r="BO1016" s="13"/>
    </row>
    <row r="1017" spans="1:67" ht="15.75" x14ac:dyDescent="0.25">
      <c r="A1017" s="12"/>
      <c r="B1017" s="149"/>
      <c r="C1017" s="33"/>
      <c r="D1017" s="33"/>
      <c r="E1017" s="33"/>
      <c r="F1017" s="33"/>
      <c r="G1017" s="260"/>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10"/>
      <c r="AF1017" s="10"/>
      <c r="AG1017" s="10"/>
      <c r="AH1017" s="33"/>
      <c r="AI1017" s="10"/>
      <c r="AJ1017" s="10"/>
      <c r="AK1017" s="10"/>
      <c r="AL1017" s="33"/>
      <c r="AM1017" s="10"/>
      <c r="AN1017" s="10"/>
      <c r="AO1017" s="10"/>
      <c r="AP1017" s="33"/>
      <c r="AQ1017" s="11"/>
      <c r="AR1017" s="11"/>
      <c r="AS1017" s="11"/>
      <c r="AT1017" s="33"/>
      <c r="AU1017" s="11"/>
      <c r="AV1017" s="11"/>
      <c r="AW1017" s="11"/>
      <c r="AX1017" s="33"/>
      <c r="AY1017" s="11"/>
      <c r="AZ1017" s="11"/>
      <c r="BA1017" s="11"/>
      <c r="BB1017" s="33"/>
      <c r="BC1017" s="11"/>
      <c r="BD1017" s="11"/>
      <c r="BE1017" s="11"/>
      <c r="BF1017" s="33"/>
      <c r="BG1017" s="11"/>
      <c r="BH1017" s="11"/>
      <c r="BI1017" s="11"/>
      <c r="BJ1017" s="33"/>
      <c r="BK1017" s="11"/>
      <c r="BL1017" s="11"/>
      <c r="BM1017" s="11"/>
      <c r="BN1017" s="33"/>
      <c r="BO1017" s="13"/>
    </row>
    <row r="1018" spans="1:67" ht="15.75" x14ac:dyDescent="0.25">
      <c r="A1018" s="12"/>
      <c r="B1018" s="149"/>
      <c r="C1018" s="33"/>
      <c r="D1018" s="33"/>
      <c r="E1018" s="33"/>
      <c r="F1018" s="33"/>
      <c r="G1018" s="260"/>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10"/>
      <c r="AF1018" s="10"/>
      <c r="AG1018" s="10"/>
      <c r="AH1018" s="33"/>
      <c r="AI1018" s="10"/>
      <c r="AJ1018" s="10"/>
      <c r="AK1018" s="10"/>
      <c r="AL1018" s="33"/>
      <c r="AM1018" s="10"/>
      <c r="AN1018" s="10"/>
      <c r="AO1018" s="10"/>
      <c r="AP1018" s="33"/>
      <c r="AQ1018" s="11"/>
      <c r="AR1018" s="11"/>
      <c r="AS1018" s="11"/>
      <c r="AT1018" s="33"/>
      <c r="AU1018" s="11"/>
      <c r="AV1018" s="11"/>
      <c r="AW1018" s="11"/>
      <c r="AX1018" s="33"/>
      <c r="AY1018" s="11"/>
      <c r="AZ1018" s="11"/>
      <c r="BA1018" s="11"/>
      <c r="BB1018" s="33"/>
      <c r="BC1018" s="11"/>
      <c r="BD1018" s="11"/>
      <c r="BE1018" s="11"/>
      <c r="BF1018" s="33"/>
      <c r="BG1018" s="11"/>
      <c r="BH1018" s="11"/>
      <c r="BI1018" s="11"/>
      <c r="BJ1018" s="33"/>
      <c r="BK1018" s="11"/>
      <c r="BL1018" s="11"/>
      <c r="BM1018" s="11"/>
      <c r="BN1018" s="33"/>
      <c r="BO1018" s="13"/>
    </row>
    <row r="1019" spans="1:67" ht="15.75" x14ac:dyDescent="0.25">
      <c r="A1019" s="12"/>
      <c r="B1019" s="149"/>
      <c r="C1019" s="33"/>
      <c r="D1019" s="33"/>
      <c r="E1019" s="33"/>
      <c r="F1019" s="33"/>
      <c r="G1019" s="260"/>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10"/>
      <c r="AF1019" s="10"/>
      <c r="AG1019" s="10"/>
      <c r="AH1019" s="33"/>
      <c r="AI1019" s="10"/>
      <c r="AJ1019" s="10"/>
      <c r="AK1019" s="10"/>
      <c r="AL1019" s="33"/>
      <c r="AM1019" s="10"/>
      <c r="AN1019" s="10"/>
      <c r="AO1019" s="10"/>
      <c r="AP1019" s="33"/>
      <c r="AQ1019" s="11"/>
      <c r="AR1019" s="11"/>
      <c r="AS1019" s="11"/>
      <c r="AT1019" s="33"/>
      <c r="AU1019" s="11"/>
      <c r="AV1019" s="11"/>
      <c r="AW1019" s="11"/>
      <c r="AX1019" s="33"/>
      <c r="AY1019" s="11"/>
      <c r="AZ1019" s="11"/>
      <c r="BA1019" s="11"/>
      <c r="BB1019" s="33"/>
      <c r="BC1019" s="11"/>
      <c r="BD1019" s="11"/>
      <c r="BE1019" s="11"/>
      <c r="BF1019" s="33"/>
      <c r="BG1019" s="11"/>
      <c r="BH1019" s="11"/>
      <c r="BI1019" s="11"/>
      <c r="BJ1019" s="33"/>
      <c r="BK1019" s="11"/>
      <c r="BL1019" s="11"/>
      <c r="BM1019" s="11"/>
      <c r="BN1019" s="33"/>
      <c r="BO1019" s="13"/>
    </row>
    <row r="1020" spans="1:67" ht="15.75" x14ac:dyDescent="0.25">
      <c r="A1020" s="12"/>
      <c r="B1020" s="149"/>
      <c r="C1020" s="33"/>
      <c r="D1020" s="33"/>
      <c r="E1020" s="33"/>
      <c r="F1020" s="33"/>
      <c r="G1020" s="260"/>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10"/>
      <c r="AF1020" s="10"/>
      <c r="AG1020" s="10"/>
      <c r="AH1020" s="33"/>
      <c r="AI1020" s="10"/>
      <c r="AJ1020" s="10"/>
      <c r="AK1020" s="10"/>
      <c r="AL1020" s="33"/>
      <c r="AM1020" s="10"/>
      <c r="AN1020" s="10"/>
      <c r="AO1020" s="10"/>
      <c r="AP1020" s="33"/>
      <c r="AQ1020" s="11"/>
      <c r="AR1020" s="11"/>
      <c r="AS1020" s="11"/>
      <c r="AT1020" s="33"/>
      <c r="AU1020" s="11"/>
      <c r="AV1020" s="11"/>
      <c r="AW1020" s="11"/>
      <c r="AX1020" s="33"/>
      <c r="AY1020" s="11"/>
      <c r="AZ1020" s="11"/>
      <c r="BA1020" s="11"/>
      <c r="BB1020" s="33"/>
      <c r="BC1020" s="11"/>
      <c r="BD1020" s="11"/>
      <c r="BE1020" s="11"/>
      <c r="BF1020" s="33"/>
      <c r="BG1020" s="11"/>
      <c r="BH1020" s="11"/>
      <c r="BI1020" s="11"/>
      <c r="BJ1020" s="33"/>
      <c r="BK1020" s="11"/>
      <c r="BL1020" s="11"/>
      <c r="BM1020" s="11"/>
      <c r="BN1020" s="33"/>
      <c r="BO1020" s="13"/>
    </row>
    <row r="1021" spans="1:67" ht="15.75" x14ac:dyDescent="0.25">
      <c r="A1021" s="12"/>
      <c r="B1021" s="149"/>
      <c r="C1021" s="33"/>
      <c r="D1021" s="33"/>
      <c r="E1021" s="33"/>
      <c r="F1021" s="33"/>
      <c r="G1021" s="260"/>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10"/>
      <c r="AF1021" s="10"/>
      <c r="AG1021" s="10"/>
      <c r="AH1021" s="33"/>
      <c r="AI1021" s="10"/>
      <c r="AJ1021" s="10"/>
      <c r="AK1021" s="10"/>
      <c r="AL1021" s="33"/>
      <c r="AM1021" s="10"/>
      <c r="AN1021" s="10"/>
      <c r="AO1021" s="10"/>
      <c r="AP1021" s="33"/>
      <c r="AQ1021" s="11"/>
      <c r="AR1021" s="11"/>
      <c r="AS1021" s="11"/>
      <c r="AT1021" s="33"/>
      <c r="AU1021" s="11"/>
      <c r="AV1021" s="11"/>
      <c r="AW1021" s="11"/>
      <c r="AX1021" s="33"/>
      <c r="AY1021" s="11"/>
      <c r="AZ1021" s="11"/>
      <c r="BA1021" s="11"/>
      <c r="BB1021" s="33"/>
      <c r="BC1021" s="11"/>
      <c r="BD1021" s="11"/>
      <c r="BE1021" s="11"/>
      <c r="BF1021" s="33"/>
      <c r="BG1021" s="11"/>
      <c r="BH1021" s="11"/>
      <c r="BI1021" s="11"/>
      <c r="BJ1021" s="33"/>
      <c r="BK1021" s="11"/>
      <c r="BL1021" s="11"/>
      <c r="BM1021" s="11"/>
      <c r="BN1021" s="33"/>
      <c r="BO1021" s="13"/>
    </row>
    <row r="1022" spans="1:67" ht="15.75" x14ac:dyDescent="0.25">
      <c r="A1022" s="12"/>
      <c r="B1022" s="149"/>
      <c r="C1022" s="33"/>
      <c r="D1022" s="33"/>
      <c r="E1022" s="33"/>
      <c r="F1022" s="33"/>
      <c r="G1022" s="260"/>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10"/>
      <c r="AF1022" s="10"/>
      <c r="AG1022" s="10"/>
      <c r="AH1022" s="33"/>
      <c r="AI1022" s="10"/>
      <c r="AJ1022" s="10"/>
      <c r="AK1022" s="10"/>
      <c r="AL1022" s="33"/>
      <c r="AM1022" s="10"/>
      <c r="AN1022" s="10"/>
      <c r="AO1022" s="10"/>
      <c r="AP1022" s="33"/>
      <c r="AQ1022" s="11"/>
      <c r="AR1022" s="11"/>
      <c r="AS1022" s="11"/>
      <c r="AT1022" s="33"/>
      <c r="AU1022" s="11"/>
      <c r="AV1022" s="11"/>
      <c r="AW1022" s="11"/>
      <c r="AX1022" s="33"/>
      <c r="AY1022" s="11"/>
      <c r="AZ1022" s="11"/>
      <c r="BA1022" s="11"/>
      <c r="BB1022" s="33"/>
      <c r="BC1022" s="11"/>
      <c r="BD1022" s="11"/>
      <c r="BE1022" s="11"/>
      <c r="BF1022" s="33"/>
      <c r="BG1022" s="11"/>
      <c r="BH1022" s="11"/>
      <c r="BI1022" s="11"/>
      <c r="BJ1022" s="33"/>
      <c r="BK1022" s="11"/>
      <c r="BL1022" s="11"/>
      <c r="BM1022" s="11"/>
      <c r="BN1022" s="33"/>
      <c r="BO1022" s="13"/>
    </row>
    <row r="1023" spans="1:67" ht="15.75" x14ac:dyDescent="0.25">
      <c r="A1023" s="12"/>
      <c r="B1023" s="149"/>
      <c r="C1023" s="33"/>
      <c r="D1023" s="33"/>
      <c r="E1023" s="33"/>
      <c r="F1023" s="33"/>
      <c r="G1023" s="260"/>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10"/>
      <c r="AF1023" s="10"/>
      <c r="AG1023" s="10"/>
      <c r="AH1023" s="33"/>
      <c r="AI1023" s="10"/>
      <c r="AJ1023" s="10"/>
      <c r="AK1023" s="10"/>
      <c r="AL1023" s="33"/>
      <c r="AM1023" s="10"/>
      <c r="AN1023" s="10"/>
      <c r="AO1023" s="10"/>
      <c r="AP1023" s="33"/>
      <c r="AQ1023" s="11"/>
      <c r="AR1023" s="11"/>
      <c r="AS1023" s="11"/>
      <c r="AT1023" s="33"/>
      <c r="AU1023" s="11"/>
      <c r="AV1023" s="11"/>
      <c r="AW1023" s="11"/>
      <c r="AX1023" s="33"/>
      <c r="AY1023" s="11"/>
      <c r="AZ1023" s="11"/>
      <c r="BA1023" s="11"/>
      <c r="BB1023" s="33"/>
      <c r="BC1023" s="11"/>
      <c r="BD1023" s="11"/>
      <c r="BE1023" s="11"/>
      <c r="BF1023" s="33"/>
      <c r="BG1023" s="11"/>
      <c r="BH1023" s="11"/>
      <c r="BI1023" s="11"/>
      <c r="BJ1023" s="33"/>
      <c r="BK1023" s="11"/>
      <c r="BL1023" s="11"/>
      <c r="BM1023" s="11"/>
      <c r="BN1023" s="33"/>
      <c r="BO1023" s="13"/>
    </row>
    <row r="1024" spans="1:67" ht="15.75" x14ac:dyDescent="0.25">
      <c r="A1024" s="12"/>
      <c r="B1024" s="149"/>
      <c r="C1024" s="33"/>
      <c r="D1024" s="33"/>
      <c r="E1024" s="33"/>
      <c r="F1024" s="33"/>
      <c r="G1024" s="260"/>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10"/>
      <c r="AF1024" s="10"/>
      <c r="AG1024" s="10"/>
      <c r="AH1024" s="33"/>
      <c r="AI1024" s="10"/>
      <c r="AJ1024" s="10"/>
      <c r="AK1024" s="10"/>
      <c r="AL1024" s="33"/>
      <c r="AM1024" s="10"/>
      <c r="AN1024" s="10"/>
      <c r="AO1024" s="10"/>
      <c r="AP1024" s="33"/>
      <c r="AQ1024" s="11"/>
      <c r="AR1024" s="11"/>
      <c r="AS1024" s="11"/>
      <c r="AT1024" s="33"/>
      <c r="AU1024" s="11"/>
      <c r="AV1024" s="11"/>
      <c r="AW1024" s="11"/>
      <c r="AX1024" s="33"/>
      <c r="AY1024" s="11"/>
      <c r="AZ1024" s="11"/>
      <c r="BA1024" s="11"/>
      <c r="BB1024" s="33"/>
      <c r="BC1024" s="11"/>
      <c r="BD1024" s="11"/>
      <c r="BE1024" s="11"/>
      <c r="BF1024" s="33"/>
      <c r="BG1024" s="11"/>
      <c r="BH1024" s="11"/>
      <c r="BI1024" s="11"/>
      <c r="BJ1024" s="33"/>
      <c r="BK1024" s="11"/>
      <c r="BL1024" s="11"/>
      <c r="BM1024" s="11"/>
      <c r="BN1024" s="33"/>
      <c r="BO1024" s="13"/>
    </row>
    <row r="1025" spans="1:67" ht="15.75" x14ac:dyDescent="0.25">
      <c r="A1025" s="12"/>
      <c r="B1025" s="149"/>
      <c r="C1025" s="33"/>
      <c r="D1025" s="33"/>
      <c r="E1025" s="33"/>
      <c r="F1025" s="33"/>
      <c r="G1025" s="260"/>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10"/>
      <c r="AF1025" s="10"/>
      <c r="AG1025" s="10"/>
      <c r="AH1025" s="33"/>
      <c r="AI1025" s="10"/>
      <c r="AJ1025" s="10"/>
      <c r="AK1025" s="10"/>
      <c r="AL1025" s="33"/>
      <c r="AM1025" s="10"/>
      <c r="AN1025" s="10"/>
      <c r="AO1025" s="10"/>
      <c r="AP1025" s="33"/>
      <c r="AQ1025" s="11"/>
      <c r="AR1025" s="11"/>
      <c r="AS1025" s="11"/>
      <c r="AT1025" s="33"/>
      <c r="AU1025" s="11"/>
      <c r="AV1025" s="11"/>
      <c r="AW1025" s="11"/>
      <c r="AX1025" s="33"/>
      <c r="AY1025" s="11"/>
      <c r="AZ1025" s="11"/>
      <c r="BA1025" s="11"/>
      <c r="BB1025" s="33"/>
      <c r="BC1025" s="11"/>
      <c r="BD1025" s="11"/>
      <c r="BE1025" s="11"/>
      <c r="BF1025" s="33"/>
      <c r="BG1025" s="11"/>
      <c r="BH1025" s="11"/>
      <c r="BI1025" s="11"/>
      <c r="BJ1025" s="33"/>
      <c r="BK1025" s="11"/>
      <c r="BL1025" s="11"/>
      <c r="BM1025" s="11"/>
      <c r="BN1025" s="33"/>
      <c r="BO1025" s="13"/>
    </row>
    <row r="1026" spans="1:67" ht="15.75" x14ac:dyDescent="0.25">
      <c r="A1026" s="12"/>
      <c r="B1026" s="149"/>
      <c r="C1026" s="33"/>
      <c r="D1026" s="33"/>
      <c r="E1026" s="33"/>
      <c r="F1026" s="33"/>
      <c r="G1026" s="260"/>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10"/>
      <c r="AF1026" s="10"/>
      <c r="AG1026" s="10"/>
      <c r="AH1026" s="33"/>
      <c r="AI1026" s="10"/>
      <c r="AJ1026" s="10"/>
      <c r="AK1026" s="10"/>
      <c r="AL1026" s="33"/>
      <c r="AM1026" s="10"/>
      <c r="AN1026" s="10"/>
      <c r="AO1026" s="10"/>
      <c r="AP1026" s="33"/>
      <c r="AQ1026" s="11"/>
      <c r="AR1026" s="11"/>
      <c r="AS1026" s="11"/>
      <c r="AT1026" s="33"/>
      <c r="AU1026" s="11"/>
      <c r="AV1026" s="11"/>
      <c r="AW1026" s="11"/>
      <c r="AX1026" s="33"/>
      <c r="AY1026" s="11"/>
      <c r="AZ1026" s="11"/>
      <c r="BA1026" s="11"/>
      <c r="BB1026" s="33"/>
      <c r="BC1026" s="11"/>
      <c r="BD1026" s="11"/>
      <c r="BE1026" s="11"/>
      <c r="BF1026" s="33"/>
      <c r="BG1026" s="11"/>
      <c r="BH1026" s="11"/>
      <c r="BI1026" s="11"/>
      <c r="BJ1026" s="33"/>
      <c r="BK1026" s="11"/>
      <c r="BL1026" s="11"/>
      <c r="BM1026" s="11"/>
      <c r="BN1026" s="33"/>
      <c r="BO1026" s="13"/>
    </row>
    <row r="1027" spans="1:67" ht="15.75" x14ac:dyDescent="0.25">
      <c r="A1027" s="12"/>
      <c r="B1027" s="149"/>
      <c r="C1027" s="33"/>
      <c r="D1027" s="33"/>
      <c r="E1027" s="33"/>
      <c r="F1027" s="33"/>
      <c r="G1027" s="260"/>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10"/>
      <c r="AF1027" s="10"/>
      <c r="AG1027" s="10"/>
      <c r="AH1027" s="33"/>
      <c r="AI1027" s="10"/>
      <c r="AJ1027" s="10"/>
      <c r="AK1027" s="10"/>
      <c r="AL1027" s="33"/>
      <c r="AM1027" s="10"/>
      <c r="AN1027" s="10"/>
      <c r="AO1027" s="10"/>
      <c r="AP1027" s="33"/>
      <c r="AQ1027" s="11"/>
      <c r="AR1027" s="11"/>
      <c r="AS1027" s="11"/>
      <c r="AT1027" s="33"/>
      <c r="AU1027" s="11"/>
      <c r="AV1027" s="11"/>
      <c r="AW1027" s="11"/>
      <c r="AX1027" s="33"/>
      <c r="AY1027" s="11"/>
      <c r="AZ1027" s="11"/>
      <c r="BA1027" s="11"/>
      <c r="BB1027" s="33"/>
      <c r="BC1027" s="11"/>
      <c r="BD1027" s="11"/>
      <c r="BE1027" s="11"/>
      <c r="BF1027" s="33"/>
      <c r="BG1027" s="11"/>
      <c r="BH1027" s="11"/>
      <c r="BI1027" s="11"/>
      <c r="BJ1027" s="33"/>
      <c r="BK1027" s="11"/>
      <c r="BL1027" s="11"/>
      <c r="BM1027" s="11"/>
      <c r="BN1027" s="33"/>
      <c r="BO1027" s="13"/>
    </row>
    <row r="1028" spans="1:67" ht="15.75" x14ac:dyDescent="0.25">
      <c r="A1028" s="12"/>
      <c r="B1028" s="149"/>
      <c r="C1028" s="33"/>
      <c r="D1028" s="33"/>
      <c r="E1028" s="33"/>
      <c r="F1028" s="33"/>
      <c r="G1028" s="260"/>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10"/>
      <c r="AF1028" s="10"/>
      <c r="AG1028" s="10"/>
      <c r="AH1028" s="33"/>
      <c r="AI1028" s="10"/>
      <c r="AJ1028" s="10"/>
      <c r="AK1028" s="10"/>
      <c r="AL1028" s="33"/>
      <c r="AM1028" s="10"/>
      <c r="AN1028" s="10"/>
      <c r="AO1028" s="10"/>
      <c r="AP1028" s="33"/>
      <c r="AQ1028" s="11"/>
      <c r="AR1028" s="11"/>
      <c r="AS1028" s="11"/>
      <c r="AT1028" s="33"/>
      <c r="AU1028" s="11"/>
      <c r="AV1028" s="11"/>
      <c r="AW1028" s="11"/>
      <c r="AX1028" s="33"/>
      <c r="AY1028" s="11"/>
      <c r="AZ1028" s="11"/>
      <c r="BA1028" s="11"/>
      <c r="BB1028" s="33"/>
      <c r="BC1028" s="11"/>
      <c r="BD1028" s="11"/>
      <c r="BE1028" s="11"/>
      <c r="BF1028" s="33"/>
      <c r="BG1028" s="11"/>
      <c r="BH1028" s="11"/>
      <c r="BI1028" s="11"/>
      <c r="BJ1028" s="33"/>
      <c r="BK1028" s="11"/>
      <c r="BL1028" s="11"/>
      <c r="BM1028" s="11"/>
      <c r="BN1028" s="33"/>
      <c r="BO1028" s="13"/>
    </row>
    <row r="1029" spans="1:67" ht="15.75" x14ac:dyDescent="0.25">
      <c r="A1029" s="12"/>
      <c r="B1029" s="149"/>
      <c r="C1029" s="33"/>
      <c r="D1029" s="33"/>
      <c r="E1029" s="33"/>
      <c r="F1029" s="33"/>
      <c r="G1029" s="260"/>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10"/>
      <c r="AF1029" s="10"/>
      <c r="AG1029" s="10"/>
      <c r="AH1029" s="33"/>
      <c r="AI1029" s="10"/>
      <c r="AJ1029" s="10"/>
      <c r="AK1029" s="10"/>
      <c r="AL1029" s="33"/>
      <c r="AM1029" s="10"/>
      <c r="AN1029" s="10"/>
      <c r="AO1029" s="10"/>
      <c r="AP1029" s="33"/>
      <c r="AQ1029" s="11"/>
      <c r="AR1029" s="11"/>
      <c r="AS1029" s="11"/>
      <c r="AT1029" s="33"/>
      <c r="AU1029" s="11"/>
      <c r="AV1029" s="11"/>
      <c r="AW1029" s="11"/>
      <c r="AX1029" s="33"/>
      <c r="AY1029" s="11"/>
      <c r="AZ1029" s="11"/>
      <c r="BA1029" s="11"/>
      <c r="BB1029" s="33"/>
      <c r="BC1029" s="11"/>
      <c r="BD1029" s="11"/>
      <c r="BE1029" s="11"/>
      <c r="BF1029" s="33"/>
      <c r="BG1029" s="11"/>
      <c r="BH1029" s="11"/>
      <c r="BI1029" s="11"/>
      <c r="BJ1029" s="33"/>
      <c r="BK1029" s="11"/>
      <c r="BL1029" s="11"/>
      <c r="BM1029" s="11"/>
      <c r="BN1029" s="33"/>
      <c r="BO1029" s="13"/>
    </row>
    <row r="1030" spans="1:67" ht="15.75" x14ac:dyDescent="0.25">
      <c r="A1030" s="12"/>
      <c r="B1030" s="149"/>
      <c r="C1030" s="33"/>
      <c r="D1030" s="33"/>
      <c r="E1030" s="33"/>
      <c r="F1030" s="33"/>
      <c r="G1030" s="260"/>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10"/>
      <c r="AF1030" s="10"/>
      <c r="AG1030" s="10"/>
      <c r="AH1030" s="33"/>
      <c r="AI1030" s="10"/>
      <c r="AJ1030" s="10"/>
      <c r="AK1030" s="10"/>
      <c r="AL1030" s="33"/>
      <c r="AM1030" s="10"/>
      <c r="AN1030" s="10"/>
      <c r="AO1030" s="10"/>
      <c r="AP1030" s="33"/>
      <c r="AQ1030" s="11"/>
      <c r="AR1030" s="11"/>
      <c r="AS1030" s="11"/>
      <c r="AT1030" s="33"/>
      <c r="AU1030" s="11"/>
      <c r="AV1030" s="11"/>
      <c r="AW1030" s="11"/>
      <c r="AX1030" s="33"/>
      <c r="AY1030" s="11"/>
      <c r="AZ1030" s="11"/>
      <c r="BA1030" s="11"/>
      <c r="BB1030" s="33"/>
      <c r="BC1030" s="11"/>
      <c r="BD1030" s="11"/>
      <c r="BE1030" s="11"/>
      <c r="BF1030" s="33"/>
      <c r="BG1030" s="11"/>
      <c r="BH1030" s="11"/>
      <c r="BI1030" s="11"/>
      <c r="BJ1030" s="33"/>
      <c r="BK1030" s="11"/>
      <c r="BL1030" s="11"/>
      <c r="BM1030" s="11"/>
      <c r="BN1030" s="33"/>
      <c r="BO1030" s="13"/>
    </row>
    <row r="1031" spans="1:67" ht="15.75" x14ac:dyDescent="0.25">
      <c r="A1031" s="12"/>
      <c r="B1031" s="149"/>
      <c r="C1031" s="33"/>
      <c r="D1031" s="33"/>
      <c r="E1031" s="33"/>
      <c r="F1031" s="33"/>
      <c r="G1031" s="260"/>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10"/>
      <c r="AF1031" s="10"/>
      <c r="AG1031" s="10"/>
      <c r="AH1031" s="33"/>
      <c r="AI1031" s="10"/>
      <c r="AJ1031" s="10"/>
      <c r="AK1031" s="10"/>
      <c r="AL1031" s="33"/>
      <c r="AM1031" s="10"/>
      <c r="AN1031" s="10"/>
      <c r="AO1031" s="10"/>
      <c r="AP1031" s="33"/>
      <c r="AQ1031" s="11"/>
      <c r="AR1031" s="11"/>
      <c r="AS1031" s="11"/>
      <c r="AT1031" s="33"/>
      <c r="AU1031" s="11"/>
      <c r="AV1031" s="11"/>
      <c r="AW1031" s="11"/>
      <c r="AX1031" s="33"/>
      <c r="AY1031" s="11"/>
      <c r="AZ1031" s="11"/>
      <c r="BA1031" s="11"/>
      <c r="BB1031" s="33"/>
      <c r="BC1031" s="11"/>
      <c r="BD1031" s="11"/>
      <c r="BE1031" s="11"/>
      <c r="BF1031" s="33"/>
      <c r="BG1031" s="11"/>
      <c r="BH1031" s="11"/>
      <c r="BI1031" s="11"/>
      <c r="BJ1031" s="33"/>
      <c r="BK1031" s="11"/>
      <c r="BL1031" s="11"/>
      <c r="BM1031" s="11"/>
      <c r="BN1031" s="33"/>
      <c r="BO1031" s="13"/>
    </row>
    <row r="1032" spans="1:67" ht="15.75" x14ac:dyDescent="0.25">
      <c r="A1032" s="12"/>
      <c r="B1032" s="149"/>
      <c r="C1032" s="33"/>
      <c r="D1032" s="33"/>
      <c r="E1032" s="33"/>
      <c r="F1032" s="33"/>
      <c r="G1032" s="260"/>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10"/>
      <c r="AF1032" s="10"/>
      <c r="AG1032" s="10"/>
      <c r="AH1032" s="33"/>
      <c r="AI1032" s="10"/>
      <c r="AJ1032" s="10"/>
      <c r="AK1032" s="10"/>
      <c r="AL1032" s="33"/>
      <c r="AM1032" s="10"/>
      <c r="AN1032" s="10"/>
      <c r="AO1032" s="10"/>
      <c r="AP1032" s="33"/>
      <c r="AQ1032" s="11"/>
      <c r="AR1032" s="11"/>
      <c r="AS1032" s="11"/>
      <c r="AT1032" s="33"/>
      <c r="AU1032" s="11"/>
      <c r="AV1032" s="11"/>
      <c r="AW1032" s="11"/>
      <c r="AX1032" s="33"/>
      <c r="AY1032" s="11"/>
      <c r="AZ1032" s="11"/>
      <c r="BA1032" s="11"/>
      <c r="BB1032" s="33"/>
      <c r="BC1032" s="11"/>
      <c r="BD1032" s="11"/>
      <c r="BE1032" s="11"/>
      <c r="BF1032" s="33"/>
      <c r="BG1032" s="11"/>
      <c r="BH1032" s="11"/>
      <c r="BI1032" s="11"/>
      <c r="BJ1032" s="33"/>
      <c r="BK1032" s="11"/>
      <c r="BL1032" s="11"/>
      <c r="BM1032" s="11"/>
      <c r="BN1032" s="33"/>
      <c r="BO1032" s="13"/>
    </row>
    <row r="1033" spans="1:67" ht="15.75" x14ac:dyDescent="0.25">
      <c r="A1033" s="12"/>
      <c r="B1033" s="149"/>
      <c r="C1033" s="33"/>
      <c r="D1033" s="33"/>
      <c r="E1033" s="33"/>
      <c r="F1033" s="33"/>
      <c r="G1033" s="260"/>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10"/>
      <c r="AF1033" s="10"/>
      <c r="AG1033" s="10"/>
      <c r="AH1033" s="33"/>
      <c r="AI1033" s="10"/>
      <c r="AJ1033" s="10"/>
      <c r="AK1033" s="10"/>
      <c r="AL1033" s="33"/>
      <c r="AM1033" s="10"/>
      <c r="AN1033" s="10"/>
      <c r="AO1033" s="10"/>
      <c r="AP1033" s="33"/>
      <c r="AQ1033" s="11"/>
      <c r="AR1033" s="11"/>
      <c r="AS1033" s="11"/>
      <c r="AT1033" s="33"/>
      <c r="AU1033" s="11"/>
      <c r="AV1033" s="11"/>
      <c r="AW1033" s="11"/>
      <c r="AX1033" s="33"/>
      <c r="AY1033" s="11"/>
      <c r="AZ1033" s="11"/>
      <c r="BA1033" s="11"/>
      <c r="BB1033" s="33"/>
      <c r="BC1033" s="11"/>
      <c r="BD1033" s="11"/>
      <c r="BE1033" s="11"/>
      <c r="BF1033" s="33"/>
      <c r="BG1033" s="11"/>
      <c r="BH1033" s="11"/>
      <c r="BI1033" s="11"/>
      <c r="BJ1033" s="33"/>
      <c r="BK1033" s="11"/>
      <c r="BL1033" s="11"/>
      <c r="BM1033" s="11"/>
      <c r="BN1033" s="33"/>
      <c r="BO1033" s="13"/>
    </row>
    <row r="1034" spans="1:67" ht="15.75" x14ac:dyDescent="0.25">
      <c r="A1034" s="12"/>
      <c r="B1034" s="149"/>
      <c r="C1034" s="33"/>
      <c r="D1034" s="33"/>
      <c r="E1034" s="33"/>
      <c r="F1034" s="33"/>
      <c r="G1034" s="260"/>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10"/>
      <c r="AF1034" s="10"/>
      <c r="AG1034" s="10"/>
      <c r="AH1034" s="33"/>
      <c r="AI1034" s="10"/>
      <c r="AJ1034" s="10"/>
      <c r="AK1034" s="10"/>
      <c r="AL1034" s="33"/>
      <c r="AM1034" s="10"/>
      <c r="AN1034" s="10"/>
      <c r="AO1034" s="10"/>
      <c r="AP1034" s="33"/>
      <c r="AQ1034" s="11"/>
      <c r="AR1034" s="11"/>
      <c r="AS1034" s="11"/>
      <c r="AT1034" s="33"/>
      <c r="AU1034" s="11"/>
      <c r="AV1034" s="11"/>
      <c r="AW1034" s="11"/>
      <c r="AX1034" s="33"/>
      <c r="AY1034" s="11"/>
      <c r="AZ1034" s="11"/>
      <c r="BA1034" s="11"/>
      <c r="BB1034" s="33"/>
      <c r="BC1034" s="11"/>
      <c r="BD1034" s="11"/>
      <c r="BE1034" s="11"/>
      <c r="BF1034" s="33"/>
      <c r="BG1034" s="11"/>
      <c r="BH1034" s="11"/>
      <c r="BI1034" s="11"/>
      <c r="BJ1034" s="33"/>
      <c r="BK1034" s="11"/>
      <c r="BL1034" s="11"/>
      <c r="BM1034" s="11"/>
      <c r="BN1034" s="33"/>
      <c r="BO1034" s="13"/>
    </row>
    <row r="1035" spans="1:67" ht="15.75" x14ac:dyDescent="0.25">
      <c r="A1035" s="12"/>
      <c r="B1035" s="149"/>
      <c r="C1035" s="33"/>
      <c r="D1035" s="33"/>
      <c r="E1035" s="33"/>
      <c r="F1035" s="33"/>
      <c r="G1035" s="260"/>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10"/>
      <c r="AF1035" s="10"/>
      <c r="AG1035" s="10"/>
      <c r="AH1035" s="33"/>
      <c r="AI1035" s="10"/>
      <c r="AJ1035" s="10"/>
      <c r="AK1035" s="10"/>
      <c r="AL1035" s="33"/>
      <c r="AM1035" s="10"/>
      <c r="AN1035" s="10"/>
      <c r="AO1035" s="10"/>
      <c r="AP1035" s="33"/>
      <c r="AQ1035" s="11"/>
      <c r="AR1035" s="11"/>
      <c r="AS1035" s="11"/>
      <c r="AT1035" s="33"/>
      <c r="AU1035" s="11"/>
      <c r="AV1035" s="11"/>
      <c r="AW1035" s="11"/>
      <c r="AX1035" s="33"/>
      <c r="AY1035" s="11"/>
      <c r="AZ1035" s="11"/>
      <c r="BA1035" s="11"/>
      <c r="BB1035" s="33"/>
      <c r="BC1035" s="11"/>
      <c r="BD1035" s="11"/>
      <c r="BE1035" s="11"/>
      <c r="BF1035" s="33"/>
      <c r="BG1035" s="11"/>
      <c r="BH1035" s="11"/>
      <c r="BI1035" s="11"/>
      <c r="BJ1035" s="33"/>
      <c r="BK1035" s="11"/>
      <c r="BL1035" s="11"/>
      <c r="BM1035" s="11"/>
      <c r="BN1035" s="33"/>
      <c r="BO1035" s="13"/>
    </row>
    <row r="1036" spans="1:67" ht="15.75" x14ac:dyDescent="0.25">
      <c r="A1036" s="12"/>
      <c r="B1036" s="149"/>
      <c r="C1036" s="33"/>
      <c r="D1036" s="33"/>
      <c r="E1036" s="33"/>
      <c r="F1036" s="33"/>
      <c r="G1036" s="260"/>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10"/>
      <c r="AF1036" s="10"/>
      <c r="AG1036" s="10"/>
      <c r="AH1036" s="33"/>
      <c r="AI1036" s="10"/>
      <c r="AJ1036" s="10"/>
      <c r="AK1036" s="10"/>
      <c r="AL1036" s="33"/>
      <c r="AM1036" s="10"/>
      <c r="AN1036" s="10"/>
      <c r="AO1036" s="10"/>
      <c r="AP1036" s="33"/>
      <c r="AQ1036" s="11"/>
      <c r="AR1036" s="11"/>
      <c r="AS1036" s="11"/>
      <c r="AT1036" s="33"/>
      <c r="AU1036" s="11"/>
      <c r="AV1036" s="11"/>
      <c r="AW1036" s="11"/>
      <c r="AX1036" s="33"/>
      <c r="AY1036" s="11"/>
      <c r="AZ1036" s="11"/>
      <c r="BA1036" s="11"/>
      <c r="BB1036" s="33"/>
      <c r="BC1036" s="11"/>
      <c r="BD1036" s="11"/>
      <c r="BE1036" s="11"/>
      <c r="BF1036" s="33"/>
      <c r="BG1036" s="11"/>
      <c r="BH1036" s="11"/>
      <c r="BI1036" s="11"/>
      <c r="BJ1036" s="33"/>
      <c r="BK1036" s="11"/>
      <c r="BL1036" s="11"/>
      <c r="BM1036" s="11"/>
      <c r="BN1036" s="33"/>
      <c r="BO1036" s="13"/>
    </row>
    <row r="1037" spans="1:67" ht="15.75" x14ac:dyDescent="0.25">
      <c r="A1037" s="12"/>
      <c r="B1037" s="149"/>
      <c r="C1037" s="33"/>
      <c r="D1037" s="33"/>
      <c r="E1037" s="33"/>
      <c r="F1037" s="33"/>
      <c r="G1037" s="260"/>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10"/>
      <c r="AF1037" s="10"/>
      <c r="AG1037" s="10"/>
      <c r="AH1037" s="33"/>
      <c r="AI1037" s="10"/>
      <c r="AJ1037" s="10"/>
      <c r="AK1037" s="10"/>
      <c r="AL1037" s="33"/>
      <c r="AM1037" s="10"/>
      <c r="AN1037" s="10"/>
      <c r="AO1037" s="10"/>
      <c r="AP1037" s="33"/>
      <c r="AQ1037" s="11"/>
      <c r="AR1037" s="11"/>
      <c r="AS1037" s="11"/>
      <c r="AT1037" s="33"/>
      <c r="AU1037" s="11"/>
      <c r="AV1037" s="11"/>
      <c r="AW1037" s="11"/>
      <c r="AX1037" s="33"/>
      <c r="AY1037" s="11"/>
      <c r="AZ1037" s="11"/>
      <c r="BA1037" s="11"/>
      <c r="BB1037" s="33"/>
      <c r="BC1037" s="11"/>
      <c r="BD1037" s="11"/>
      <c r="BE1037" s="11"/>
      <c r="BF1037" s="33"/>
      <c r="BG1037" s="11"/>
      <c r="BH1037" s="11"/>
      <c r="BI1037" s="11"/>
      <c r="BJ1037" s="33"/>
      <c r="BK1037" s="11"/>
      <c r="BL1037" s="11"/>
      <c r="BM1037" s="11"/>
      <c r="BN1037" s="33"/>
      <c r="BO1037" s="13"/>
    </row>
    <row r="1038" spans="1:67" ht="15.75" x14ac:dyDescent="0.25">
      <c r="A1038" s="12"/>
      <c r="B1038" s="149"/>
      <c r="C1038" s="33"/>
      <c r="D1038" s="33"/>
      <c r="E1038" s="33"/>
      <c r="F1038" s="33"/>
      <c r="G1038" s="260"/>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10"/>
      <c r="AF1038" s="10"/>
      <c r="AG1038" s="10"/>
      <c r="AH1038" s="33"/>
      <c r="AI1038" s="10"/>
      <c r="AJ1038" s="10"/>
      <c r="AK1038" s="10"/>
      <c r="AL1038" s="33"/>
      <c r="AM1038" s="10"/>
      <c r="AN1038" s="10"/>
      <c r="AO1038" s="10"/>
      <c r="AP1038" s="33"/>
      <c r="AQ1038" s="11"/>
      <c r="AR1038" s="11"/>
      <c r="AS1038" s="11"/>
      <c r="AT1038" s="33"/>
      <c r="AU1038" s="11"/>
      <c r="AV1038" s="11"/>
      <c r="AW1038" s="11"/>
      <c r="AX1038" s="33"/>
      <c r="AY1038" s="11"/>
      <c r="AZ1038" s="11"/>
      <c r="BA1038" s="11"/>
      <c r="BB1038" s="33"/>
      <c r="BC1038" s="11"/>
      <c r="BD1038" s="11"/>
      <c r="BE1038" s="11"/>
      <c r="BF1038" s="33"/>
      <c r="BG1038" s="11"/>
      <c r="BH1038" s="11"/>
      <c r="BI1038" s="11"/>
      <c r="BJ1038" s="33"/>
      <c r="BK1038" s="11"/>
      <c r="BL1038" s="11"/>
      <c r="BM1038" s="11"/>
      <c r="BN1038" s="33"/>
      <c r="BO1038" s="13"/>
    </row>
    <row r="1039" spans="1:67" ht="15.75" x14ac:dyDescent="0.25">
      <c r="A1039" s="12"/>
      <c r="B1039" s="149"/>
      <c r="C1039" s="33"/>
      <c r="D1039" s="33"/>
      <c r="E1039" s="33"/>
      <c r="F1039" s="33"/>
      <c r="G1039" s="260"/>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10"/>
      <c r="AF1039" s="10"/>
      <c r="AG1039" s="10"/>
      <c r="AH1039" s="33"/>
      <c r="AI1039" s="10"/>
      <c r="AJ1039" s="10"/>
      <c r="AK1039" s="10"/>
      <c r="AL1039" s="33"/>
      <c r="AM1039" s="10"/>
      <c r="AN1039" s="10"/>
      <c r="AO1039" s="10"/>
      <c r="AP1039" s="33"/>
      <c r="AQ1039" s="11"/>
      <c r="AR1039" s="11"/>
      <c r="AS1039" s="11"/>
      <c r="AT1039" s="33"/>
      <c r="AU1039" s="11"/>
      <c r="AV1039" s="11"/>
      <c r="AW1039" s="11"/>
      <c r="AX1039" s="33"/>
      <c r="AY1039" s="11"/>
      <c r="AZ1039" s="11"/>
      <c r="BA1039" s="11"/>
      <c r="BB1039" s="33"/>
      <c r="BC1039" s="11"/>
      <c r="BD1039" s="11"/>
      <c r="BE1039" s="11"/>
      <c r="BF1039" s="33"/>
      <c r="BG1039" s="11"/>
      <c r="BH1039" s="11"/>
      <c r="BI1039" s="11"/>
      <c r="BJ1039" s="33"/>
      <c r="BK1039" s="11"/>
      <c r="BL1039" s="11"/>
      <c r="BM1039" s="11"/>
      <c r="BN1039" s="33"/>
      <c r="BO1039" s="13"/>
    </row>
    <row r="1040" spans="1:67" ht="15.75" x14ac:dyDescent="0.25">
      <c r="A1040" s="12"/>
      <c r="B1040" s="149"/>
      <c r="C1040" s="33"/>
      <c r="D1040" s="33"/>
      <c r="E1040" s="33"/>
      <c r="F1040" s="33"/>
      <c r="G1040" s="260"/>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10"/>
      <c r="AF1040" s="10"/>
      <c r="AG1040" s="10"/>
      <c r="AH1040" s="33"/>
      <c r="AI1040" s="10"/>
      <c r="AJ1040" s="10"/>
      <c r="AK1040" s="10"/>
      <c r="AL1040" s="33"/>
      <c r="AM1040" s="10"/>
      <c r="AN1040" s="10"/>
      <c r="AO1040" s="10"/>
      <c r="AP1040" s="33"/>
      <c r="AQ1040" s="11"/>
      <c r="AR1040" s="11"/>
      <c r="AS1040" s="11"/>
      <c r="AT1040" s="33"/>
      <c r="AU1040" s="11"/>
      <c r="AV1040" s="11"/>
      <c r="AW1040" s="11"/>
      <c r="AX1040" s="33"/>
      <c r="AY1040" s="11"/>
      <c r="AZ1040" s="11"/>
      <c r="BA1040" s="11"/>
      <c r="BB1040" s="33"/>
      <c r="BC1040" s="11"/>
      <c r="BD1040" s="11"/>
      <c r="BE1040" s="11"/>
      <c r="BF1040" s="33"/>
      <c r="BG1040" s="11"/>
      <c r="BH1040" s="11"/>
      <c r="BI1040" s="11"/>
      <c r="BJ1040" s="33"/>
      <c r="BK1040" s="11"/>
      <c r="BL1040" s="11"/>
      <c r="BM1040" s="11"/>
      <c r="BN1040" s="33"/>
      <c r="BO1040" s="13"/>
    </row>
    <row r="1041" spans="1:67" ht="15.75" x14ac:dyDescent="0.25">
      <c r="A1041" s="12"/>
      <c r="B1041" s="149"/>
      <c r="C1041" s="33"/>
      <c r="D1041" s="33"/>
      <c r="E1041" s="33"/>
      <c r="F1041" s="33"/>
      <c r="G1041" s="260"/>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10"/>
      <c r="AF1041" s="10"/>
      <c r="AG1041" s="10"/>
      <c r="AH1041" s="33"/>
      <c r="AI1041" s="10"/>
      <c r="AJ1041" s="10"/>
      <c r="AK1041" s="10"/>
      <c r="AL1041" s="33"/>
      <c r="AM1041" s="10"/>
      <c r="AN1041" s="10"/>
      <c r="AO1041" s="10"/>
      <c r="AP1041" s="33"/>
      <c r="AQ1041" s="11"/>
      <c r="AR1041" s="11"/>
      <c r="AS1041" s="11"/>
      <c r="AT1041" s="33"/>
      <c r="AU1041" s="11"/>
      <c r="AV1041" s="11"/>
      <c r="AW1041" s="11"/>
      <c r="AX1041" s="33"/>
      <c r="AY1041" s="11"/>
      <c r="AZ1041" s="11"/>
      <c r="BA1041" s="11"/>
      <c r="BB1041" s="33"/>
      <c r="BC1041" s="11"/>
      <c r="BD1041" s="11"/>
      <c r="BE1041" s="11"/>
      <c r="BF1041" s="33"/>
      <c r="BG1041" s="11"/>
      <c r="BH1041" s="11"/>
      <c r="BI1041" s="11"/>
      <c r="BJ1041" s="33"/>
      <c r="BK1041" s="11"/>
      <c r="BL1041" s="11"/>
      <c r="BM1041" s="11"/>
      <c r="BN1041" s="33"/>
      <c r="BO1041" s="13"/>
    </row>
  </sheetData>
  <sheetProtection formatColumns="0" formatRows="0" insertRows="0"/>
  <mergeCells count="355">
    <mergeCell ref="C36:H36"/>
    <mergeCell ref="C111:C113"/>
    <mergeCell ref="D111:D113"/>
    <mergeCell ref="E111:E113"/>
    <mergeCell ref="C115:C117"/>
    <mergeCell ref="D115:D117"/>
    <mergeCell ref="E115:E117"/>
    <mergeCell ref="C83:C85"/>
    <mergeCell ref="D83:D85"/>
    <mergeCell ref="E83:E85"/>
    <mergeCell ref="C95:C97"/>
    <mergeCell ref="D95:D97"/>
    <mergeCell ref="E95:E97"/>
    <mergeCell ref="C99:C101"/>
    <mergeCell ref="D99:D101"/>
    <mergeCell ref="E99:E101"/>
    <mergeCell ref="C89:E89"/>
    <mergeCell ref="C90:E90"/>
    <mergeCell ref="C91:E91"/>
    <mergeCell ref="C109:C110"/>
    <mergeCell ref="D109:D110"/>
    <mergeCell ref="D45:D46"/>
    <mergeCell ref="E109:E110"/>
    <mergeCell ref="C105:E105"/>
    <mergeCell ref="C106:E106"/>
    <mergeCell ref="H109:H110"/>
    <mergeCell ref="I109:I110"/>
    <mergeCell ref="C107:E107"/>
    <mergeCell ref="C62:C66"/>
    <mergeCell ref="D62:D66"/>
    <mergeCell ref="E62:E66"/>
    <mergeCell ref="C68:C70"/>
    <mergeCell ref="D68:D70"/>
    <mergeCell ref="E68:E70"/>
    <mergeCell ref="C80:C81"/>
    <mergeCell ref="D80:D81"/>
    <mergeCell ref="E80:E81"/>
    <mergeCell ref="C78:C79"/>
    <mergeCell ref="D78:D79"/>
    <mergeCell ref="E78:E79"/>
    <mergeCell ref="C77:E77"/>
    <mergeCell ref="C67:H67"/>
    <mergeCell ref="C71:H71"/>
    <mergeCell ref="C82:H82"/>
    <mergeCell ref="C86:H86"/>
    <mergeCell ref="F106:O106"/>
    <mergeCell ref="C98:H98"/>
    <mergeCell ref="C102:H102"/>
    <mergeCell ref="P43:R43"/>
    <mergeCell ref="H43:H44"/>
    <mergeCell ref="F58:O58"/>
    <mergeCell ref="F59:O59"/>
    <mergeCell ref="F60:F61"/>
    <mergeCell ref="G60:G61"/>
    <mergeCell ref="J60:J61"/>
    <mergeCell ref="K60:K61"/>
    <mergeCell ref="L60:L61"/>
    <mergeCell ref="P60:R60"/>
    <mergeCell ref="M60:M61"/>
    <mergeCell ref="N60:O60"/>
    <mergeCell ref="H60:H61"/>
    <mergeCell ref="I43:I44"/>
    <mergeCell ref="I60:I61"/>
    <mergeCell ref="C49:H49"/>
    <mergeCell ref="C53:H53"/>
    <mergeCell ref="C56:E56"/>
    <mergeCell ref="C57:E57"/>
    <mergeCell ref="C58:E58"/>
    <mergeCell ref="E45:E46"/>
    <mergeCell ref="F57:O57"/>
    <mergeCell ref="C59:E59"/>
    <mergeCell ref="D50:D52"/>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E50:E52"/>
    <mergeCell ref="F56:O56"/>
    <mergeCell ref="C42:E42"/>
    <mergeCell ref="C43:C44"/>
    <mergeCell ref="D43:D44"/>
    <mergeCell ref="E43:E44"/>
    <mergeCell ref="M43:M44"/>
    <mergeCell ref="N43:O43"/>
    <mergeCell ref="C45:C48"/>
    <mergeCell ref="C50:C52"/>
    <mergeCell ref="L43:L44"/>
    <mergeCell ref="C39:E39"/>
    <mergeCell ref="C40:E40"/>
    <mergeCell ref="C41:E41"/>
    <mergeCell ref="F41:O41"/>
    <mergeCell ref="F42:O42"/>
    <mergeCell ref="F43:F44"/>
    <mergeCell ref="G43:G44"/>
    <mergeCell ref="J43:J44"/>
    <mergeCell ref="K43:K44"/>
    <mergeCell ref="F40:O40"/>
    <mergeCell ref="F39:O39"/>
    <mergeCell ref="BK60:BN60"/>
    <mergeCell ref="U50:U52"/>
    <mergeCell ref="Y50:Y52"/>
    <mergeCell ref="AC50:AC52"/>
    <mergeCell ref="AG50:AG52"/>
    <mergeCell ref="AK50:AK52"/>
    <mergeCell ref="AO50:AO52"/>
    <mergeCell ref="AS50:AS52"/>
    <mergeCell ref="AW50:AW52"/>
    <mergeCell ref="BA50:BA52"/>
    <mergeCell ref="BE50:BE52"/>
    <mergeCell ref="BI50:BI52"/>
    <mergeCell ref="BM50:BM52"/>
    <mergeCell ref="S60:V60"/>
    <mergeCell ref="W60:Z60"/>
    <mergeCell ref="AA60:AD60"/>
    <mergeCell ref="AE60:AH60"/>
    <mergeCell ref="AI60:AL60"/>
    <mergeCell ref="AM60:AP60"/>
    <mergeCell ref="K13:K14"/>
    <mergeCell ref="C15:C21"/>
    <mergeCell ref="C31:C35"/>
    <mergeCell ref="H13:H14"/>
    <mergeCell ref="I13:I14"/>
    <mergeCell ref="C22:H22"/>
    <mergeCell ref="G13:G14"/>
    <mergeCell ref="J13:J14"/>
    <mergeCell ref="C23:C29"/>
    <mergeCell ref="D23:D29"/>
    <mergeCell ref="C30:H30"/>
    <mergeCell ref="E15:E16"/>
    <mergeCell ref="E18:E21"/>
    <mergeCell ref="E23:E29"/>
    <mergeCell ref="E31:E32"/>
    <mergeCell ref="E33:E34"/>
    <mergeCell ref="D15:D16"/>
    <mergeCell ref="D18:D21"/>
    <mergeCell ref="D31:D32"/>
    <mergeCell ref="D33:D34"/>
    <mergeCell ref="AI78:AL78"/>
    <mergeCell ref="E13:E14"/>
    <mergeCell ref="C12:E12"/>
    <mergeCell ref="F12:O12"/>
    <mergeCell ref="L13:L14"/>
    <mergeCell ref="S13:V13"/>
    <mergeCell ref="W13:Z13"/>
    <mergeCell ref="T11:X12"/>
    <mergeCell ref="Y11:AC12"/>
    <mergeCell ref="AA13:AD13"/>
    <mergeCell ref="AE13:AH13"/>
    <mergeCell ref="AI13:AL13"/>
    <mergeCell ref="D13:D14"/>
    <mergeCell ref="C74:E74"/>
    <mergeCell ref="C75:E75"/>
    <mergeCell ref="C76:E76"/>
    <mergeCell ref="F74:O74"/>
    <mergeCell ref="F75:O75"/>
    <mergeCell ref="F76:O76"/>
    <mergeCell ref="F77:O77"/>
    <mergeCell ref="F13:F14"/>
    <mergeCell ref="C13:C14"/>
    <mergeCell ref="N13:O13"/>
    <mergeCell ref="M13:M14"/>
    <mergeCell ref="BC93:BF93"/>
    <mergeCell ref="BG93:BJ93"/>
    <mergeCell ref="BK93:BN93"/>
    <mergeCell ref="AM78:AP78"/>
    <mergeCell ref="AQ78:AT78"/>
    <mergeCell ref="AU78:AX78"/>
    <mergeCell ref="AY78:BB78"/>
    <mergeCell ref="BC78:BF78"/>
    <mergeCell ref="BG78:BJ78"/>
    <mergeCell ref="BK78:BN78"/>
    <mergeCell ref="BE83:BE85"/>
    <mergeCell ref="BI83:BI85"/>
    <mergeCell ref="BM83:BM85"/>
    <mergeCell ref="AQ93:AT93"/>
    <mergeCell ref="BG109:BJ109"/>
    <mergeCell ref="BK109:BN109"/>
    <mergeCell ref="P13:R13"/>
    <mergeCell ref="AY13:BB13"/>
    <mergeCell ref="BC13:BF13"/>
    <mergeCell ref="BG13:BJ13"/>
    <mergeCell ref="U95:U97"/>
    <mergeCell ref="S93:V93"/>
    <mergeCell ref="AA93:AD93"/>
    <mergeCell ref="AE93:AH93"/>
    <mergeCell ref="AI93:AL93"/>
    <mergeCell ref="AM93:AP93"/>
    <mergeCell ref="BK13:BN13"/>
    <mergeCell ref="S43:V43"/>
    <mergeCell ref="W43:Z43"/>
    <mergeCell ref="AA43:AD43"/>
    <mergeCell ref="AE43:AH43"/>
    <mergeCell ref="AI43:AL43"/>
    <mergeCell ref="AM43:AP43"/>
    <mergeCell ref="AQ43:AT43"/>
    <mergeCell ref="BG43:BJ43"/>
    <mergeCell ref="BK43:BN43"/>
    <mergeCell ref="AU43:AX43"/>
    <mergeCell ref="AY43:BB43"/>
    <mergeCell ref="BC43:BF43"/>
    <mergeCell ref="AM13:AP13"/>
    <mergeCell ref="AQ13:AT13"/>
    <mergeCell ref="AU13:AX13"/>
    <mergeCell ref="AQ60:AT60"/>
    <mergeCell ref="AU60:AX60"/>
    <mergeCell ref="AY60:BB60"/>
    <mergeCell ref="BC60:BF60"/>
    <mergeCell ref="BG60:BJ60"/>
    <mergeCell ref="BE68:BE70"/>
    <mergeCell ref="BI68:BI70"/>
    <mergeCell ref="BM68:BM70"/>
    <mergeCell ref="U68:U70"/>
    <mergeCell ref="Y68:Y70"/>
    <mergeCell ref="AC68:AC70"/>
    <mergeCell ref="AG68:AG70"/>
    <mergeCell ref="AK68:AK70"/>
    <mergeCell ref="AO68:AO70"/>
    <mergeCell ref="AS68:AS70"/>
    <mergeCell ref="AW68:AW70"/>
    <mergeCell ref="BA68:BA70"/>
    <mergeCell ref="BI99:BI101"/>
    <mergeCell ref="BM99:BM101"/>
    <mergeCell ref="AK80:AK81"/>
    <mergeCell ref="U83:U85"/>
    <mergeCell ref="Y83:Y85"/>
    <mergeCell ref="AC83:AC85"/>
    <mergeCell ref="AG83:AG85"/>
    <mergeCell ref="AK83:AK85"/>
    <mergeCell ref="AO83:AO85"/>
    <mergeCell ref="AS83:AS85"/>
    <mergeCell ref="AW83:AW85"/>
    <mergeCell ref="BA83:BA85"/>
    <mergeCell ref="W93:Z93"/>
    <mergeCell ref="BI95:BI97"/>
    <mergeCell ref="BM95:BM97"/>
    <mergeCell ref="U99:U101"/>
    <mergeCell ref="BA95:BA97"/>
    <mergeCell ref="BE95:BE97"/>
    <mergeCell ref="AW99:AW101"/>
    <mergeCell ref="BA99:BA101"/>
    <mergeCell ref="BE99:BE101"/>
    <mergeCell ref="Y99:Y101"/>
    <mergeCell ref="AC99:AC101"/>
    <mergeCell ref="AY93:BB93"/>
    <mergeCell ref="BE111:BE113"/>
    <mergeCell ref="BI111:BI113"/>
    <mergeCell ref="BM111:BM113"/>
    <mergeCell ref="U115:U117"/>
    <mergeCell ref="Y115:Y117"/>
    <mergeCell ref="AC115:AC117"/>
    <mergeCell ref="AG115:AG117"/>
    <mergeCell ref="AK115:AK117"/>
    <mergeCell ref="AO115:AO117"/>
    <mergeCell ref="AS115:AS117"/>
    <mergeCell ref="AW115:AW117"/>
    <mergeCell ref="BA115:BA117"/>
    <mergeCell ref="BE115:BE117"/>
    <mergeCell ref="BI115:BI117"/>
    <mergeCell ref="BM115:BM117"/>
    <mergeCell ref="U111:U113"/>
    <mergeCell ref="Y111:Y113"/>
    <mergeCell ref="AC111:AC113"/>
    <mergeCell ref="AG111:AG113"/>
    <mergeCell ref="AK111:AK113"/>
    <mergeCell ref="AO111:AO113"/>
    <mergeCell ref="AS111:AS113"/>
    <mergeCell ref="AW111:AW113"/>
    <mergeCell ref="BA111:BA113"/>
    <mergeCell ref="BC109:BF109"/>
    <mergeCell ref="AG99:AG101"/>
    <mergeCell ref="AK99:AK101"/>
    <mergeCell ref="AO99:AO101"/>
    <mergeCell ref="AS99:AS101"/>
    <mergeCell ref="Y95:Y97"/>
    <mergeCell ref="AC95:AC97"/>
    <mergeCell ref="AK95:AK97"/>
    <mergeCell ref="F107:O107"/>
    <mergeCell ref="AO95:AO97"/>
    <mergeCell ref="AS95:AS97"/>
    <mergeCell ref="S109:V109"/>
    <mergeCell ref="W109:Z109"/>
    <mergeCell ref="AA109:AD109"/>
    <mergeCell ref="AE109:AH109"/>
    <mergeCell ref="AI109:AL109"/>
    <mergeCell ref="AM109:AP109"/>
    <mergeCell ref="AQ109:AT109"/>
    <mergeCell ref="AU109:AX109"/>
    <mergeCell ref="AY109:BB109"/>
    <mergeCell ref="L109:L110"/>
    <mergeCell ref="P109:R109"/>
    <mergeCell ref="M109:M110"/>
    <mergeCell ref="N109:O109"/>
    <mergeCell ref="AW95:AW97"/>
    <mergeCell ref="AU93:AX93"/>
    <mergeCell ref="F93:F94"/>
    <mergeCell ref="G93:G94"/>
    <mergeCell ref="J93:J94"/>
    <mergeCell ref="K93:K94"/>
    <mergeCell ref="L93:L94"/>
    <mergeCell ref="P93:R93"/>
    <mergeCell ref="H93:H94"/>
    <mergeCell ref="I93:I94"/>
    <mergeCell ref="M93:M94"/>
    <mergeCell ref="C93:C94"/>
    <mergeCell ref="D93:D94"/>
    <mergeCell ref="E93:E94"/>
    <mergeCell ref="D60:D61"/>
    <mergeCell ref="E60:E61"/>
    <mergeCell ref="F91:O91"/>
    <mergeCell ref="F92:O92"/>
    <mergeCell ref="H78:H79"/>
    <mergeCell ref="M78:M79"/>
    <mergeCell ref="F89:O89"/>
    <mergeCell ref="N93:O93"/>
    <mergeCell ref="C60:C61"/>
    <mergeCell ref="F105:O105"/>
    <mergeCell ref="S78:V78"/>
    <mergeCell ref="W78:Z78"/>
    <mergeCell ref="AA78:AD78"/>
    <mergeCell ref="AE78:AH78"/>
    <mergeCell ref="C118:H118"/>
    <mergeCell ref="AG95:AG97"/>
    <mergeCell ref="P78:R78"/>
    <mergeCell ref="N78:O78"/>
    <mergeCell ref="F90:O90"/>
    <mergeCell ref="F78:F79"/>
    <mergeCell ref="G78:G79"/>
    <mergeCell ref="J78:J79"/>
    <mergeCell ref="K78:K79"/>
    <mergeCell ref="L78:L79"/>
    <mergeCell ref="I78:I79"/>
    <mergeCell ref="F108:O108"/>
    <mergeCell ref="F109:F110"/>
    <mergeCell ref="G109:G110"/>
    <mergeCell ref="J109:J110"/>
    <mergeCell ref="K109:K110"/>
    <mergeCell ref="C114:H114"/>
    <mergeCell ref="C108:E108"/>
    <mergeCell ref="C92:E92"/>
  </mergeCells>
  <dataValidations count="16">
    <dataValidation type="list" allowBlank="1" showInputMessage="1" showErrorMessage="1" sqref="F74 F39 F9:O9 F89 F56 F105">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1:O42 F91:O92 F58:O59 F76:O77 F107:O108">
      <formula1>INDIRECT(B11)</formula1>
    </dataValidation>
    <dataValidation type="list" allowBlank="1" showInputMessage="1" showErrorMessage="1" sqref="J23:J29 J31:J35 J15:J21">
      <formula1>INDIRECT($B$13)</formula1>
    </dataValidation>
    <dataValidation type="list" allowBlank="1" showInputMessage="1" showErrorMessage="1" sqref="H23:H29 H31:H35 H15:H21">
      <formula1>INDIRECT($B$14)</formula1>
    </dataValidation>
    <dataValidation type="list" allowBlank="1" showInputMessage="1" showErrorMessage="1" sqref="H50:H52 H45:H48">
      <formula1>INDIRECT($B$44)</formula1>
    </dataValidation>
    <dataValidation type="list" allowBlank="1" showInputMessage="1" showErrorMessage="1" sqref="J50:J52 J45:J48">
      <formula1>INDIRECT($B$43)</formula1>
    </dataValidation>
    <dataValidation type="list" allowBlank="1" showInputMessage="1" showErrorMessage="1" sqref="H68:H70 H62:H66">
      <formula1>INDIRECT($B$61)</formula1>
    </dataValidation>
    <dataValidation type="list" allowBlank="1" showInputMessage="1" showErrorMessage="1" sqref="J68:J70 J62:J66">
      <formula1>INDIRECT($B$60)</formula1>
    </dataValidation>
    <dataValidation type="list" allowBlank="1" showInputMessage="1" showErrorMessage="1" sqref="H80:H81 H83:H85">
      <formula1>INDIRECT($B$79)</formula1>
    </dataValidation>
    <dataValidation type="list" allowBlank="1" showInputMessage="1" showErrorMessage="1" sqref="J80:J81 J83:J85">
      <formula1>INDIRECT($B$78)</formula1>
    </dataValidation>
    <dataValidation type="list" allowBlank="1" showInputMessage="1" showErrorMessage="1" sqref="H95:H97 H99:H101">
      <formula1>INDIRECT($B$94)</formula1>
    </dataValidation>
    <dataValidation type="list" allowBlank="1" showInputMessage="1" showErrorMessage="1" sqref="J95:J97 J99:J101">
      <formula1>INDIRECT($B$93)</formula1>
    </dataValidation>
    <dataValidation type="list" allowBlank="1" showInputMessage="1" showErrorMessage="1" sqref="H111:H113 H115:H117">
      <formula1>INDIRECT($B$110)</formula1>
    </dataValidation>
    <dataValidation type="list" allowBlank="1" showInputMessage="1" showErrorMessage="1" sqref="J115:K117 J111:K113">
      <formula1>INDIRECT($B$109)</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C62 C95 C80 C45:C46 C111 C23</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Magda Patricia Gomez Torres</cp:lastModifiedBy>
  <cp:lastPrinted>2021-01-20T20:03:15Z</cp:lastPrinted>
  <dcterms:created xsi:type="dcterms:W3CDTF">2013-01-04T03:04:50Z</dcterms:created>
  <dcterms:modified xsi:type="dcterms:W3CDTF">2022-04-07T13:38:35Z</dcterms:modified>
</cp:coreProperties>
</file>