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FDCD5F8-F37E-4B11-B40B-7C879F66FD4A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(VIG)'!$B$19:$AB$24</definedName>
    <definedName name="_xlnm._FilterDatabase" localSheetId="1" hidden="1">'7611 (VIG)'!$B$19:$AB$24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(VIG)'!$B$19:$AB$24</definedName>
    <definedName name="_xlnm.Print_Area" localSheetId="5">'7597 (VIG)'!$B$2:$AC$27</definedName>
    <definedName name="_xlnm.Print_Area" localSheetId="0">'7601 (VIG)'!$B$2:$AC$27</definedName>
    <definedName name="_xlnm.Print_Area" localSheetId="1">'7611 (VIG)'!$B$2:$AC$27</definedName>
    <definedName name="_xlnm.Print_Area" localSheetId="4">'7612 (VIG)'!$B$2:$AC$27</definedName>
    <definedName name="_xlnm.Print_Area" localSheetId="2">'7639 (VIG)'!$B$2:$AC$27</definedName>
    <definedName name="_xlnm.Print_Area" localSheetId="3">'7649 (VIG)'!$B$2:$AC$27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" i="8" l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F17" i="8"/>
  <c r="G17" i="8" s="1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F17" i="7"/>
  <c r="G17" i="7" s="1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F17" i="6"/>
  <c r="G17" i="6" s="1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F17" i="5"/>
  <c r="G17" i="5" s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F17" i="4"/>
  <c r="G17" i="4" s="1"/>
  <c r="L25" i="3" l="1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F17" i="3" l="1"/>
  <c r="G17" i="3" s="1"/>
</calcChain>
</file>

<file path=xl/sharedStrings.xml><?xml version="1.0" encoding="utf-8"?>
<sst xmlns="http://schemas.openxmlformats.org/spreadsheetml/2006/main" count="650" uniqueCount="167">
  <si>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</si>
  <si>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</si>
  <si>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</si>
  <si>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</si>
  <si>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</si>
  <si>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</si>
  <si>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</si>
  <si>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</si>
  <si>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</si>
  <si>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</si>
  <si>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</si>
  <si>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</si>
  <si>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</si>
  <si>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</si>
  <si>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</si>
  <si>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</si>
  <si>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</si>
  <si>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</si>
  <si>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</si>
  <si>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</si>
  <si>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</si>
  <si>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</si>
  <si>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</si>
  <si>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</si>
  <si>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</si>
  <si>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</si>
  <si>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</si>
  <si>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</si>
  <si>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</si>
  <si>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</si>
  <si>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</si>
  <si>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</si>
  <si>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</si>
  <si>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</si>
  <si>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</si>
  <si>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</si>
  <si>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</si>
  <si>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</si>
  <si>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</si>
  <si>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</si>
  <si>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</si>
  <si>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</si>
  <si>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</si>
  <si>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</si>
  <si>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</si>
  <si>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</si>
  <si>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</si>
  <si>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</si>
  <si>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</si>
  <si>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</si>
  <si>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</si>
  <si>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</si>
  <si>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</si>
  <si>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</si>
  <si>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</si>
  <si>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</si>
  <si>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</si>
  <si>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</si>
  <si>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</si>
  <si>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</si>
  <si>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</si>
  <si>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</si>
  <si>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</si>
  <si>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</si>
  <si>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</si>
  <si>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</si>
  <si>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</si>
  <si>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</si>
  <si>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</si>
  <si>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</si>
  <si>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4. Grupos étnicos</t>
  </si>
  <si>
    <t>Comunidades Negras, Afrocolombianos  y Palenquera (NAP) - Comunidad Raizal - Pueblos y Comunidades Indígenas - Pueblo Rrom o Gitano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</si>
  <si>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</si>
  <si>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</si>
  <si>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</si>
  <si>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</si>
  <si>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</si>
  <si>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</si>
  <si>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</si>
  <si>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</si>
  <si>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</si>
  <si>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</si>
  <si>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</si>
  <si>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</si>
  <si>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</si>
  <si>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</si>
  <si>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</si>
  <si>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</si>
  <si>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</si>
  <si>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</si>
  <si>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</si>
  <si>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</si>
  <si>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</si>
  <si>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</si>
  <si>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</si>
  <si>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</si>
  <si>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</si>
  <si>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</si>
  <si>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</si>
  <si>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</si>
  <si>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</si>
  <si>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</si>
  <si>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</si>
  <si>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</si>
  <si>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</si>
  <si>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</si>
  <si>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</si>
  <si>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</si>
  <si>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</si>
  <si>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</si>
  <si>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TPGE(EOI)</t>
  </si>
  <si>
    <t>Prácticas culturales con enfoque étnico diferencial.</t>
  </si>
  <si>
    <t>Grupos Étnicos</t>
  </si>
  <si>
    <t>TPGE(ECI)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</si>
  <si>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</si>
  <si>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</si>
  <si>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</si>
  <si>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</si>
  <si>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</si>
  <si>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</si>
  <si>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</si>
  <si>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</si>
  <si>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</si>
  <si>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</si>
  <si>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</si>
  <si>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</si>
  <si>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</si>
  <si>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</si>
  <si>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</si>
  <si>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</si>
  <si>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</si>
  <si>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</si>
  <si>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</si>
  <si>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</si>
  <si>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6. Gestionar 100 por ciento de la segunda etapa de implementación del Plan Especial de Manejo y Protección PEMP del Centro Histórico de Bogotá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</si>
  <si>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</si>
  <si>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</si>
  <si>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</si>
  <si>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</si>
  <si>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</si>
  <si>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</si>
  <si>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</si>
  <si>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</si>
  <si>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</si>
  <si>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</si>
  <si>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</si>
  <si>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</si>
  <si>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</si>
  <si>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</si>
  <si>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</si>
  <si>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</si>
  <si>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</si>
  <si>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</si>
  <si>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</si>
  <si>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</si>
  <si>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</si>
  <si>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</si>
  <si>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</si>
  <si>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</si>
  <si>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</si>
  <si>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</si>
  <si>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</si>
  <si>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</si>
  <si>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</si>
  <si>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Educación diferencial_EOK</t>
  </si>
  <si>
    <t>7639-Consolidación de la capacidad institucional y ciudadana para la territorialización, apropiación, fomento, salvaguardia y divulgación del patrimonio cultural en Bogotá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</si>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</sst>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8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167" fontId="40" fillId="0" borderId="0" xfId="0" applyNumberFormat="1" applyFont="1" applyAlignment="1">
      <alignment vertical="center"/>
    </xf>
  </cellXfs>
  <cellStyles count="76">
    <cellStyle name="20% - Énfasis1" xfId="22" builtinId="30" customBuiltin="1"/>
    <cellStyle name="20% - Énfasis1 2" xfId="52" xr:uid="{00000000-0005-0000-0000-000001000000}"/>
    <cellStyle name="20% - Énfasis2" xfId="26" builtinId="34" customBuiltin="1"/>
    <cellStyle name="20% - Énfasis2 2" xfId="54" xr:uid="{00000000-0005-0000-0000-000003000000}"/>
    <cellStyle name="20% - Énfasis3" xfId="30" builtinId="38" customBuiltin="1"/>
    <cellStyle name="20% - Énfasis3 2" xfId="56" xr:uid="{00000000-0005-0000-0000-000005000000}"/>
    <cellStyle name="20% - Énfasis4" xfId="34" builtinId="42" customBuiltin="1"/>
    <cellStyle name="20% - Énfasis4 2" xfId="58" xr:uid="{00000000-0005-0000-0000-000007000000}"/>
    <cellStyle name="20% - Énfasis5" xfId="38" builtinId="46" customBuiltin="1"/>
    <cellStyle name="20% - Énfasis5 2" xfId="60" xr:uid="{00000000-0005-0000-0000-000009000000}"/>
    <cellStyle name="20% - Énfasis6" xfId="42" builtinId="50" customBuiltin="1"/>
    <cellStyle name="20% - Énfasis6 2" xfId="62" xr:uid="{00000000-0005-0000-0000-00000B000000}"/>
    <cellStyle name="40% - Énfasis1" xfId="23" builtinId="31" customBuiltin="1"/>
    <cellStyle name="40% - Énfasis1 2" xfId="53" xr:uid="{00000000-0005-0000-0000-00000D000000}"/>
    <cellStyle name="40% - Énfasis2" xfId="27" builtinId="35" customBuiltin="1"/>
    <cellStyle name="40% - Énfasis2 2" xfId="55" xr:uid="{00000000-0005-0000-0000-00000F000000}"/>
    <cellStyle name="40% - Énfasis3" xfId="31" builtinId="39" customBuiltin="1"/>
    <cellStyle name="40% - Énfasis3 2" xfId="57" xr:uid="{00000000-0005-0000-0000-000011000000}"/>
    <cellStyle name="40% - Énfasis4" xfId="35" builtinId="43" customBuiltin="1"/>
    <cellStyle name="40% - Énfasis4 2" xfId="59" xr:uid="{00000000-0005-0000-0000-000013000000}"/>
    <cellStyle name="40% - Énfasis5" xfId="39" builtinId="47" customBuiltin="1"/>
    <cellStyle name="40% - Énfasis5 2" xfId="61" xr:uid="{00000000-0005-0000-0000-000015000000}"/>
    <cellStyle name="40% - Énfasis6" xfId="43" builtinId="51" customBuiltin="1"/>
    <cellStyle name="40% - Énfasis6 2" xfId="63" xr:uid="{00000000-0005-0000-0000-000017000000}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 xr:uid="{00000000-0005-0000-0000-000030000000}"/>
    <cellStyle name="Normal 11" xfId="66" xr:uid="{00000000-0005-0000-0000-000031000000}"/>
    <cellStyle name="Normal 12" xfId="67" xr:uid="{00000000-0005-0000-0000-000032000000}"/>
    <cellStyle name="Normal 13" xfId="68" xr:uid="{00000000-0005-0000-0000-000033000000}"/>
    <cellStyle name="Normal 14" xfId="69" xr:uid="{00000000-0005-0000-0000-000034000000}"/>
    <cellStyle name="Normal 15" xfId="70" xr:uid="{00000000-0005-0000-0000-000035000000}"/>
    <cellStyle name="Normal 16" xfId="71" xr:uid="{00000000-0005-0000-0000-000036000000}"/>
    <cellStyle name="Normal 2" xfId="4" xr:uid="{00000000-0005-0000-0000-000037000000}"/>
    <cellStyle name="Normal 2 2" xfId="48" xr:uid="{00000000-0005-0000-0000-000038000000}"/>
    <cellStyle name="Normal 22" xfId="73" xr:uid="{00000000-0005-0000-0000-000039000000}"/>
    <cellStyle name="Normal 26" xfId="74" xr:uid="{00000000-0005-0000-0000-00003A000000}"/>
    <cellStyle name="Normal 29" xfId="75" xr:uid="{00000000-0005-0000-0000-00003B000000}"/>
    <cellStyle name="Normal 3" xfId="2" xr:uid="{00000000-0005-0000-0000-00003C000000}"/>
    <cellStyle name="Normal 4" xfId="45" xr:uid="{00000000-0005-0000-0000-00003D000000}"/>
    <cellStyle name="Normal 5" xfId="3" xr:uid="{00000000-0005-0000-0000-00003E000000}"/>
    <cellStyle name="Normal 6" xfId="47" xr:uid="{00000000-0005-0000-0000-00003F000000}"/>
    <cellStyle name="Normal 7" xfId="49" xr:uid="{00000000-0005-0000-0000-000040000000}"/>
    <cellStyle name="Normal 8" xfId="50" xr:uid="{00000000-0005-0000-0000-000041000000}"/>
    <cellStyle name="Normal 9" xfId="64" xr:uid="{00000000-0005-0000-0000-000042000000}"/>
    <cellStyle name="Notas 2" xfId="46" xr:uid="{00000000-0005-0000-0000-000043000000}"/>
    <cellStyle name="Notas 3" xfId="51" xr:uid="{00000000-0005-0000-0000-000044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C57"/>
  <sheetViews>
    <sheetView showGridLines="0" tabSelected="1" zoomScale="70" zoomScaleNormal="7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H34" sqref="H34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38"/>
      <c r="C2" s="141" t="s">
        <v>4</v>
      </c>
      <c r="D2" s="142"/>
      <c r="E2" s="142"/>
      <c r="F2" s="142"/>
      <c r="G2" s="142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39"/>
      <c r="C3" s="141" t="s">
        <v>7</v>
      </c>
      <c r="D3" s="142"/>
      <c r="E3" s="142"/>
      <c r="F3" s="142"/>
      <c r="G3" s="142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40"/>
      <c r="C4" s="141" t="s">
        <v>39</v>
      </c>
      <c r="D4" s="142"/>
      <c r="E4" s="142"/>
      <c r="F4" s="142"/>
      <c r="G4" s="142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43" t="s">
        <v>47</v>
      </c>
      <c r="D6" s="143"/>
      <c r="E6" s="143"/>
      <c r="F6" s="143"/>
      <c r="G6" s="144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36" t="s">
        <v>48</v>
      </c>
      <c r="D7" s="136" t="s">
        <v>48</v>
      </c>
      <c r="E7" s="136" t="s">
        <v>48</v>
      </c>
      <c r="F7" s="136" t="s">
        <v>48</v>
      </c>
      <c r="G7" s="137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36" t="s">
        <v>49</v>
      </c>
      <c r="D8" s="136" t="s">
        <v>50</v>
      </c>
      <c r="E8" s="136" t="s">
        <v>50</v>
      </c>
      <c r="F8" s="136" t="s">
        <v>50</v>
      </c>
      <c r="G8" s="137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36" t="s">
        <v>51</v>
      </c>
      <c r="D9" s="136" t="s">
        <v>51</v>
      </c>
      <c r="E9" s="136" t="s">
        <v>51</v>
      </c>
      <c r="F9" s="136" t="s">
        <v>51</v>
      </c>
      <c r="G9" s="137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36" t="s">
        <v>52</v>
      </c>
      <c r="D10" s="136" t="s">
        <v>52</v>
      </c>
      <c r="E10" s="136" t="s">
        <v>52</v>
      </c>
      <c r="F10" s="136" t="s">
        <v>52</v>
      </c>
      <c r="G10" s="137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53" t="s">
        <v>53</v>
      </c>
      <c r="D11" s="154"/>
      <c r="E11" s="154"/>
      <c r="F11" s="154"/>
      <c r="G11" s="155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6" t="s">
        <v>54</v>
      </c>
      <c r="D12" s="136" t="s">
        <v>54</v>
      </c>
      <c r="E12" s="136" t="s">
        <v>54</v>
      </c>
      <c r="F12" s="136" t="s">
        <v>54</v>
      </c>
      <c r="G12" s="137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50" t="s">
        <v>55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9">
        <v>300000000</v>
      </c>
      <c r="D17" s="53"/>
      <c r="E17" s="53"/>
      <c r="F17" s="40">
        <f>D17-E17</f>
        <v>0</v>
      </c>
      <c r="G17" s="46">
        <f>+C17+F17</f>
        <v>300000000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56</v>
      </c>
      <c r="C20" s="124" t="s">
        <v>57</v>
      </c>
      <c r="D20" s="80" t="s">
        <v>58</v>
      </c>
      <c r="E20" s="80" t="s">
        <v>59</v>
      </c>
      <c r="F20" s="81" t="s">
        <v>60</v>
      </c>
      <c r="G20" s="82" t="s">
        <v>61</v>
      </c>
      <c r="H20" s="83" t="s">
        <v>62</v>
      </c>
      <c r="I20" s="84" t="s">
        <v>63</v>
      </c>
      <c r="J20" s="85" t="s">
        <v>63</v>
      </c>
      <c r="K20" s="86" t="s">
        <v>63</v>
      </c>
      <c r="L20" s="87">
        <v>30000000</v>
      </c>
      <c r="M20" s="87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92"/>
      <c r="AB20" s="93"/>
    </row>
    <row r="21" spans="2:29" s="94" customFormat="1" ht="34.5" customHeight="1" x14ac:dyDescent="0.2">
      <c r="B21" s="125" t="s">
        <v>56</v>
      </c>
      <c r="C21" s="126" t="s">
        <v>57</v>
      </c>
      <c r="D21" s="95" t="s">
        <v>64</v>
      </c>
      <c r="E21" s="95" t="s">
        <v>65</v>
      </c>
      <c r="F21" s="96" t="s">
        <v>60</v>
      </c>
      <c r="G21" s="97" t="s">
        <v>61</v>
      </c>
      <c r="H21" s="98" t="s">
        <v>62</v>
      </c>
      <c r="I21" s="99" t="s">
        <v>63</v>
      </c>
      <c r="J21" s="100" t="s">
        <v>63</v>
      </c>
      <c r="K21" s="101" t="s">
        <v>63</v>
      </c>
      <c r="L21" s="102">
        <v>170000000</v>
      </c>
      <c r="M21" s="102"/>
      <c r="N21" s="103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9" s="94" customFormat="1" ht="34.5" customHeight="1" x14ac:dyDescent="0.2">
      <c r="B22" s="125" t="s">
        <v>56</v>
      </c>
      <c r="C22" s="126" t="s">
        <v>66</v>
      </c>
      <c r="D22" s="95" t="s">
        <v>67</v>
      </c>
      <c r="E22" s="95" t="s">
        <v>68</v>
      </c>
      <c r="F22" s="96" t="s">
        <v>60</v>
      </c>
      <c r="G22" s="97" t="s">
        <v>69</v>
      </c>
      <c r="H22" s="98" t="s">
        <v>62</v>
      </c>
      <c r="I22" s="99" t="s">
        <v>70</v>
      </c>
      <c r="J22" s="100" t="s">
        <v>71</v>
      </c>
      <c r="K22" s="101" t="s">
        <v>164</v>
      </c>
      <c r="L22" s="102">
        <v>100000000</v>
      </c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02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16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300000000</v>
      </c>
      <c r="M25" s="60">
        <f t="shared" si="0"/>
        <v>0</v>
      </c>
      <c r="N25" s="56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0</v>
      </c>
      <c r="AB25" s="132">
        <f>SUBTOTAL(9,AB20:AB24)</f>
        <v>0</v>
      </c>
    </row>
    <row r="26" spans="2:29" s="27" customFormat="1" ht="11.25" x14ac:dyDescent="0.2">
      <c r="B26" s="2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0000000}"/>
  <mergeCells count="14">
    <mergeCell ref="B16:B17"/>
    <mergeCell ref="C15:E15"/>
    <mergeCell ref="C13:G13"/>
    <mergeCell ref="C11:G11"/>
    <mergeCell ref="C12:G12"/>
    <mergeCell ref="C7:G7"/>
    <mergeCell ref="C8:G8"/>
    <mergeCell ref="C9:G9"/>
    <mergeCell ref="C10:G10"/>
    <mergeCell ref="B2:B4"/>
    <mergeCell ref="C2:G2"/>
    <mergeCell ref="C3:G3"/>
    <mergeCell ref="C4:G4"/>
    <mergeCell ref="C6:G6"/>
  </mergeCells>
  <phoneticPr fontId="37" type="noConversion"/>
  <conditionalFormatting sqref="AC26 AC6:AC11 AC14:AC15 AB19 AC28:AC1048576">
    <cfRule type="cellIs" dxfId="83" priority="290" operator="lessThan">
      <formula>0</formula>
    </cfRule>
    <cfRule type="cellIs" dxfId="82" priority="293" operator="lessThan">
      <formula>0</formula>
    </cfRule>
  </conditionalFormatting>
  <conditionalFormatting sqref="AC12:AC13">
    <cfRule type="cellIs" dxfId="81" priority="269" operator="lessThan">
      <formula>0</formula>
    </cfRule>
    <cfRule type="cellIs" dxfId="80" priority="272" operator="lessThan">
      <formula>0</formula>
    </cfRule>
  </conditionalFormatting>
  <conditionalFormatting sqref="AB20">
    <cfRule type="cellIs" dxfId="79" priority="77" operator="lessThan">
      <formula>0</formula>
    </cfRule>
    <cfRule type="cellIs" dxfId="78" priority="78" operator="lessThan">
      <formula>0</formula>
    </cfRule>
  </conditionalFormatting>
  <conditionalFormatting sqref="AB21">
    <cfRule type="cellIs" dxfId="77" priority="65" operator="lessThan">
      <formula>0</formula>
    </cfRule>
    <cfRule type="cellIs" dxfId="76" priority="66" operator="lessThan">
      <formula>0</formula>
    </cfRule>
  </conditionalFormatting>
  <conditionalFormatting sqref="AB22">
    <cfRule type="cellIs" dxfId="75" priority="59" operator="lessThan">
      <formula>0</formula>
    </cfRule>
    <cfRule type="cellIs" dxfId="74" priority="60" operator="lessThan">
      <formula>0</formula>
    </cfRule>
  </conditionalFormatting>
  <conditionalFormatting sqref="AB23">
    <cfRule type="cellIs" dxfId="73" priority="53" operator="lessThan">
      <formula>0</formula>
    </cfRule>
    <cfRule type="cellIs" dxfId="72" priority="54" operator="lessThan">
      <formula>0</formula>
    </cfRule>
  </conditionalFormatting>
  <conditionalFormatting sqref="AB24">
    <cfRule type="cellIs" dxfId="71" priority="47" operator="lessThan">
      <formula>0</formula>
    </cfRule>
    <cfRule type="cellIs" dxfId="70" priority="48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AC57"/>
  <sheetViews>
    <sheetView showGridLines="0" zoomScale="70" zoomScaleNormal="7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38"/>
      <c r="C2" s="141" t="s">
        <v>4</v>
      </c>
      <c r="D2" s="142"/>
      <c r="E2" s="142"/>
      <c r="F2" s="142"/>
      <c r="G2" s="142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39"/>
      <c r="C3" s="141" t="s">
        <v>7</v>
      </c>
      <c r="D3" s="142"/>
      <c r="E3" s="142"/>
      <c r="F3" s="142"/>
      <c r="G3" s="142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40"/>
      <c r="C4" s="141" t="s">
        <v>39</v>
      </c>
      <c r="D4" s="142"/>
      <c r="E4" s="142"/>
      <c r="F4" s="142"/>
      <c r="G4" s="142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43" t="s">
        <v>47</v>
      </c>
      <c r="D6" s="143"/>
      <c r="E6" s="143"/>
      <c r="F6" s="143"/>
      <c r="G6" s="144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36" t="s">
        <v>48</v>
      </c>
      <c r="D7" s="136" t="s">
        <v>48</v>
      </c>
      <c r="E7" s="136" t="s">
        <v>48</v>
      </c>
      <c r="F7" s="136" t="s">
        <v>48</v>
      </c>
      <c r="G7" s="137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36" t="s">
        <v>72</v>
      </c>
      <c r="D8" s="136" t="s">
        <v>50</v>
      </c>
      <c r="E8" s="136" t="s">
        <v>50</v>
      </c>
      <c r="F8" s="136" t="s">
        <v>50</v>
      </c>
      <c r="G8" s="137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36" t="s">
        <v>51</v>
      </c>
      <c r="D9" s="136" t="s">
        <v>51</v>
      </c>
      <c r="E9" s="136" t="s">
        <v>51</v>
      </c>
      <c r="F9" s="136" t="s">
        <v>51</v>
      </c>
      <c r="G9" s="137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36" t="s">
        <v>73</v>
      </c>
      <c r="D10" s="136" t="s">
        <v>52</v>
      </c>
      <c r="E10" s="136" t="s">
        <v>52</v>
      </c>
      <c r="F10" s="136" t="s">
        <v>52</v>
      </c>
      <c r="G10" s="137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53" t="s">
        <v>74</v>
      </c>
      <c r="D11" s="154"/>
      <c r="E11" s="154"/>
      <c r="F11" s="154"/>
      <c r="G11" s="155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6" t="s">
        <v>75</v>
      </c>
      <c r="D12" s="136" t="s">
        <v>54</v>
      </c>
      <c r="E12" s="136" t="s">
        <v>54</v>
      </c>
      <c r="F12" s="136" t="s">
        <v>54</v>
      </c>
      <c r="G12" s="137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50" t="s">
        <v>76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9">
        <v>6144000000</v>
      </c>
      <c r="D17" s="53"/>
      <c r="E17" s="53"/>
      <c r="F17" s="40">
        <f>D17-E17</f>
        <v>0</v>
      </c>
      <c r="G17" s="46">
        <f>+C17+F17</f>
        <v>6144000000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83</v>
      </c>
      <c r="C20" s="124" t="s">
        <v>77</v>
      </c>
      <c r="D20" s="80" t="s">
        <v>78</v>
      </c>
      <c r="E20" s="80" t="s">
        <v>79</v>
      </c>
      <c r="F20" s="81" t="s">
        <v>80</v>
      </c>
      <c r="G20" s="82" t="s">
        <v>81</v>
      </c>
      <c r="H20" s="83" t="s">
        <v>82</v>
      </c>
      <c r="I20" s="84" t="s">
        <v>63</v>
      </c>
      <c r="J20" s="85" t="s">
        <v>63</v>
      </c>
      <c r="K20" s="86" t="s">
        <v>63</v>
      </c>
      <c r="L20" s="133">
        <v>2750000000</v>
      </c>
      <c r="M20" s="87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92"/>
      <c r="AB20" s="93"/>
    </row>
    <row r="21" spans="2:29" s="94" customFormat="1" ht="34.5" customHeight="1" x14ac:dyDescent="0.2">
      <c r="B21" s="125" t="s">
        <v>84</v>
      </c>
      <c r="C21" s="126" t="s">
        <v>85</v>
      </c>
      <c r="D21" s="95" t="s">
        <v>86</v>
      </c>
      <c r="E21" s="95" t="s">
        <v>87</v>
      </c>
      <c r="F21" s="96" t="s">
        <v>80</v>
      </c>
      <c r="G21" s="97" t="s">
        <v>81</v>
      </c>
      <c r="H21" s="98" t="s">
        <v>82</v>
      </c>
      <c r="I21" s="99" t="s">
        <v>63</v>
      </c>
      <c r="J21" s="100" t="s">
        <v>63</v>
      </c>
      <c r="K21" s="101" t="s">
        <v>63</v>
      </c>
      <c r="L21" s="134">
        <v>800000000</v>
      </c>
      <c r="M21" s="102"/>
      <c r="N21" s="103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9" s="94" customFormat="1" ht="34.5" customHeight="1" x14ac:dyDescent="0.2">
      <c r="B22" s="125" t="s">
        <v>83</v>
      </c>
      <c r="C22" s="126" t="s">
        <v>88</v>
      </c>
      <c r="D22" s="95" t="s">
        <v>89</v>
      </c>
      <c r="E22" s="95" t="s">
        <v>90</v>
      </c>
      <c r="F22" s="96" t="s">
        <v>80</v>
      </c>
      <c r="G22" s="97" t="s">
        <v>91</v>
      </c>
      <c r="H22" s="98" t="s">
        <v>82</v>
      </c>
      <c r="I22" s="99" t="s">
        <v>63</v>
      </c>
      <c r="J22" s="100" t="s">
        <v>63</v>
      </c>
      <c r="K22" s="101" t="s">
        <v>63</v>
      </c>
      <c r="L22" s="134">
        <v>2594000000</v>
      </c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34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6144000000</v>
      </c>
      <c r="M25" s="60">
        <f t="shared" si="0"/>
        <v>0</v>
      </c>
      <c r="N25" s="56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0</v>
      </c>
      <c r="AB25" s="132">
        <f>SUBTOTAL(9,AB20:AB24)</f>
        <v>0</v>
      </c>
    </row>
    <row r="26" spans="2:29" s="27" customFormat="1" ht="11.25" x14ac:dyDescent="0.2">
      <c r="B26" s="2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1000000}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69" priority="13" operator="lessThan">
      <formula>0</formula>
    </cfRule>
    <cfRule type="cellIs" dxfId="68" priority="14" operator="lessThan">
      <formula>0</formula>
    </cfRule>
  </conditionalFormatting>
  <conditionalFormatting sqref="AC12:AC13">
    <cfRule type="cellIs" dxfId="67" priority="11" operator="lessThan">
      <formula>0</formula>
    </cfRule>
    <cfRule type="cellIs" dxfId="66" priority="12" operator="lessThan">
      <formula>0</formula>
    </cfRule>
  </conditionalFormatting>
  <conditionalFormatting sqref="AB20">
    <cfRule type="cellIs" dxfId="65" priority="9" operator="lessThan">
      <formula>0</formula>
    </cfRule>
    <cfRule type="cellIs" dxfId="64" priority="10" operator="lessThan">
      <formula>0</formula>
    </cfRule>
  </conditionalFormatting>
  <conditionalFormatting sqref="AB21">
    <cfRule type="cellIs" dxfId="63" priority="7" operator="lessThan">
      <formula>0</formula>
    </cfRule>
    <cfRule type="cellIs" dxfId="62" priority="8" operator="lessThan">
      <formula>0</formula>
    </cfRule>
  </conditionalFormatting>
  <conditionalFormatting sqref="AB22">
    <cfRule type="cellIs" dxfId="61" priority="5" operator="lessThan">
      <formula>0</formula>
    </cfRule>
    <cfRule type="cellIs" dxfId="60" priority="6" operator="lessThan">
      <formula>0</formula>
    </cfRule>
  </conditionalFormatting>
  <conditionalFormatting sqref="AB23">
    <cfRule type="cellIs" dxfId="59" priority="3" operator="lessThan">
      <formula>0</formula>
    </cfRule>
    <cfRule type="cellIs" dxfId="58" priority="4" operator="lessThan">
      <formula>0</formula>
    </cfRule>
  </conditionalFormatting>
  <conditionalFormatting sqref="AB24">
    <cfRule type="cellIs" dxfId="57" priority="1" operator="lessThan">
      <formula>0</formula>
    </cfRule>
    <cfRule type="cellIs" dxfId="5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C57"/>
  <sheetViews>
    <sheetView showGridLines="0" zoomScale="70" zoomScaleNormal="7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38"/>
      <c r="C2" s="141" t="s">
        <v>4</v>
      </c>
      <c r="D2" s="142"/>
      <c r="E2" s="142"/>
      <c r="F2" s="142"/>
      <c r="G2" s="142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39"/>
      <c r="C3" s="141" t="s">
        <v>7</v>
      </c>
      <c r="D3" s="142"/>
      <c r="E3" s="142"/>
      <c r="F3" s="142"/>
      <c r="G3" s="142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40"/>
      <c r="C4" s="141" t="s">
        <v>39</v>
      </c>
      <c r="D4" s="142"/>
      <c r="E4" s="142"/>
      <c r="F4" s="142"/>
      <c r="G4" s="142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43" t="s">
        <v>47</v>
      </c>
      <c r="D6" s="143"/>
      <c r="E6" s="143"/>
      <c r="F6" s="143"/>
      <c r="G6" s="144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36" t="s">
        <v>48</v>
      </c>
      <c r="D7" s="136" t="s">
        <v>48</v>
      </c>
      <c r="E7" s="136" t="s">
        <v>48</v>
      </c>
      <c r="F7" s="136" t="s">
        <v>48</v>
      </c>
      <c r="G7" s="137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36" t="s">
        <v>72</v>
      </c>
      <c r="D8" s="136" t="s">
        <v>50</v>
      </c>
      <c r="E8" s="136" t="s">
        <v>50</v>
      </c>
      <c r="F8" s="136" t="s">
        <v>50</v>
      </c>
      <c r="G8" s="137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36" t="s">
        <v>51</v>
      </c>
      <c r="D9" s="136" t="s">
        <v>51</v>
      </c>
      <c r="E9" s="136" t="s">
        <v>51</v>
      </c>
      <c r="F9" s="136" t="s">
        <v>51</v>
      </c>
      <c r="G9" s="137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36" t="s">
        <v>73</v>
      </c>
      <c r="D10" s="136" t="s">
        <v>52</v>
      </c>
      <c r="E10" s="136" t="s">
        <v>52</v>
      </c>
      <c r="F10" s="136" t="s">
        <v>52</v>
      </c>
      <c r="G10" s="137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53" t="s">
        <v>165</v>
      </c>
      <c r="D11" s="154"/>
      <c r="E11" s="154"/>
      <c r="F11" s="154"/>
      <c r="G11" s="155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6" t="s">
        <v>92</v>
      </c>
      <c r="D12" s="136" t="s">
        <v>54</v>
      </c>
      <c r="E12" s="136" t="s">
        <v>54</v>
      </c>
      <c r="F12" s="136" t="s">
        <v>54</v>
      </c>
      <c r="G12" s="137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50" t="s">
        <v>93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9">
        <v>8283820000</v>
      </c>
      <c r="D17" s="53"/>
      <c r="E17" s="53"/>
      <c r="F17" s="40">
        <f>D17-E17</f>
        <v>0</v>
      </c>
      <c r="G17" s="46">
        <f>+C17+F17</f>
        <v>8283820000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94</v>
      </c>
      <c r="C20" s="124" t="s">
        <v>95</v>
      </c>
      <c r="D20" s="80" t="s">
        <v>96</v>
      </c>
      <c r="E20" s="80" t="s">
        <v>97</v>
      </c>
      <c r="F20" s="81" t="s">
        <v>98</v>
      </c>
      <c r="G20" s="82" t="s">
        <v>99</v>
      </c>
      <c r="H20" s="83" t="s">
        <v>82</v>
      </c>
      <c r="I20" s="84" t="s">
        <v>112</v>
      </c>
      <c r="J20" s="85" t="s">
        <v>111</v>
      </c>
      <c r="K20" s="86" t="s">
        <v>110</v>
      </c>
      <c r="L20" s="133">
        <v>6342820000</v>
      </c>
      <c r="M20" s="87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92"/>
      <c r="AB20" s="93"/>
    </row>
    <row r="21" spans="2:29" s="94" customFormat="1" ht="34.5" customHeight="1" x14ac:dyDescent="0.2">
      <c r="B21" s="125" t="s">
        <v>100</v>
      </c>
      <c r="C21" s="126" t="s">
        <v>101</v>
      </c>
      <c r="D21" s="95" t="s">
        <v>102</v>
      </c>
      <c r="E21" s="95" t="s">
        <v>103</v>
      </c>
      <c r="F21" s="96" t="s">
        <v>98</v>
      </c>
      <c r="G21" s="97" t="s">
        <v>104</v>
      </c>
      <c r="H21" s="98" t="s">
        <v>82</v>
      </c>
      <c r="I21" s="99" t="s">
        <v>112</v>
      </c>
      <c r="J21" s="100" t="s">
        <v>111</v>
      </c>
      <c r="K21" s="101" t="s">
        <v>110</v>
      </c>
      <c r="L21" s="134">
        <v>965000000</v>
      </c>
      <c r="M21" s="102"/>
      <c r="N21" s="103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9" s="94" customFormat="1" ht="34.5" customHeight="1" x14ac:dyDescent="0.2">
      <c r="B22" s="125" t="s">
        <v>105</v>
      </c>
      <c r="C22" s="126" t="s">
        <v>106</v>
      </c>
      <c r="D22" s="95" t="s">
        <v>58</v>
      </c>
      <c r="E22" s="95" t="s">
        <v>59</v>
      </c>
      <c r="F22" s="96" t="s">
        <v>98</v>
      </c>
      <c r="G22" s="97" t="s">
        <v>99</v>
      </c>
      <c r="H22" s="98" t="s">
        <v>82</v>
      </c>
      <c r="I22" s="99" t="s">
        <v>112</v>
      </c>
      <c r="J22" s="100" t="s">
        <v>111</v>
      </c>
      <c r="K22" s="101" t="s">
        <v>113</v>
      </c>
      <c r="L22" s="134">
        <v>560000000</v>
      </c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 t="s">
        <v>84</v>
      </c>
      <c r="C23" s="126" t="s">
        <v>107</v>
      </c>
      <c r="D23" s="95" t="s">
        <v>108</v>
      </c>
      <c r="E23" s="95" t="s">
        <v>109</v>
      </c>
      <c r="F23" s="96" t="s">
        <v>98</v>
      </c>
      <c r="G23" s="97" t="s">
        <v>99</v>
      </c>
      <c r="H23" s="98" t="s">
        <v>82</v>
      </c>
      <c r="I23" s="99" t="s">
        <v>63</v>
      </c>
      <c r="J23" s="100" t="s">
        <v>63</v>
      </c>
      <c r="K23" s="101" t="s">
        <v>63</v>
      </c>
      <c r="L23" s="134">
        <v>416000000</v>
      </c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8283820000</v>
      </c>
      <c r="M25" s="60">
        <f t="shared" si="0"/>
        <v>0</v>
      </c>
      <c r="N25" s="56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0</v>
      </c>
      <c r="AB25" s="132">
        <f>SUBTOTAL(9,AB20:AB24)</f>
        <v>0</v>
      </c>
    </row>
    <row r="26" spans="2:29" s="27" customFormat="1" ht="11.25" x14ac:dyDescent="0.2">
      <c r="B26" s="2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2000000}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55" priority="13" operator="lessThan">
      <formula>0</formula>
    </cfRule>
    <cfRule type="cellIs" dxfId="54" priority="14" operator="lessThan">
      <formula>0</formula>
    </cfRule>
  </conditionalFormatting>
  <conditionalFormatting sqref="AC12:AC13">
    <cfRule type="cellIs" dxfId="53" priority="11" operator="lessThan">
      <formula>0</formula>
    </cfRule>
    <cfRule type="cellIs" dxfId="52" priority="12" operator="lessThan">
      <formula>0</formula>
    </cfRule>
  </conditionalFormatting>
  <conditionalFormatting sqref="AB20">
    <cfRule type="cellIs" dxfId="51" priority="9" operator="lessThan">
      <formula>0</formula>
    </cfRule>
    <cfRule type="cellIs" dxfId="50" priority="10" operator="lessThan">
      <formula>0</formula>
    </cfRule>
  </conditionalFormatting>
  <conditionalFormatting sqref="AB21">
    <cfRule type="cellIs" dxfId="49" priority="7" operator="lessThan">
      <formula>0</formula>
    </cfRule>
    <cfRule type="cellIs" dxfId="48" priority="8" operator="lessThan">
      <formula>0</formula>
    </cfRule>
  </conditionalFormatting>
  <conditionalFormatting sqref="AB22">
    <cfRule type="cellIs" dxfId="47" priority="5" operator="lessThan">
      <formula>0</formula>
    </cfRule>
    <cfRule type="cellIs" dxfId="46" priority="6" operator="lessThan">
      <formula>0</formula>
    </cfRule>
  </conditionalFormatting>
  <conditionalFormatting sqref="AB23">
    <cfRule type="cellIs" dxfId="45" priority="3" operator="lessThan">
      <formula>0</formula>
    </cfRule>
    <cfRule type="cellIs" dxfId="44" priority="4" operator="lessThan">
      <formula>0</formula>
    </cfRule>
  </conditionalFormatting>
  <conditionalFormatting sqref="AB24">
    <cfRule type="cellIs" dxfId="43" priority="1" operator="lessThan">
      <formula>0</formula>
    </cfRule>
    <cfRule type="cellIs" dxfId="4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AC57"/>
  <sheetViews>
    <sheetView showGridLines="0" zoomScale="70" zoomScaleNormal="7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38"/>
      <c r="C2" s="141" t="s">
        <v>4</v>
      </c>
      <c r="D2" s="142"/>
      <c r="E2" s="142"/>
      <c r="F2" s="142"/>
      <c r="G2" s="142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39"/>
      <c r="C3" s="141" t="s">
        <v>7</v>
      </c>
      <c r="D3" s="142"/>
      <c r="E3" s="142"/>
      <c r="F3" s="142"/>
      <c r="G3" s="142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40"/>
      <c r="C4" s="141" t="s">
        <v>39</v>
      </c>
      <c r="D4" s="142"/>
      <c r="E4" s="142"/>
      <c r="F4" s="142"/>
      <c r="G4" s="142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43" t="s">
        <v>47</v>
      </c>
      <c r="D6" s="143"/>
      <c r="E6" s="143"/>
      <c r="F6" s="143"/>
      <c r="G6" s="144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36" t="s">
        <v>114</v>
      </c>
      <c r="D7" s="136" t="s">
        <v>48</v>
      </c>
      <c r="E7" s="136" t="s">
        <v>48</v>
      </c>
      <c r="F7" s="136" t="s">
        <v>48</v>
      </c>
      <c r="G7" s="137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36" t="s">
        <v>115</v>
      </c>
      <c r="D8" s="136" t="s">
        <v>50</v>
      </c>
      <c r="E8" s="136" t="s">
        <v>50</v>
      </c>
      <c r="F8" s="136" t="s">
        <v>50</v>
      </c>
      <c r="G8" s="137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36" t="s">
        <v>116</v>
      </c>
      <c r="D9" s="136" t="s">
        <v>51</v>
      </c>
      <c r="E9" s="136" t="s">
        <v>51</v>
      </c>
      <c r="F9" s="136" t="s">
        <v>51</v>
      </c>
      <c r="G9" s="137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36" t="s">
        <v>117</v>
      </c>
      <c r="D10" s="136" t="s">
        <v>52</v>
      </c>
      <c r="E10" s="136" t="s">
        <v>52</v>
      </c>
      <c r="F10" s="136" t="s">
        <v>52</v>
      </c>
      <c r="G10" s="137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53" t="s">
        <v>118</v>
      </c>
      <c r="D11" s="154"/>
      <c r="E11" s="154"/>
      <c r="F11" s="154"/>
      <c r="G11" s="155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6" t="s">
        <v>119</v>
      </c>
      <c r="D12" s="136" t="s">
        <v>54</v>
      </c>
      <c r="E12" s="136" t="s">
        <v>54</v>
      </c>
      <c r="F12" s="136" t="s">
        <v>54</v>
      </c>
      <c r="G12" s="137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50" t="s">
        <v>120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9">
        <v>5493000000</v>
      </c>
      <c r="D17" s="53"/>
      <c r="E17" s="53"/>
      <c r="F17" s="40">
        <f>D17-E17</f>
        <v>0</v>
      </c>
      <c r="G17" s="46">
        <f>+C17+F17</f>
        <v>5493000000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121</v>
      </c>
      <c r="C20" s="124" t="s">
        <v>122</v>
      </c>
      <c r="D20" s="80" t="s">
        <v>123</v>
      </c>
      <c r="E20" s="80" t="s">
        <v>124</v>
      </c>
      <c r="F20" s="81" t="s">
        <v>80</v>
      </c>
      <c r="G20" s="82" t="s">
        <v>81</v>
      </c>
      <c r="H20" s="83" t="s">
        <v>82</v>
      </c>
      <c r="I20" s="84" t="s">
        <v>63</v>
      </c>
      <c r="J20" s="85" t="s">
        <v>63</v>
      </c>
      <c r="K20" s="86" t="s">
        <v>63</v>
      </c>
      <c r="L20" s="133">
        <v>710000000</v>
      </c>
      <c r="M20" s="87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92"/>
      <c r="AB20" s="93"/>
    </row>
    <row r="21" spans="2:29" s="94" customFormat="1" ht="34.5" customHeight="1" x14ac:dyDescent="0.2">
      <c r="B21" s="125" t="s">
        <v>125</v>
      </c>
      <c r="C21" s="126" t="s">
        <v>126</v>
      </c>
      <c r="D21" s="95" t="s">
        <v>86</v>
      </c>
      <c r="E21" s="95" t="s">
        <v>87</v>
      </c>
      <c r="F21" s="96" t="s">
        <v>80</v>
      </c>
      <c r="G21" s="97" t="s">
        <v>127</v>
      </c>
      <c r="H21" s="98" t="s">
        <v>82</v>
      </c>
      <c r="I21" s="99" t="s">
        <v>63</v>
      </c>
      <c r="J21" s="100" t="s">
        <v>63</v>
      </c>
      <c r="K21" s="101" t="s">
        <v>63</v>
      </c>
      <c r="L21" s="134">
        <v>740000000</v>
      </c>
      <c r="M21" s="102"/>
      <c r="N21" s="103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9" s="94" customFormat="1" ht="34.5" customHeight="1" x14ac:dyDescent="0.2">
      <c r="B22" s="125" t="s">
        <v>128</v>
      </c>
      <c r="C22" s="126" t="s">
        <v>129</v>
      </c>
      <c r="D22" s="95" t="s">
        <v>58</v>
      </c>
      <c r="E22" s="95" t="s">
        <v>59</v>
      </c>
      <c r="F22" s="96" t="s">
        <v>80</v>
      </c>
      <c r="G22" s="97" t="s">
        <v>127</v>
      </c>
      <c r="H22" s="98" t="s">
        <v>82</v>
      </c>
      <c r="I22" s="99" t="s">
        <v>63</v>
      </c>
      <c r="J22" s="100" t="s">
        <v>63</v>
      </c>
      <c r="K22" s="101" t="s">
        <v>63</v>
      </c>
      <c r="L22" s="134">
        <v>443000000</v>
      </c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 t="s">
        <v>130</v>
      </c>
      <c r="C23" s="126" t="s">
        <v>131</v>
      </c>
      <c r="D23" s="95" t="s">
        <v>132</v>
      </c>
      <c r="E23" s="95" t="s">
        <v>65</v>
      </c>
      <c r="F23" s="96" t="s">
        <v>80</v>
      </c>
      <c r="G23" s="97" t="s">
        <v>133</v>
      </c>
      <c r="H23" s="98" t="s">
        <v>82</v>
      </c>
      <c r="I23" s="99" t="s">
        <v>63</v>
      </c>
      <c r="J23" s="100" t="s">
        <v>63</v>
      </c>
      <c r="K23" s="101" t="s">
        <v>63</v>
      </c>
      <c r="L23" s="134">
        <v>1250000000</v>
      </c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 t="s">
        <v>125</v>
      </c>
      <c r="C24" s="128" t="s">
        <v>134</v>
      </c>
      <c r="D24" s="109" t="s">
        <v>86</v>
      </c>
      <c r="E24" s="109" t="s">
        <v>87</v>
      </c>
      <c r="F24" s="110" t="s">
        <v>80</v>
      </c>
      <c r="G24" s="111" t="s">
        <v>127</v>
      </c>
      <c r="H24" s="112" t="s">
        <v>82</v>
      </c>
      <c r="I24" s="113" t="s">
        <v>63</v>
      </c>
      <c r="J24" s="114" t="s">
        <v>63</v>
      </c>
      <c r="K24" s="115" t="s">
        <v>63</v>
      </c>
      <c r="L24" s="135">
        <v>2350000000</v>
      </c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5493000000</v>
      </c>
      <c r="M25" s="60">
        <f t="shared" si="0"/>
        <v>0</v>
      </c>
      <c r="N25" s="56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0</v>
      </c>
      <c r="AB25" s="132">
        <f>SUBTOTAL(9,AB20:AB24)</f>
        <v>0</v>
      </c>
    </row>
    <row r="26" spans="2:29" s="27" customFormat="1" ht="11.25" x14ac:dyDescent="0.2">
      <c r="B26" s="2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3000000}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41" priority="13" operator="lessThan">
      <formula>0</formula>
    </cfRule>
    <cfRule type="cellIs" dxfId="40" priority="14" operator="lessThan">
      <formula>0</formula>
    </cfRule>
  </conditionalFormatting>
  <conditionalFormatting sqref="AC12:AC13">
    <cfRule type="cellIs" dxfId="39" priority="11" operator="lessThan">
      <formula>0</formula>
    </cfRule>
    <cfRule type="cellIs" dxfId="38" priority="12" operator="lessThan">
      <formula>0</formula>
    </cfRule>
  </conditionalFormatting>
  <conditionalFormatting sqref="AB20">
    <cfRule type="cellIs" dxfId="37" priority="9" operator="lessThan">
      <formula>0</formula>
    </cfRule>
    <cfRule type="cellIs" dxfId="36" priority="10" operator="lessThan">
      <formula>0</formula>
    </cfRule>
  </conditionalFormatting>
  <conditionalFormatting sqref="AB21">
    <cfRule type="cellIs" dxfId="35" priority="7" operator="lessThan">
      <formula>0</formula>
    </cfRule>
    <cfRule type="cellIs" dxfId="34" priority="8" operator="lessThan">
      <formula>0</formula>
    </cfRule>
  </conditionalFormatting>
  <conditionalFormatting sqref="AB22">
    <cfRule type="cellIs" dxfId="33" priority="5" operator="lessThan">
      <formula>0</formula>
    </cfRule>
    <cfRule type="cellIs" dxfId="32" priority="6" operator="lessThan">
      <formula>0</formula>
    </cfRule>
  </conditionalFormatting>
  <conditionalFormatting sqref="AB23">
    <cfRule type="cellIs" dxfId="31" priority="3" operator="lessThan">
      <formula>0</formula>
    </cfRule>
    <cfRule type="cellIs" dxfId="30" priority="4" operator="lessThan">
      <formula>0</formula>
    </cfRule>
  </conditionalFormatting>
  <conditionalFormatting sqref="AB24">
    <cfRule type="cellIs" dxfId="29" priority="1" operator="lessThan">
      <formula>0</formula>
    </cfRule>
    <cfRule type="cellIs" dxfId="28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C57"/>
  <sheetViews>
    <sheetView showGridLines="0" zoomScale="70" zoomScaleNormal="7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38"/>
      <c r="C2" s="141" t="s">
        <v>4</v>
      </c>
      <c r="D2" s="142"/>
      <c r="E2" s="142"/>
      <c r="F2" s="142"/>
      <c r="G2" s="142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39"/>
      <c r="C3" s="141" t="s">
        <v>7</v>
      </c>
      <c r="D3" s="142"/>
      <c r="E3" s="142"/>
      <c r="F3" s="142"/>
      <c r="G3" s="142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40"/>
      <c r="C4" s="141" t="s">
        <v>39</v>
      </c>
      <c r="D4" s="142"/>
      <c r="E4" s="142"/>
      <c r="F4" s="142"/>
      <c r="G4" s="142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2" t="s">
        <v>47</v>
      </c>
      <c r="D6" s="162"/>
      <c r="E6" s="162"/>
      <c r="F6" s="162"/>
      <c r="G6" s="163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57" t="s">
        <v>135</v>
      </c>
      <c r="D7" s="157" t="s">
        <v>48</v>
      </c>
      <c r="E7" s="157" t="s">
        <v>48</v>
      </c>
      <c r="F7" s="157" t="s">
        <v>48</v>
      </c>
      <c r="G7" s="158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57" t="s">
        <v>136</v>
      </c>
      <c r="D8" s="157" t="s">
        <v>50</v>
      </c>
      <c r="E8" s="157" t="s">
        <v>50</v>
      </c>
      <c r="F8" s="157" t="s">
        <v>50</v>
      </c>
      <c r="G8" s="158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57" t="s">
        <v>137</v>
      </c>
      <c r="D9" s="157" t="s">
        <v>51</v>
      </c>
      <c r="E9" s="157" t="s">
        <v>51</v>
      </c>
      <c r="F9" s="157" t="s">
        <v>51</v>
      </c>
      <c r="G9" s="158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57" t="s">
        <v>138</v>
      </c>
      <c r="D10" s="157" t="s">
        <v>52</v>
      </c>
      <c r="E10" s="157" t="s">
        <v>52</v>
      </c>
      <c r="F10" s="157" t="s">
        <v>52</v>
      </c>
      <c r="G10" s="158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53" t="s">
        <v>139</v>
      </c>
      <c r="D11" s="154"/>
      <c r="E11" s="154"/>
      <c r="F11" s="154"/>
      <c r="G11" s="155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7" t="s">
        <v>140</v>
      </c>
      <c r="D12" s="157" t="s">
        <v>54</v>
      </c>
      <c r="E12" s="157" t="s">
        <v>54</v>
      </c>
      <c r="F12" s="157" t="s">
        <v>54</v>
      </c>
      <c r="G12" s="158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59" t="s">
        <v>141</v>
      </c>
      <c r="D13" s="160">
        <v>2020110010174</v>
      </c>
      <c r="E13" s="160">
        <v>2020110010174</v>
      </c>
      <c r="F13" s="160">
        <v>2020110010174</v>
      </c>
      <c r="G13" s="161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9">
        <v>674284000</v>
      </c>
      <c r="D17" s="53"/>
      <c r="E17" s="53"/>
      <c r="F17" s="40">
        <f>D17-E17</f>
        <v>0</v>
      </c>
      <c r="G17" s="46">
        <f>+C17+F17</f>
        <v>674284000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142</v>
      </c>
      <c r="C20" s="124" t="s">
        <v>143</v>
      </c>
      <c r="D20" s="80" t="s">
        <v>78</v>
      </c>
      <c r="E20" s="80" t="s">
        <v>79</v>
      </c>
      <c r="F20" s="81" t="s">
        <v>80</v>
      </c>
      <c r="G20" s="82" t="s">
        <v>144</v>
      </c>
      <c r="H20" s="83" t="s">
        <v>82</v>
      </c>
      <c r="I20" s="84" t="s">
        <v>63</v>
      </c>
      <c r="J20" s="85" t="s">
        <v>63</v>
      </c>
      <c r="K20" s="86" t="s">
        <v>63</v>
      </c>
      <c r="L20" s="133">
        <v>642284000</v>
      </c>
      <c r="M20" s="87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92"/>
      <c r="AB20" s="93"/>
    </row>
    <row r="21" spans="2:29" s="94" customFormat="1" ht="34.5" customHeight="1" x14ac:dyDescent="0.2">
      <c r="B21" s="125" t="s">
        <v>142</v>
      </c>
      <c r="C21" s="126" t="s">
        <v>145</v>
      </c>
      <c r="D21" s="95" t="s">
        <v>132</v>
      </c>
      <c r="E21" s="95" t="s">
        <v>65</v>
      </c>
      <c r="F21" s="96" t="s">
        <v>80</v>
      </c>
      <c r="G21" s="97" t="s">
        <v>144</v>
      </c>
      <c r="H21" s="98" t="s">
        <v>82</v>
      </c>
      <c r="I21" s="99" t="s">
        <v>63</v>
      </c>
      <c r="J21" s="100" t="s">
        <v>63</v>
      </c>
      <c r="K21" s="101" t="s">
        <v>63</v>
      </c>
      <c r="L21" s="134">
        <v>32000000</v>
      </c>
      <c r="M21" s="102"/>
      <c r="N21" s="103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9" s="94" customFormat="1" ht="34.5" customHeight="1" x14ac:dyDescent="0.2">
      <c r="B22" s="125"/>
      <c r="C22" s="126"/>
      <c r="D22" s="95"/>
      <c r="E22" s="95"/>
      <c r="F22" s="96"/>
      <c r="G22" s="97"/>
      <c r="H22" s="98"/>
      <c r="I22" s="99"/>
      <c r="J22" s="100"/>
      <c r="K22" s="101"/>
      <c r="L22" s="134"/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34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674284000</v>
      </c>
      <c r="M25" s="60">
        <f t="shared" si="0"/>
        <v>0</v>
      </c>
      <c r="N25" s="56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0</v>
      </c>
      <c r="AB25" s="132">
        <f>SUBTOTAL(9,AB20:AB24)</f>
        <v>0</v>
      </c>
    </row>
    <row r="26" spans="2:29" s="27" customFormat="1" ht="11.25" x14ac:dyDescent="0.2">
      <c r="B26" s="2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4000000}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27" priority="13" operator="lessThan">
      <formula>0</formula>
    </cfRule>
    <cfRule type="cellIs" dxfId="26" priority="14" operator="lessThan">
      <formula>0</formula>
    </cfRule>
  </conditionalFormatting>
  <conditionalFormatting sqref="AC12:AC13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AB20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AB21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AB22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AB23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AB24">
    <cfRule type="cellIs" dxfId="15" priority="1" operator="lessThan">
      <formula>0</formula>
    </cfRule>
    <cfRule type="cellIs" dxfId="1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C57"/>
  <sheetViews>
    <sheetView showGridLines="0" zoomScale="70" zoomScaleNormal="7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L29" sqref="L29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38"/>
      <c r="C2" s="141" t="s">
        <v>4</v>
      </c>
      <c r="D2" s="142"/>
      <c r="E2" s="142"/>
      <c r="F2" s="142"/>
      <c r="G2" s="142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39"/>
      <c r="C3" s="141" t="s">
        <v>7</v>
      </c>
      <c r="D3" s="142"/>
      <c r="E3" s="142"/>
      <c r="F3" s="142"/>
      <c r="G3" s="142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40"/>
      <c r="C4" s="141" t="s">
        <v>39</v>
      </c>
      <c r="D4" s="142"/>
      <c r="E4" s="142"/>
      <c r="F4" s="142"/>
      <c r="G4" s="142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2" t="s">
        <v>47</v>
      </c>
      <c r="D6" s="162"/>
      <c r="E6" s="162"/>
      <c r="F6" s="162"/>
      <c r="G6" s="163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57" t="s">
        <v>158</v>
      </c>
      <c r="D7" s="157" t="s">
        <v>48</v>
      </c>
      <c r="E7" s="157" t="s">
        <v>48</v>
      </c>
      <c r="F7" s="157" t="s">
        <v>48</v>
      </c>
      <c r="G7" s="158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57" t="s">
        <v>159</v>
      </c>
      <c r="D8" s="157" t="s">
        <v>50</v>
      </c>
      <c r="E8" s="157" t="s">
        <v>50</v>
      </c>
      <c r="F8" s="157" t="s">
        <v>50</v>
      </c>
      <c r="G8" s="158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57" t="s">
        <v>160</v>
      </c>
      <c r="D9" s="157" t="s">
        <v>51</v>
      </c>
      <c r="E9" s="157" t="s">
        <v>51</v>
      </c>
      <c r="F9" s="157" t="s">
        <v>51</v>
      </c>
      <c r="G9" s="158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57" t="s">
        <v>161</v>
      </c>
      <c r="D10" s="157" t="s">
        <v>52</v>
      </c>
      <c r="E10" s="157" t="s">
        <v>52</v>
      </c>
      <c r="F10" s="157" t="s">
        <v>52</v>
      </c>
      <c r="G10" s="158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53" t="s">
        <v>166</v>
      </c>
      <c r="D11" s="154"/>
      <c r="E11" s="154"/>
      <c r="F11" s="154"/>
      <c r="G11" s="155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7" t="s">
        <v>162</v>
      </c>
      <c r="D12" s="157" t="s">
        <v>54</v>
      </c>
      <c r="E12" s="157" t="s">
        <v>54</v>
      </c>
      <c r="F12" s="157" t="s">
        <v>54</v>
      </c>
      <c r="G12" s="158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59" t="s">
        <v>163</v>
      </c>
      <c r="D13" s="160">
        <v>2020110010174</v>
      </c>
      <c r="E13" s="160">
        <v>2020110010174</v>
      </c>
      <c r="F13" s="160">
        <v>2020110010174</v>
      </c>
      <c r="G13" s="161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9">
        <v>6450000000</v>
      </c>
      <c r="D17" s="53"/>
      <c r="E17" s="53"/>
      <c r="F17" s="40">
        <f>D17-E17</f>
        <v>0</v>
      </c>
      <c r="G17" s="46">
        <f>+C17+F17</f>
        <v>6450000000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146</v>
      </c>
      <c r="C20" s="124" t="s">
        <v>147</v>
      </c>
      <c r="D20" s="80" t="s">
        <v>148</v>
      </c>
      <c r="E20" s="80" t="s">
        <v>148</v>
      </c>
      <c r="F20" s="81" t="s">
        <v>149</v>
      </c>
      <c r="G20" s="82" t="s">
        <v>150</v>
      </c>
      <c r="H20" s="83" t="s">
        <v>151</v>
      </c>
      <c r="I20" s="84" t="s">
        <v>63</v>
      </c>
      <c r="J20" s="85" t="s">
        <v>63</v>
      </c>
      <c r="K20" s="86" t="s">
        <v>63</v>
      </c>
      <c r="L20" s="133">
        <v>3750000000</v>
      </c>
      <c r="M20" s="87"/>
      <c r="N20" s="88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A20" s="92"/>
      <c r="AB20" s="93"/>
    </row>
    <row r="21" spans="2:29" s="94" customFormat="1" ht="34.5" customHeight="1" x14ac:dyDescent="0.2">
      <c r="B21" s="125" t="s">
        <v>146</v>
      </c>
      <c r="C21" s="126" t="s">
        <v>155</v>
      </c>
      <c r="D21" s="95" t="s">
        <v>156</v>
      </c>
      <c r="E21" s="95" t="s">
        <v>156</v>
      </c>
      <c r="F21" s="96" t="s">
        <v>149</v>
      </c>
      <c r="G21" s="97" t="s">
        <v>157</v>
      </c>
      <c r="H21" s="98" t="s">
        <v>151</v>
      </c>
      <c r="I21" s="99" t="s">
        <v>63</v>
      </c>
      <c r="J21" s="100" t="s">
        <v>63</v>
      </c>
      <c r="K21" s="101" t="s">
        <v>63</v>
      </c>
      <c r="L21" s="134">
        <v>2500000000</v>
      </c>
      <c r="M21" s="102"/>
      <c r="N21" s="103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7"/>
      <c r="AB21" s="108"/>
    </row>
    <row r="22" spans="2:29" s="94" customFormat="1" ht="34.5" customHeight="1" x14ac:dyDescent="0.2">
      <c r="B22" s="125" t="s">
        <v>152</v>
      </c>
      <c r="C22" s="126" t="s">
        <v>153</v>
      </c>
      <c r="D22" s="95" t="s">
        <v>86</v>
      </c>
      <c r="E22" s="95" t="s">
        <v>87</v>
      </c>
      <c r="F22" s="96" t="s">
        <v>149</v>
      </c>
      <c r="G22" s="97" t="s">
        <v>154</v>
      </c>
      <c r="H22" s="98" t="s">
        <v>151</v>
      </c>
      <c r="I22" s="99" t="s">
        <v>63</v>
      </c>
      <c r="J22" s="100" t="s">
        <v>63</v>
      </c>
      <c r="K22" s="101" t="s">
        <v>63</v>
      </c>
      <c r="L22" s="134">
        <v>200000000</v>
      </c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34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6450000000</v>
      </c>
      <c r="M25" s="60">
        <f t="shared" si="0"/>
        <v>0</v>
      </c>
      <c r="N25" s="56">
        <f t="shared" si="0"/>
        <v>0</v>
      </c>
      <c r="O25" s="129">
        <f t="shared" si="0"/>
        <v>0</v>
      </c>
      <c r="P25" s="129">
        <f t="shared" si="0"/>
        <v>0</v>
      </c>
      <c r="Q25" s="129">
        <f t="shared" si="0"/>
        <v>0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0</v>
      </c>
      <c r="AB25" s="132">
        <f>SUBTOTAL(9,AB20:AB24)</f>
        <v>0</v>
      </c>
    </row>
    <row r="26" spans="2:29" s="27" customFormat="1" ht="11.25" x14ac:dyDescent="0.2">
      <c r="B26" s="2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  <c r="L29" s="164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5000000}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C12:AC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B2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HP</cp:lastModifiedBy>
  <cp:lastPrinted>2022-03-22T15:04:09Z</cp:lastPrinted>
  <dcterms:created xsi:type="dcterms:W3CDTF">2018-05-03T21:24:38Z</dcterms:created>
  <dcterms:modified xsi:type="dcterms:W3CDTF">2022-03-23T02:39:42Z</dcterms:modified>
</cp:coreProperties>
</file>